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eesh Kauravlla\Documents\"/>
    </mc:Choice>
  </mc:AlternateContent>
  <xr:revisionPtr revIDLastSave="0" documentId="13_ncr:1_{5C2ACC5E-777B-48C5-8DB0-DDF109386B5E}" xr6:coauthVersionLast="43" xr6:coauthVersionMax="43" xr10:uidLastSave="{00000000-0000-0000-0000-000000000000}"/>
  <bookViews>
    <workbookView xWindow="-96" yWindow="-96" windowWidth="19392" windowHeight="10536" xr2:uid="{00000000-000D-0000-FFFF-FFFF00000000}"/>
  </bookViews>
  <sheets>
    <sheet name="FullTable" sheetId="1" r:id="rId1"/>
    <sheet name="CategoryStats" sheetId="4" r:id="rId2"/>
    <sheet name="SubcategoryStats " sheetId="6" r:id="rId3"/>
    <sheet name="LaunchDateOutcomes" sheetId="9" r:id="rId4"/>
    <sheet name="GoalOutcomes" sheetId="10" r:id="rId5"/>
  </sheets>
  <definedNames>
    <definedName name="_xlnm._FilterDatabase" localSheetId="0" hidden="1">FullTable!$A$1:$T$4115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D25" i="4"/>
  <c r="D26" i="4"/>
  <c r="D27" i="4"/>
  <c r="D19" i="4"/>
  <c r="D13" i="10" l="1"/>
  <c r="C13" i="10"/>
  <c r="B13" i="10"/>
  <c r="D12" i="10"/>
  <c r="C12" i="10"/>
  <c r="B12" i="10"/>
  <c r="D11" i="10"/>
  <c r="C11" i="10"/>
  <c r="B11" i="10"/>
  <c r="D10" i="10"/>
  <c r="C10" i="10"/>
  <c r="B10" i="10"/>
  <c r="E10" i="10" s="1"/>
  <c r="E9" i="10"/>
  <c r="D9" i="10"/>
  <c r="H9" i="10" s="1"/>
  <c r="C9" i="10"/>
  <c r="G9" i="10" s="1"/>
  <c r="B9" i="10"/>
  <c r="F9" i="10" s="1"/>
  <c r="D8" i="10"/>
  <c r="C8" i="10"/>
  <c r="B8" i="10"/>
  <c r="D7" i="10"/>
  <c r="C7" i="10"/>
  <c r="B7" i="10"/>
  <c r="D6" i="10"/>
  <c r="C6" i="10"/>
  <c r="B6" i="10"/>
  <c r="E6" i="10" s="1"/>
  <c r="E5" i="10"/>
  <c r="D5" i="10"/>
  <c r="H5" i="10" s="1"/>
  <c r="C5" i="10"/>
  <c r="G5" i="10" s="1"/>
  <c r="B5" i="10"/>
  <c r="F5" i="10" s="1"/>
  <c r="D4" i="10"/>
  <c r="C4" i="10"/>
  <c r="B4" i="10"/>
  <c r="D3" i="10"/>
  <c r="C3" i="10"/>
  <c r="B3" i="10"/>
  <c r="D2" i="10"/>
  <c r="C2" i="10"/>
  <c r="B2" i="10"/>
  <c r="E2" i="10" s="1"/>
  <c r="T4115" i="1"/>
  <c r="S4115" i="1"/>
  <c r="Q4115" i="1"/>
  <c r="P4115" i="1"/>
  <c r="O4115" i="1"/>
  <c r="M4115" i="1"/>
  <c r="T4114" i="1"/>
  <c r="S4114" i="1"/>
  <c r="Q4114" i="1"/>
  <c r="P4114" i="1"/>
  <c r="O4114" i="1"/>
  <c r="M4114" i="1"/>
  <c r="T4113" i="1"/>
  <c r="S4113" i="1"/>
  <c r="Q4113" i="1"/>
  <c r="P4113" i="1"/>
  <c r="O4113" i="1"/>
  <c r="M4113" i="1"/>
  <c r="T4112" i="1"/>
  <c r="S4112" i="1"/>
  <c r="Q4112" i="1"/>
  <c r="P4112" i="1"/>
  <c r="O4112" i="1"/>
  <c r="M4112" i="1"/>
  <c r="T4111" i="1"/>
  <c r="S4111" i="1"/>
  <c r="Q4111" i="1"/>
  <c r="P4111" i="1"/>
  <c r="O4111" i="1"/>
  <c r="M4111" i="1"/>
  <c r="T4110" i="1"/>
  <c r="S4110" i="1"/>
  <c r="Q4110" i="1"/>
  <c r="P4110" i="1"/>
  <c r="O4110" i="1"/>
  <c r="M4110" i="1"/>
  <c r="T4109" i="1"/>
  <c r="S4109" i="1"/>
  <c r="Q4109" i="1"/>
  <c r="P4109" i="1"/>
  <c r="O4109" i="1"/>
  <c r="M4109" i="1"/>
  <c r="T4108" i="1"/>
  <c r="S4108" i="1"/>
  <c r="Q4108" i="1"/>
  <c r="P4108" i="1"/>
  <c r="O4108" i="1"/>
  <c r="M4108" i="1"/>
  <c r="T4107" i="1"/>
  <c r="S4107" i="1"/>
  <c r="Q4107" i="1"/>
  <c r="P4107" i="1"/>
  <c r="O4107" i="1"/>
  <c r="M4107" i="1"/>
  <c r="T4106" i="1"/>
  <c r="S4106" i="1"/>
  <c r="Q4106" i="1"/>
  <c r="P4106" i="1"/>
  <c r="O4106" i="1"/>
  <c r="M4106" i="1"/>
  <c r="T4105" i="1"/>
  <c r="S4105" i="1"/>
  <c r="Q4105" i="1"/>
  <c r="P4105" i="1"/>
  <c r="O4105" i="1"/>
  <c r="M4105" i="1"/>
  <c r="T4104" i="1"/>
  <c r="S4104" i="1"/>
  <c r="Q4104" i="1"/>
  <c r="P4104" i="1"/>
  <c r="O4104" i="1"/>
  <c r="M4104" i="1"/>
  <c r="T4103" i="1"/>
  <c r="S4103" i="1"/>
  <c r="Q4103" i="1"/>
  <c r="P4103" i="1"/>
  <c r="O4103" i="1"/>
  <c r="M4103" i="1"/>
  <c r="T4102" i="1"/>
  <c r="S4102" i="1"/>
  <c r="Q4102" i="1"/>
  <c r="P4102" i="1"/>
  <c r="O4102" i="1"/>
  <c r="M4102" i="1"/>
  <c r="T4101" i="1"/>
  <c r="S4101" i="1"/>
  <c r="Q4101" i="1"/>
  <c r="P4101" i="1"/>
  <c r="O4101" i="1"/>
  <c r="M4101" i="1"/>
  <c r="T4100" i="1"/>
  <c r="S4100" i="1"/>
  <c r="Q4100" i="1"/>
  <c r="P4100" i="1"/>
  <c r="O4100" i="1"/>
  <c r="M4100" i="1"/>
  <c r="T4099" i="1"/>
  <c r="S4099" i="1"/>
  <c r="Q4099" i="1"/>
  <c r="P4099" i="1"/>
  <c r="O4099" i="1"/>
  <c r="M4099" i="1"/>
  <c r="T4098" i="1"/>
  <c r="S4098" i="1"/>
  <c r="Q4098" i="1"/>
  <c r="P4098" i="1"/>
  <c r="O4098" i="1"/>
  <c r="M4098" i="1"/>
  <c r="T4097" i="1"/>
  <c r="S4097" i="1"/>
  <c r="Q4097" i="1"/>
  <c r="P4097" i="1"/>
  <c r="O4097" i="1"/>
  <c r="M4097" i="1"/>
  <c r="T4096" i="1"/>
  <c r="S4096" i="1"/>
  <c r="Q4096" i="1"/>
  <c r="P4096" i="1"/>
  <c r="O4096" i="1"/>
  <c r="M4096" i="1"/>
  <c r="T4095" i="1"/>
  <c r="S4095" i="1"/>
  <c r="Q4095" i="1"/>
  <c r="P4095" i="1"/>
  <c r="O4095" i="1"/>
  <c r="M4095" i="1"/>
  <c r="T4094" i="1"/>
  <c r="S4094" i="1"/>
  <c r="Q4094" i="1"/>
  <c r="P4094" i="1"/>
  <c r="O4094" i="1"/>
  <c r="M4094" i="1"/>
  <c r="T4093" i="1"/>
  <c r="S4093" i="1"/>
  <c r="Q4093" i="1"/>
  <c r="P4093" i="1"/>
  <c r="O4093" i="1"/>
  <c r="M4093" i="1"/>
  <c r="T4092" i="1"/>
  <c r="S4092" i="1"/>
  <c r="Q4092" i="1"/>
  <c r="P4092" i="1"/>
  <c r="O4092" i="1"/>
  <c r="M4092" i="1"/>
  <c r="T4091" i="1"/>
  <c r="S4091" i="1"/>
  <c r="Q4091" i="1"/>
  <c r="P4091" i="1"/>
  <c r="O4091" i="1"/>
  <c r="M4091" i="1"/>
  <c r="T4090" i="1"/>
  <c r="S4090" i="1"/>
  <c r="Q4090" i="1"/>
  <c r="P4090" i="1"/>
  <c r="O4090" i="1"/>
  <c r="M4090" i="1"/>
  <c r="T4089" i="1"/>
  <c r="S4089" i="1"/>
  <c r="Q4089" i="1"/>
  <c r="P4089" i="1"/>
  <c r="O4089" i="1"/>
  <c r="M4089" i="1"/>
  <c r="T4088" i="1"/>
  <c r="S4088" i="1"/>
  <c r="Q4088" i="1"/>
  <c r="P4088" i="1"/>
  <c r="O4088" i="1"/>
  <c r="M4088" i="1"/>
  <c r="T4087" i="1"/>
  <c r="S4087" i="1"/>
  <c r="Q4087" i="1"/>
  <c r="P4087" i="1"/>
  <c r="O4087" i="1"/>
  <c r="M4087" i="1"/>
  <c r="T4086" i="1"/>
  <c r="S4086" i="1"/>
  <c r="Q4086" i="1"/>
  <c r="P4086" i="1"/>
  <c r="O4086" i="1"/>
  <c r="M4086" i="1"/>
  <c r="T4085" i="1"/>
  <c r="S4085" i="1"/>
  <c r="Q4085" i="1"/>
  <c r="P4085" i="1"/>
  <c r="O4085" i="1"/>
  <c r="M4085" i="1"/>
  <c r="T4084" i="1"/>
  <c r="S4084" i="1"/>
  <c r="Q4084" i="1"/>
  <c r="P4084" i="1"/>
  <c r="O4084" i="1"/>
  <c r="M4084" i="1"/>
  <c r="T4083" i="1"/>
  <c r="S4083" i="1"/>
  <c r="Q4083" i="1"/>
  <c r="P4083" i="1"/>
  <c r="O4083" i="1"/>
  <c r="M4083" i="1"/>
  <c r="T4082" i="1"/>
  <c r="S4082" i="1"/>
  <c r="Q4082" i="1"/>
  <c r="P4082" i="1"/>
  <c r="O4082" i="1"/>
  <c r="M4082" i="1"/>
  <c r="T4081" i="1"/>
  <c r="S4081" i="1"/>
  <c r="Q4081" i="1"/>
  <c r="P4081" i="1"/>
  <c r="O4081" i="1"/>
  <c r="M4081" i="1"/>
  <c r="T4080" i="1"/>
  <c r="S4080" i="1"/>
  <c r="Q4080" i="1"/>
  <c r="P4080" i="1"/>
  <c r="O4080" i="1"/>
  <c r="M4080" i="1"/>
  <c r="T4079" i="1"/>
  <c r="S4079" i="1"/>
  <c r="Q4079" i="1"/>
  <c r="P4079" i="1"/>
  <c r="O4079" i="1"/>
  <c r="M4079" i="1"/>
  <c r="T4078" i="1"/>
  <c r="S4078" i="1"/>
  <c r="Q4078" i="1"/>
  <c r="P4078" i="1"/>
  <c r="O4078" i="1"/>
  <c r="M4078" i="1"/>
  <c r="T4077" i="1"/>
  <c r="S4077" i="1"/>
  <c r="Q4077" i="1"/>
  <c r="P4077" i="1"/>
  <c r="O4077" i="1"/>
  <c r="M4077" i="1"/>
  <c r="T4076" i="1"/>
  <c r="S4076" i="1"/>
  <c r="Q4076" i="1"/>
  <c r="P4076" i="1"/>
  <c r="O4076" i="1"/>
  <c r="M4076" i="1"/>
  <c r="T4075" i="1"/>
  <c r="S4075" i="1"/>
  <c r="Q4075" i="1"/>
  <c r="P4075" i="1"/>
  <c r="O4075" i="1"/>
  <c r="M4075" i="1"/>
  <c r="T4074" i="1"/>
  <c r="S4074" i="1"/>
  <c r="Q4074" i="1"/>
  <c r="P4074" i="1"/>
  <c r="O4074" i="1"/>
  <c r="M4074" i="1"/>
  <c r="T4073" i="1"/>
  <c r="S4073" i="1"/>
  <c r="Q4073" i="1"/>
  <c r="P4073" i="1"/>
  <c r="O4073" i="1"/>
  <c r="M4073" i="1"/>
  <c r="T4072" i="1"/>
  <c r="S4072" i="1"/>
  <c r="Q4072" i="1"/>
  <c r="P4072" i="1"/>
  <c r="O4072" i="1"/>
  <c r="M4072" i="1"/>
  <c r="T4071" i="1"/>
  <c r="S4071" i="1"/>
  <c r="Q4071" i="1"/>
  <c r="P4071" i="1"/>
  <c r="O4071" i="1"/>
  <c r="M4071" i="1"/>
  <c r="T4070" i="1"/>
  <c r="S4070" i="1"/>
  <c r="Q4070" i="1"/>
  <c r="P4070" i="1"/>
  <c r="O4070" i="1"/>
  <c r="M4070" i="1"/>
  <c r="T4069" i="1"/>
  <c r="S4069" i="1"/>
  <c r="Q4069" i="1"/>
  <c r="P4069" i="1"/>
  <c r="O4069" i="1"/>
  <c r="M4069" i="1"/>
  <c r="T4068" i="1"/>
  <c r="S4068" i="1"/>
  <c r="Q4068" i="1"/>
  <c r="P4068" i="1"/>
  <c r="O4068" i="1"/>
  <c r="M4068" i="1"/>
  <c r="T4067" i="1"/>
  <c r="S4067" i="1"/>
  <c r="Q4067" i="1"/>
  <c r="P4067" i="1"/>
  <c r="O4067" i="1"/>
  <c r="M4067" i="1"/>
  <c r="T4066" i="1"/>
  <c r="S4066" i="1"/>
  <c r="Q4066" i="1"/>
  <c r="P4066" i="1"/>
  <c r="O4066" i="1"/>
  <c r="M4066" i="1"/>
  <c r="T4065" i="1"/>
  <c r="S4065" i="1"/>
  <c r="Q4065" i="1"/>
  <c r="P4065" i="1"/>
  <c r="O4065" i="1"/>
  <c r="M4065" i="1"/>
  <c r="T4064" i="1"/>
  <c r="S4064" i="1"/>
  <c r="Q4064" i="1"/>
  <c r="P4064" i="1"/>
  <c r="O4064" i="1"/>
  <c r="M4064" i="1"/>
  <c r="T4063" i="1"/>
  <c r="S4063" i="1"/>
  <c r="Q4063" i="1"/>
  <c r="P4063" i="1"/>
  <c r="O4063" i="1"/>
  <c r="M4063" i="1"/>
  <c r="T4062" i="1"/>
  <c r="S4062" i="1"/>
  <c r="Q4062" i="1"/>
  <c r="P4062" i="1"/>
  <c r="O4062" i="1"/>
  <c r="M4062" i="1"/>
  <c r="T4061" i="1"/>
  <c r="S4061" i="1"/>
  <c r="Q4061" i="1"/>
  <c r="P4061" i="1"/>
  <c r="O4061" i="1"/>
  <c r="M4061" i="1"/>
  <c r="T4060" i="1"/>
  <c r="S4060" i="1"/>
  <c r="Q4060" i="1"/>
  <c r="P4060" i="1"/>
  <c r="O4060" i="1"/>
  <c r="M4060" i="1"/>
  <c r="T4059" i="1"/>
  <c r="S4059" i="1"/>
  <c r="Q4059" i="1"/>
  <c r="P4059" i="1"/>
  <c r="O4059" i="1"/>
  <c r="M4059" i="1"/>
  <c r="T4058" i="1"/>
  <c r="S4058" i="1"/>
  <c r="Q4058" i="1"/>
  <c r="P4058" i="1"/>
  <c r="O4058" i="1"/>
  <c r="M4058" i="1"/>
  <c r="T4057" i="1"/>
  <c r="S4057" i="1"/>
  <c r="Q4057" i="1"/>
  <c r="P4057" i="1"/>
  <c r="O4057" i="1"/>
  <c r="M4057" i="1"/>
  <c r="T4056" i="1"/>
  <c r="S4056" i="1"/>
  <c r="Q4056" i="1"/>
  <c r="P4056" i="1"/>
  <c r="O4056" i="1"/>
  <c r="M4056" i="1"/>
  <c r="T4055" i="1"/>
  <c r="S4055" i="1"/>
  <c r="Q4055" i="1"/>
  <c r="P4055" i="1"/>
  <c r="O4055" i="1"/>
  <c r="M4055" i="1"/>
  <c r="T4054" i="1"/>
  <c r="S4054" i="1"/>
  <c r="Q4054" i="1"/>
  <c r="P4054" i="1"/>
  <c r="O4054" i="1"/>
  <c r="M4054" i="1"/>
  <c r="T4053" i="1"/>
  <c r="S4053" i="1"/>
  <c r="Q4053" i="1"/>
  <c r="P4053" i="1"/>
  <c r="O4053" i="1"/>
  <c r="M4053" i="1"/>
  <c r="T4052" i="1"/>
  <c r="S4052" i="1"/>
  <c r="Q4052" i="1"/>
  <c r="P4052" i="1"/>
  <c r="O4052" i="1"/>
  <c r="M4052" i="1"/>
  <c r="T4051" i="1"/>
  <c r="S4051" i="1"/>
  <c r="Q4051" i="1"/>
  <c r="P4051" i="1"/>
  <c r="O4051" i="1"/>
  <c r="M4051" i="1"/>
  <c r="T4050" i="1"/>
  <c r="S4050" i="1"/>
  <c r="Q4050" i="1"/>
  <c r="P4050" i="1"/>
  <c r="O4050" i="1"/>
  <c r="M4050" i="1"/>
  <c r="T4049" i="1"/>
  <c r="S4049" i="1"/>
  <c r="Q4049" i="1"/>
  <c r="P4049" i="1"/>
  <c r="O4049" i="1"/>
  <c r="M4049" i="1"/>
  <c r="T4048" i="1"/>
  <c r="S4048" i="1"/>
  <c r="Q4048" i="1"/>
  <c r="P4048" i="1"/>
  <c r="O4048" i="1"/>
  <c r="M4048" i="1"/>
  <c r="T4047" i="1"/>
  <c r="S4047" i="1"/>
  <c r="Q4047" i="1"/>
  <c r="P4047" i="1"/>
  <c r="O4047" i="1"/>
  <c r="M4047" i="1"/>
  <c r="T4046" i="1"/>
  <c r="S4046" i="1"/>
  <c r="Q4046" i="1"/>
  <c r="P4046" i="1"/>
  <c r="O4046" i="1"/>
  <c r="M4046" i="1"/>
  <c r="T4045" i="1"/>
  <c r="S4045" i="1"/>
  <c r="Q4045" i="1"/>
  <c r="P4045" i="1"/>
  <c r="O4045" i="1"/>
  <c r="M4045" i="1"/>
  <c r="T4044" i="1"/>
  <c r="S4044" i="1"/>
  <c r="Q4044" i="1"/>
  <c r="P4044" i="1"/>
  <c r="O4044" i="1"/>
  <c r="M4044" i="1"/>
  <c r="T4043" i="1"/>
  <c r="S4043" i="1"/>
  <c r="Q4043" i="1"/>
  <c r="P4043" i="1"/>
  <c r="O4043" i="1"/>
  <c r="M4043" i="1"/>
  <c r="T4042" i="1"/>
  <c r="S4042" i="1"/>
  <c r="Q4042" i="1"/>
  <c r="P4042" i="1"/>
  <c r="O4042" i="1"/>
  <c r="M4042" i="1"/>
  <c r="T4041" i="1"/>
  <c r="S4041" i="1"/>
  <c r="Q4041" i="1"/>
  <c r="P4041" i="1"/>
  <c r="O4041" i="1"/>
  <c r="M4041" i="1"/>
  <c r="T4040" i="1"/>
  <c r="S4040" i="1"/>
  <c r="Q4040" i="1"/>
  <c r="P4040" i="1"/>
  <c r="O4040" i="1"/>
  <c r="M4040" i="1"/>
  <c r="T4039" i="1"/>
  <c r="S4039" i="1"/>
  <c r="Q4039" i="1"/>
  <c r="P4039" i="1"/>
  <c r="O4039" i="1"/>
  <c r="M4039" i="1"/>
  <c r="T4038" i="1"/>
  <c r="S4038" i="1"/>
  <c r="Q4038" i="1"/>
  <c r="P4038" i="1"/>
  <c r="O4038" i="1"/>
  <c r="M4038" i="1"/>
  <c r="T4037" i="1"/>
  <c r="S4037" i="1"/>
  <c r="Q4037" i="1"/>
  <c r="P4037" i="1"/>
  <c r="O4037" i="1"/>
  <c r="M4037" i="1"/>
  <c r="T4036" i="1"/>
  <c r="S4036" i="1"/>
  <c r="Q4036" i="1"/>
  <c r="P4036" i="1"/>
  <c r="O4036" i="1"/>
  <c r="M4036" i="1"/>
  <c r="T4035" i="1"/>
  <c r="S4035" i="1"/>
  <c r="Q4035" i="1"/>
  <c r="P4035" i="1"/>
  <c r="O4035" i="1"/>
  <c r="M4035" i="1"/>
  <c r="T4034" i="1"/>
  <c r="S4034" i="1"/>
  <c r="Q4034" i="1"/>
  <c r="P4034" i="1"/>
  <c r="O4034" i="1"/>
  <c r="M4034" i="1"/>
  <c r="T4033" i="1"/>
  <c r="S4033" i="1"/>
  <c r="Q4033" i="1"/>
  <c r="P4033" i="1"/>
  <c r="O4033" i="1"/>
  <c r="M4033" i="1"/>
  <c r="T4032" i="1"/>
  <c r="S4032" i="1"/>
  <c r="Q4032" i="1"/>
  <c r="P4032" i="1"/>
  <c r="O4032" i="1"/>
  <c r="M4032" i="1"/>
  <c r="T4031" i="1"/>
  <c r="S4031" i="1"/>
  <c r="Q4031" i="1"/>
  <c r="P4031" i="1"/>
  <c r="O4031" i="1"/>
  <c r="M4031" i="1"/>
  <c r="T4030" i="1"/>
  <c r="S4030" i="1"/>
  <c r="Q4030" i="1"/>
  <c r="P4030" i="1"/>
  <c r="O4030" i="1"/>
  <c r="M4030" i="1"/>
  <c r="T4029" i="1"/>
  <c r="S4029" i="1"/>
  <c r="Q4029" i="1"/>
  <c r="P4029" i="1"/>
  <c r="O4029" i="1"/>
  <c r="M4029" i="1"/>
  <c r="T4028" i="1"/>
  <c r="S4028" i="1"/>
  <c r="Q4028" i="1"/>
  <c r="P4028" i="1"/>
  <c r="O4028" i="1"/>
  <c r="M4028" i="1"/>
  <c r="T4027" i="1"/>
  <c r="S4027" i="1"/>
  <c r="Q4027" i="1"/>
  <c r="P4027" i="1"/>
  <c r="O4027" i="1"/>
  <c r="M4027" i="1"/>
  <c r="T4026" i="1"/>
  <c r="S4026" i="1"/>
  <c r="Q4026" i="1"/>
  <c r="P4026" i="1"/>
  <c r="O4026" i="1"/>
  <c r="M4026" i="1"/>
  <c r="T4025" i="1"/>
  <c r="S4025" i="1"/>
  <c r="Q4025" i="1"/>
  <c r="P4025" i="1"/>
  <c r="O4025" i="1"/>
  <c r="M4025" i="1"/>
  <c r="T4024" i="1"/>
  <c r="S4024" i="1"/>
  <c r="Q4024" i="1"/>
  <c r="P4024" i="1"/>
  <c r="O4024" i="1"/>
  <c r="M4024" i="1"/>
  <c r="T4023" i="1"/>
  <c r="S4023" i="1"/>
  <c r="Q4023" i="1"/>
  <c r="P4023" i="1"/>
  <c r="O4023" i="1"/>
  <c r="M4023" i="1"/>
  <c r="T4022" i="1"/>
  <c r="S4022" i="1"/>
  <c r="Q4022" i="1"/>
  <c r="P4022" i="1"/>
  <c r="O4022" i="1"/>
  <c r="M4022" i="1"/>
  <c r="T4021" i="1"/>
  <c r="S4021" i="1"/>
  <c r="Q4021" i="1"/>
  <c r="P4021" i="1"/>
  <c r="O4021" i="1"/>
  <c r="M4021" i="1"/>
  <c r="T4020" i="1"/>
  <c r="S4020" i="1"/>
  <c r="Q4020" i="1"/>
  <c r="P4020" i="1"/>
  <c r="O4020" i="1"/>
  <c r="M4020" i="1"/>
  <c r="T4019" i="1"/>
  <c r="S4019" i="1"/>
  <c r="Q4019" i="1"/>
  <c r="P4019" i="1"/>
  <c r="O4019" i="1"/>
  <c r="M4019" i="1"/>
  <c r="T4018" i="1"/>
  <c r="S4018" i="1"/>
  <c r="Q4018" i="1"/>
  <c r="P4018" i="1"/>
  <c r="O4018" i="1"/>
  <c r="M4018" i="1"/>
  <c r="T4017" i="1"/>
  <c r="S4017" i="1"/>
  <c r="Q4017" i="1"/>
  <c r="P4017" i="1"/>
  <c r="O4017" i="1"/>
  <c r="M4017" i="1"/>
  <c r="T4016" i="1"/>
  <c r="S4016" i="1"/>
  <c r="Q4016" i="1"/>
  <c r="P4016" i="1"/>
  <c r="O4016" i="1"/>
  <c r="M4016" i="1"/>
  <c r="T4015" i="1"/>
  <c r="S4015" i="1"/>
  <c r="Q4015" i="1"/>
  <c r="P4015" i="1"/>
  <c r="O4015" i="1"/>
  <c r="M4015" i="1"/>
  <c r="T4014" i="1"/>
  <c r="S4014" i="1"/>
  <c r="Q4014" i="1"/>
  <c r="P4014" i="1"/>
  <c r="O4014" i="1"/>
  <c r="M4014" i="1"/>
  <c r="T4013" i="1"/>
  <c r="S4013" i="1"/>
  <c r="Q4013" i="1"/>
  <c r="P4013" i="1"/>
  <c r="O4013" i="1"/>
  <c r="M4013" i="1"/>
  <c r="T4012" i="1"/>
  <c r="S4012" i="1"/>
  <c r="Q4012" i="1"/>
  <c r="P4012" i="1"/>
  <c r="O4012" i="1"/>
  <c r="M4012" i="1"/>
  <c r="T4011" i="1"/>
  <c r="S4011" i="1"/>
  <c r="Q4011" i="1"/>
  <c r="P4011" i="1"/>
  <c r="O4011" i="1"/>
  <c r="M4011" i="1"/>
  <c r="T4010" i="1"/>
  <c r="S4010" i="1"/>
  <c r="Q4010" i="1"/>
  <c r="P4010" i="1"/>
  <c r="O4010" i="1"/>
  <c r="M4010" i="1"/>
  <c r="T4009" i="1"/>
  <c r="S4009" i="1"/>
  <c r="Q4009" i="1"/>
  <c r="P4009" i="1"/>
  <c r="O4009" i="1"/>
  <c r="M4009" i="1"/>
  <c r="T4008" i="1"/>
  <c r="S4008" i="1"/>
  <c r="Q4008" i="1"/>
  <c r="P4008" i="1"/>
  <c r="O4008" i="1"/>
  <c r="M4008" i="1"/>
  <c r="T4007" i="1"/>
  <c r="S4007" i="1"/>
  <c r="Q4007" i="1"/>
  <c r="P4007" i="1"/>
  <c r="O4007" i="1"/>
  <c r="M4007" i="1"/>
  <c r="T4006" i="1"/>
  <c r="S4006" i="1"/>
  <c r="Q4006" i="1"/>
  <c r="P4006" i="1"/>
  <c r="O4006" i="1"/>
  <c r="M4006" i="1"/>
  <c r="T4005" i="1"/>
  <c r="S4005" i="1"/>
  <c r="Q4005" i="1"/>
  <c r="P4005" i="1"/>
  <c r="O4005" i="1"/>
  <c r="M4005" i="1"/>
  <c r="T4004" i="1"/>
  <c r="S4004" i="1"/>
  <c r="Q4004" i="1"/>
  <c r="P4004" i="1"/>
  <c r="O4004" i="1"/>
  <c r="M4004" i="1"/>
  <c r="T4003" i="1"/>
  <c r="S4003" i="1"/>
  <c r="Q4003" i="1"/>
  <c r="P4003" i="1"/>
  <c r="O4003" i="1"/>
  <c r="M4003" i="1"/>
  <c r="T4002" i="1"/>
  <c r="S4002" i="1"/>
  <c r="Q4002" i="1"/>
  <c r="P4002" i="1"/>
  <c r="O4002" i="1"/>
  <c r="M4002" i="1"/>
  <c r="T4001" i="1"/>
  <c r="S4001" i="1"/>
  <c r="Q4001" i="1"/>
  <c r="P4001" i="1"/>
  <c r="O4001" i="1"/>
  <c r="M4001" i="1"/>
  <c r="T4000" i="1"/>
  <c r="S4000" i="1"/>
  <c r="Q4000" i="1"/>
  <c r="P4000" i="1"/>
  <c r="O4000" i="1"/>
  <c r="M4000" i="1"/>
  <c r="T3999" i="1"/>
  <c r="S3999" i="1"/>
  <c r="Q3999" i="1"/>
  <c r="P3999" i="1"/>
  <c r="O3999" i="1"/>
  <c r="M3999" i="1"/>
  <c r="T3998" i="1"/>
  <c r="S3998" i="1"/>
  <c r="Q3998" i="1"/>
  <c r="P3998" i="1"/>
  <c r="O3998" i="1"/>
  <c r="M3998" i="1"/>
  <c r="T3997" i="1"/>
  <c r="S3997" i="1"/>
  <c r="Q3997" i="1"/>
  <c r="P3997" i="1"/>
  <c r="O3997" i="1"/>
  <c r="M3997" i="1"/>
  <c r="T3996" i="1"/>
  <c r="S3996" i="1"/>
  <c r="Q3996" i="1"/>
  <c r="P3996" i="1"/>
  <c r="O3996" i="1"/>
  <c r="M3996" i="1"/>
  <c r="T3995" i="1"/>
  <c r="S3995" i="1"/>
  <c r="Q3995" i="1"/>
  <c r="P3995" i="1"/>
  <c r="O3995" i="1"/>
  <c r="M3995" i="1"/>
  <c r="T3994" i="1"/>
  <c r="S3994" i="1"/>
  <c r="Q3994" i="1"/>
  <c r="P3994" i="1"/>
  <c r="O3994" i="1"/>
  <c r="M3994" i="1"/>
  <c r="T3993" i="1"/>
  <c r="S3993" i="1"/>
  <c r="Q3993" i="1"/>
  <c r="P3993" i="1"/>
  <c r="O3993" i="1"/>
  <c r="M3993" i="1"/>
  <c r="T3992" i="1"/>
  <c r="S3992" i="1"/>
  <c r="Q3992" i="1"/>
  <c r="P3992" i="1"/>
  <c r="O3992" i="1"/>
  <c r="M3992" i="1"/>
  <c r="T3991" i="1"/>
  <c r="S3991" i="1"/>
  <c r="Q3991" i="1"/>
  <c r="P3991" i="1"/>
  <c r="O3991" i="1"/>
  <c r="M3991" i="1"/>
  <c r="T3990" i="1"/>
  <c r="S3990" i="1"/>
  <c r="Q3990" i="1"/>
  <c r="P3990" i="1"/>
  <c r="O3990" i="1"/>
  <c r="M3990" i="1"/>
  <c r="T3989" i="1"/>
  <c r="S3989" i="1"/>
  <c r="Q3989" i="1"/>
  <c r="P3989" i="1"/>
  <c r="O3989" i="1"/>
  <c r="M3989" i="1"/>
  <c r="T3988" i="1"/>
  <c r="S3988" i="1"/>
  <c r="Q3988" i="1"/>
  <c r="P3988" i="1"/>
  <c r="O3988" i="1"/>
  <c r="M3988" i="1"/>
  <c r="T3987" i="1"/>
  <c r="S3987" i="1"/>
  <c r="Q3987" i="1"/>
  <c r="P3987" i="1"/>
  <c r="O3987" i="1"/>
  <c r="M3987" i="1"/>
  <c r="T3986" i="1"/>
  <c r="S3986" i="1"/>
  <c r="Q3986" i="1"/>
  <c r="P3986" i="1"/>
  <c r="O3986" i="1"/>
  <c r="M3986" i="1"/>
  <c r="T3985" i="1"/>
  <c r="S3985" i="1"/>
  <c r="Q3985" i="1"/>
  <c r="P3985" i="1"/>
  <c r="O3985" i="1"/>
  <c r="M3985" i="1"/>
  <c r="T3984" i="1"/>
  <c r="S3984" i="1"/>
  <c r="Q3984" i="1"/>
  <c r="P3984" i="1"/>
  <c r="O3984" i="1"/>
  <c r="M3984" i="1"/>
  <c r="T3983" i="1"/>
  <c r="S3983" i="1"/>
  <c r="Q3983" i="1"/>
  <c r="P3983" i="1"/>
  <c r="O3983" i="1"/>
  <c r="M3983" i="1"/>
  <c r="T3982" i="1"/>
  <c r="S3982" i="1"/>
  <c r="Q3982" i="1"/>
  <c r="P3982" i="1"/>
  <c r="O3982" i="1"/>
  <c r="M3982" i="1"/>
  <c r="T3981" i="1"/>
  <c r="S3981" i="1"/>
  <c r="Q3981" i="1"/>
  <c r="P3981" i="1"/>
  <c r="O3981" i="1"/>
  <c r="M3981" i="1"/>
  <c r="T3980" i="1"/>
  <c r="S3980" i="1"/>
  <c r="Q3980" i="1"/>
  <c r="P3980" i="1"/>
  <c r="O3980" i="1"/>
  <c r="M3980" i="1"/>
  <c r="T3979" i="1"/>
  <c r="S3979" i="1"/>
  <c r="Q3979" i="1"/>
  <c r="P3979" i="1"/>
  <c r="O3979" i="1"/>
  <c r="M3979" i="1"/>
  <c r="T3978" i="1"/>
  <c r="S3978" i="1"/>
  <c r="Q3978" i="1"/>
  <c r="P3978" i="1"/>
  <c r="O3978" i="1"/>
  <c r="M3978" i="1"/>
  <c r="T3977" i="1"/>
  <c r="S3977" i="1"/>
  <c r="Q3977" i="1"/>
  <c r="P3977" i="1"/>
  <c r="O3977" i="1"/>
  <c r="M3977" i="1"/>
  <c r="T3976" i="1"/>
  <c r="S3976" i="1"/>
  <c r="Q3976" i="1"/>
  <c r="P3976" i="1"/>
  <c r="O3976" i="1"/>
  <c r="M3976" i="1"/>
  <c r="T3975" i="1"/>
  <c r="S3975" i="1"/>
  <c r="Q3975" i="1"/>
  <c r="P3975" i="1"/>
  <c r="O3975" i="1"/>
  <c r="M3975" i="1"/>
  <c r="T3974" i="1"/>
  <c r="S3974" i="1"/>
  <c r="Q3974" i="1"/>
  <c r="P3974" i="1"/>
  <c r="O3974" i="1"/>
  <c r="M3974" i="1"/>
  <c r="T3973" i="1"/>
  <c r="S3973" i="1"/>
  <c r="Q3973" i="1"/>
  <c r="P3973" i="1"/>
  <c r="O3973" i="1"/>
  <c r="M3973" i="1"/>
  <c r="T3972" i="1"/>
  <c r="S3972" i="1"/>
  <c r="Q3972" i="1"/>
  <c r="P3972" i="1"/>
  <c r="O3972" i="1"/>
  <c r="M3972" i="1"/>
  <c r="T3971" i="1"/>
  <c r="S3971" i="1"/>
  <c r="Q3971" i="1"/>
  <c r="P3971" i="1"/>
  <c r="O3971" i="1"/>
  <c r="M3971" i="1"/>
  <c r="T3970" i="1"/>
  <c r="S3970" i="1"/>
  <c r="Q3970" i="1"/>
  <c r="P3970" i="1"/>
  <c r="O3970" i="1"/>
  <c r="M3970" i="1"/>
  <c r="T3969" i="1"/>
  <c r="S3969" i="1"/>
  <c r="Q3969" i="1"/>
  <c r="P3969" i="1"/>
  <c r="O3969" i="1"/>
  <c r="M3969" i="1"/>
  <c r="T3968" i="1"/>
  <c r="S3968" i="1"/>
  <c r="Q3968" i="1"/>
  <c r="P3968" i="1"/>
  <c r="O3968" i="1"/>
  <c r="M3968" i="1"/>
  <c r="T3967" i="1"/>
  <c r="S3967" i="1"/>
  <c r="Q3967" i="1"/>
  <c r="P3967" i="1"/>
  <c r="O3967" i="1"/>
  <c r="M3967" i="1"/>
  <c r="T3966" i="1"/>
  <c r="S3966" i="1"/>
  <c r="Q3966" i="1"/>
  <c r="P3966" i="1"/>
  <c r="O3966" i="1"/>
  <c r="M3966" i="1"/>
  <c r="T3965" i="1"/>
  <c r="S3965" i="1"/>
  <c r="Q3965" i="1"/>
  <c r="P3965" i="1"/>
  <c r="O3965" i="1"/>
  <c r="M3965" i="1"/>
  <c r="T3964" i="1"/>
  <c r="S3964" i="1"/>
  <c r="Q3964" i="1"/>
  <c r="P3964" i="1"/>
  <c r="O3964" i="1"/>
  <c r="M3964" i="1"/>
  <c r="T3963" i="1"/>
  <c r="S3963" i="1"/>
  <c r="Q3963" i="1"/>
  <c r="P3963" i="1"/>
  <c r="O3963" i="1"/>
  <c r="M3963" i="1"/>
  <c r="T3962" i="1"/>
  <c r="S3962" i="1"/>
  <c r="Q3962" i="1"/>
  <c r="P3962" i="1"/>
  <c r="O3962" i="1"/>
  <c r="M3962" i="1"/>
  <c r="T3961" i="1"/>
  <c r="S3961" i="1"/>
  <c r="Q3961" i="1"/>
  <c r="P3961" i="1"/>
  <c r="O3961" i="1"/>
  <c r="M3961" i="1"/>
  <c r="T3960" i="1"/>
  <c r="S3960" i="1"/>
  <c r="Q3960" i="1"/>
  <c r="P3960" i="1"/>
  <c r="O3960" i="1"/>
  <c r="M3960" i="1"/>
  <c r="T3959" i="1"/>
  <c r="S3959" i="1"/>
  <c r="Q3959" i="1"/>
  <c r="P3959" i="1"/>
  <c r="O3959" i="1"/>
  <c r="M3959" i="1"/>
  <c r="T3958" i="1"/>
  <c r="S3958" i="1"/>
  <c r="Q3958" i="1"/>
  <c r="P3958" i="1"/>
  <c r="O3958" i="1"/>
  <c r="M3958" i="1"/>
  <c r="T3957" i="1"/>
  <c r="S3957" i="1"/>
  <c r="Q3957" i="1"/>
  <c r="P3957" i="1"/>
  <c r="O3957" i="1"/>
  <c r="M3957" i="1"/>
  <c r="T3956" i="1"/>
  <c r="S3956" i="1"/>
  <c r="Q3956" i="1"/>
  <c r="P3956" i="1"/>
  <c r="O3956" i="1"/>
  <c r="M3956" i="1"/>
  <c r="T3955" i="1"/>
  <c r="S3955" i="1"/>
  <c r="Q3955" i="1"/>
  <c r="P3955" i="1"/>
  <c r="O3955" i="1"/>
  <c r="M3955" i="1"/>
  <c r="T3954" i="1"/>
  <c r="S3954" i="1"/>
  <c r="Q3954" i="1"/>
  <c r="P3954" i="1"/>
  <c r="O3954" i="1"/>
  <c r="M3954" i="1"/>
  <c r="T3953" i="1"/>
  <c r="S3953" i="1"/>
  <c r="Q3953" i="1"/>
  <c r="P3953" i="1"/>
  <c r="O3953" i="1"/>
  <c r="M3953" i="1"/>
  <c r="T3952" i="1"/>
  <c r="S3952" i="1"/>
  <c r="Q3952" i="1"/>
  <c r="P3952" i="1"/>
  <c r="O3952" i="1"/>
  <c r="M3952" i="1"/>
  <c r="T3951" i="1"/>
  <c r="S3951" i="1"/>
  <c r="Q3951" i="1"/>
  <c r="P3951" i="1"/>
  <c r="O3951" i="1"/>
  <c r="M3951" i="1"/>
  <c r="T3950" i="1"/>
  <c r="S3950" i="1"/>
  <c r="Q3950" i="1"/>
  <c r="P3950" i="1"/>
  <c r="O3950" i="1"/>
  <c r="M3950" i="1"/>
  <c r="T3949" i="1"/>
  <c r="S3949" i="1"/>
  <c r="Q3949" i="1"/>
  <c r="P3949" i="1"/>
  <c r="O3949" i="1"/>
  <c r="M3949" i="1"/>
  <c r="T3948" i="1"/>
  <c r="S3948" i="1"/>
  <c r="Q3948" i="1"/>
  <c r="P3948" i="1"/>
  <c r="O3948" i="1"/>
  <c r="M3948" i="1"/>
  <c r="T3947" i="1"/>
  <c r="S3947" i="1"/>
  <c r="Q3947" i="1"/>
  <c r="P3947" i="1"/>
  <c r="O3947" i="1"/>
  <c r="M3947" i="1"/>
  <c r="T3946" i="1"/>
  <c r="S3946" i="1"/>
  <c r="Q3946" i="1"/>
  <c r="P3946" i="1"/>
  <c r="O3946" i="1"/>
  <c r="M3946" i="1"/>
  <c r="T3945" i="1"/>
  <c r="S3945" i="1"/>
  <c r="Q3945" i="1"/>
  <c r="P3945" i="1"/>
  <c r="O3945" i="1"/>
  <c r="M3945" i="1"/>
  <c r="T3944" i="1"/>
  <c r="S3944" i="1"/>
  <c r="Q3944" i="1"/>
  <c r="P3944" i="1"/>
  <c r="O3944" i="1"/>
  <c r="M3944" i="1"/>
  <c r="T3943" i="1"/>
  <c r="S3943" i="1"/>
  <c r="Q3943" i="1"/>
  <c r="P3943" i="1"/>
  <c r="O3943" i="1"/>
  <c r="M3943" i="1"/>
  <c r="T3942" i="1"/>
  <c r="S3942" i="1"/>
  <c r="Q3942" i="1"/>
  <c r="P3942" i="1"/>
  <c r="O3942" i="1"/>
  <c r="M3942" i="1"/>
  <c r="T3941" i="1"/>
  <c r="S3941" i="1"/>
  <c r="Q3941" i="1"/>
  <c r="P3941" i="1"/>
  <c r="O3941" i="1"/>
  <c r="M3941" i="1"/>
  <c r="T3940" i="1"/>
  <c r="S3940" i="1"/>
  <c r="Q3940" i="1"/>
  <c r="P3940" i="1"/>
  <c r="O3940" i="1"/>
  <c r="M3940" i="1"/>
  <c r="T3939" i="1"/>
  <c r="S3939" i="1"/>
  <c r="Q3939" i="1"/>
  <c r="P3939" i="1"/>
  <c r="O3939" i="1"/>
  <c r="M3939" i="1"/>
  <c r="T3938" i="1"/>
  <c r="S3938" i="1"/>
  <c r="Q3938" i="1"/>
  <c r="P3938" i="1"/>
  <c r="O3938" i="1"/>
  <c r="M3938" i="1"/>
  <c r="T3937" i="1"/>
  <c r="S3937" i="1"/>
  <c r="Q3937" i="1"/>
  <c r="P3937" i="1"/>
  <c r="O3937" i="1"/>
  <c r="M3937" i="1"/>
  <c r="T3936" i="1"/>
  <c r="S3936" i="1"/>
  <c r="Q3936" i="1"/>
  <c r="P3936" i="1"/>
  <c r="O3936" i="1"/>
  <c r="M3936" i="1"/>
  <c r="T3935" i="1"/>
  <c r="S3935" i="1"/>
  <c r="Q3935" i="1"/>
  <c r="P3935" i="1"/>
  <c r="O3935" i="1"/>
  <c r="M3935" i="1"/>
  <c r="T3934" i="1"/>
  <c r="S3934" i="1"/>
  <c r="Q3934" i="1"/>
  <c r="P3934" i="1"/>
  <c r="O3934" i="1"/>
  <c r="M3934" i="1"/>
  <c r="T3933" i="1"/>
  <c r="S3933" i="1"/>
  <c r="Q3933" i="1"/>
  <c r="P3933" i="1"/>
  <c r="O3933" i="1"/>
  <c r="M3933" i="1"/>
  <c r="T3932" i="1"/>
  <c r="S3932" i="1"/>
  <c r="Q3932" i="1"/>
  <c r="P3932" i="1"/>
  <c r="O3932" i="1"/>
  <c r="M3932" i="1"/>
  <c r="T3931" i="1"/>
  <c r="S3931" i="1"/>
  <c r="Q3931" i="1"/>
  <c r="P3931" i="1"/>
  <c r="O3931" i="1"/>
  <c r="M3931" i="1"/>
  <c r="T3930" i="1"/>
  <c r="S3930" i="1"/>
  <c r="Q3930" i="1"/>
  <c r="P3930" i="1"/>
  <c r="O3930" i="1"/>
  <c r="M3930" i="1"/>
  <c r="T3929" i="1"/>
  <c r="S3929" i="1"/>
  <c r="Q3929" i="1"/>
  <c r="P3929" i="1"/>
  <c r="O3929" i="1"/>
  <c r="M3929" i="1"/>
  <c r="T3928" i="1"/>
  <c r="S3928" i="1"/>
  <c r="Q3928" i="1"/>
  <c r="P3928" i="1"/>
  <c r="O3928" i="1"/>
  <c r="M3928" i="1"/>
  <c r="T3927" i="1"/>
  <c r="S3927" i="1"/>
  <c r="Q3927" i="1"/>
  <c r="P3927" i="1"/>
  <c r="O3927" i="1"/>
  <c r="M3927" i="1"/>
  <c r="T3926" i="1"/>
  <c r="S3926" i="1"/>
  <c r="Q3926" i="1"/>
  <c r="P3926" i="1"/>
  <c r="O3926" i="1"/>
  <c r="M3926" i="1"/>
  <c r="T3925" i="1"/>
  <c r="S3925" i="1"/>
  <c r="Q3925" i="1"/>
  <c r="P3925" i="1"/>
  <c r="O3925" i="1"/>
  <c r="M3925" i="1"/>
  <c r="T3924" i="1"/>
  <c r="S3924" i="1"/>
  <c r="Q3924" i="1"/>
  <c r="P3924" i="1"/>
  <c r="O3924" i="1"/>
  <c r="M3924" i="1"/>
  <c r="T3923" i="1"/>
  <c r="S3923" i="1"/>
  <c r="Q3923" i="1"/>
  <c r="P3923" i="1"/>
  <c r="O3923" i="1"/>
  <c r="M3923" i="1"/>
  <c r="T3922" i="1"/>
  <c r="S3922" i="1"/>
  <c r="Q3922" i="1"/>
  <c r="P3922" i="1"/>
  <c r="O3922" i="1"/>
  <c r="M3922" i="1"/>
  <c r="T3921" i="1"/>
  <c r="S3921" i="1"/>
  <c r="Q3921" i="1"/>
  <c r="P3921" i="1"/>
  <c r="O3921" i="1"/>
  <c r="M3921" i="1"/>
  <c r="T3920" i="1"/>
  <c r="S3920" i="1"/>
  <c r="Q3920" i="1"/>
  <c r="P3920" i="1"/>
  <c r="O3920" i="1"/>
  <c r="M3920" i="1"/>
  <c r="T3919" i="1"/>
  <c r="S3919" i="1"/>
  <c r="Q3919" i="1"/>
  <c r="P3919" i="1"/>
  <c r="O3919" i="1"/>
  <c r="M3919" i="1"/>
  <c r="T3918" i="1"/>
  <c r="S3918" i="1"/>
  <c r="Q3918" i="1"/>
  <c r="P3918" i="1"/>
  <c r="O3918" i="1"/>
  <c r="M3918" i="1"/>
  <c r="T3917" i="1"/>
  <c r="S3917" i="1"/>
  <c r="Q3917" i="1"/>
  <c r="P3917" i="1"/>
  <c r="O3917" i="1"/>
  <c r="M3917" i="1"/>
  <c r="T3916" i="1"/>
  <c r="S3916" i="1"/>
  <c r="Q3916" i="1"/>
  <c r="P3916" i="1"/>
  <c r="O3916" i="1"/>
  <c r="M3916" i="1"/>
  <c r="T3915" i="1"/>
  <c r="S3915" i="1"/>
  <c r="Q3915" i="1"/>
  <c r="P3915" i="1"/>
  <c r="O3915" i="1"/>
  <c r="M3915" i="1"/>
  <c r="T3914" i="1"/>
  <c r="S3914" i="1"/>
  <c r="Q3914" i="1"/>
  <c r="P3914" i="1"/>
  <c r="O3914" i="1"/>
  <c r="M3914" i="1"/>
  <c r="T3913" i="1"/>
  <c r="S3913" i="1"/>
  <c r="Q3913" i="1"/>
  <c r="P3913" i="1"/>
  <c r="O3913" i="1"/>
  <c r="M3913" i="1"/>
  <c r="T3912" i="1"/>
  <c r="S3912" i="1"/>
  <c r="Q3912" i="1"/>
  <c r="P3912" i="1"/>
  <c r="O3912" i="1"/>
  <c r="M3912" i="1"/>
  <c r="T3911" i="1"/>
  <c r="S3911" i="1"/>
  <c r="Q3911" i="1"/>
  <c r="P3911" i="1"/>
  <c r="O3911" i="1"/>
  <c r="M3911" i="1"/>
  <c r="T3910" i="1"/>
  <c r="S3910" i="1"/>
  <c r="Q3910" i="1"/>
  <c r="P3910" i="1"/>
  <c r="O3910" i="1"/>
  <c r="M3910" i="1"/>
  <c r="T3909" i="1"/>
  <c r="S3909" i="1"/>
  <c r="Q3909" i="1"/>
  <c r="P3909" i="1"/>
  <c r="O3909" i="1"/>
  <c r="M3909" i="1"/>
  <c r="T3908" i="1"/>
  <c r="S3908" i="1"/>
  <c r="Q3908" i="1"/>
  <c r="P3908" i="1"/>
  <c r="O3908" i="1"/>
  <c r="M3908" i="1"/>
  <c r="T3907" i="1"/>
  <c r="S3907" i="1"/>
  <c r="Q3907" i="1"/>
  <c r="P3907" i="1"/>
  <c r="O3907" i="1"/>
  <c r="M3907" i="1"/>
  <c r="T3906" i="1"/>
  <c r="S3906" i="1"/>
  <c r="Q3906" i="1"/>
  <c r="P3906" i="1"/>
  <c r="O3906" i="1"/>
  <c r="M3906" i="1"/>
  <c r="T3905" i="1"/>
  <c r="S3905" i="1"/>
  <c r="Q3905" i="1"/>
  <c r="P3905" i="1"/>
  <c r="O3905" i="1"/>
  <c r="M3905" i="1"/>
  <c r="T3904" i="1"/>
  <c r="S3904" i="1"/>
  <c r="Q3904" i="1"/>
  <c r="P3904" i="1"/>
  <c r="O3904" i="1"/>
  <c r="M3904" i="1"/>
  <c r="T3903" i="1"/>
  <c r="S3903" i="1"/>
  <c r="Q3903" i="1"/>
  <c r="P3903" i="1"/>
  <c r="O3903" i="1"/>
  <c r="M3903" i="1"/>
  <c r="T3902" i="1"/>
  <c r="S3902" i="1"/>
  <c r="Q3902" i="1"/>
  <c r="P3902" i="1"/>
  <c r="O3902" i="1"/>
  <c r="M3902" i="1"/>
  <c r="T3901" i="1"/>
  <c r="S3901" i="1"/>
  <c r="Q3901" i="1"/>
  <c r="P3901" i="1"/>
  <c r="O3901" i="1"/>
  <c r="M3901" i="1"/>
  <c r="T3900" i="1"/>
  <c r="S3900" i="1"/>
  <c r="Q3900" i="1"/>
  <c r="P3900" i="1"/>
  <c r="O3900" i="1"/>
  <c r="M3900" i="1"/>
  <c r="T3899" i="1"/>
  <c r="S3899" i="1"/>
  <c r="Q3899" i="1"/>
  <c r="P3899" i="1"/>
  <c r="O3899" i="1"/>
  <c r="M3899" i="1"/>
  <c r="T3898" i="1"/>
  <c r="S3898" i="1"/>
  <c r="Q3898" i="1"/>
  <c r="P3898" i="1"/>
  <c r="O3898" i="1"/>
  <c r="M3898" i="1"/>
  <c r="T3897" i="1"/>
  <c r="S3897" i="1"/>
  <c r="Q3897" i="1"/>
  <c r="P3897" i="1"/>
  <c r="O3897" i="1"/>
  <c r="M3897" i="1"/>
  <c r="T3896" i="1"/>
  <c r="S3896" i="1"/>
  <c r="Q3896" i="1"/>
  <c r="P3896" i="1"/>
  <c r="O3896" i="1"/>
  <c r="M3896" i="1"/>
  <c r="T3895" i="1"/>
  <c r="S3895" i="1"/>
  <c r="Q3895" i="1"/>
  <c r="P3895" i="1"/>
  <c r="O3895" i="1"/>
  <c r="M3895" i="1"/>
  <c r="T3894" i="1"/>
  <c r="S3894" i="1"/>
  <c r="Q3894" i="1"/>
  <c r="P3894" i="1"/>
  <c r="O3894" i="1"/>
  <c r="M3894" i="1"/>
  <c r="T3893" i="1"/>
  <c r="S3893" i="1"/>
  <c r="Q3893" i="1"/>
  <c r="P3893" i="1"/>
  <c r="O3893" i="1"/>
  <c r="M3893" i="1"/>
  <c r="T3892" i="1"/>
  <c r="S3892" i="1"/>
  <c r="Q3892" i="1"/>
  <c r="P3892" i="1"/>
  <c r="O3892" i="1"/>
  <c r="M3892" i="1"/>
  <c r="T3891" i="1"/>
  <c r="S3891" i="1"/>
  <c r="Q3891" i="1"/>
  <c r="P3891" i="1"/>
  <c r="O3891" i="1"/>
  <c r="M3891" i="1"/>
  <c r="T3890" i="1"/>
  <c r="S3890" i="1"/>
  <c r="Q3890" i="1"/>
  <c r="P3890" i="1"/>
  <c r="O3890" i="1"/>
  <c r="M3890" i="1"/>
  <c r="T3889" i="1"/>
  <c r="S3889" i="1"/>
  <c r="Q3889" i="1"/>
  <c r="P3889" i="1"/>
  <c r="O3889" i="1"/>
  <c r="M3889" i="1"/>
  <c r="T3888" i="1"/>
  <c r="S3888" i="1"/>
  <c r="Q3888" i="1"/>
  <c r="P3888" i="1"/>
  <c r="O3888" i="1"/>
  <c r="M3888" i="1"/>
  <c r="T3887" i="1"/>
  <c r="S3887" i="1"/>
  <c r="Q3887" i="1"/>
  <c r="P3887" i="1"/>
  <c r="O3887" i="1"/>
  <c r="M3887" i="1"/>
  <c r="T3886" i="1"/>
  <c r="S3886" i="1"/>
  <c r="Q3886" i="1"/>
  <c r="P3886" i="1"/>
  <c r="O3886" i="1"/>
  <c r="M3886" i="1"/>
  <c r="T3885" i="1"/>
  <c r="S3885" i="1"/>
  <c r="Q3885" i="1"/>
  <c r="P3885" i="1"/>
  <c r="O3885" i="1"/>
  <c r="M3885" i="1"/>
  <c r="T3884" i="1"/>
  <c r="S3884" i="1"/>
  <c r="Q3884" i="1"/>
  <c r="P3884" i="1"/>
  <c r="O3884" i="1"/>
  <c r="M3884" i="1"/>
  <c r="T3883" i="1"/>
  <c r="S3883" i="1"/>
  <c r="Q3883" i="1"/>
  <c r="P3883" i="1"/>
  <c r="O3883" i="1"/>
  <c r="M3883" i="1"/>
  <c r="T3882" i="1"/>
  <c r="S3882" i="1"/>
  <c r="Q3882" i="1"/>
  <c r="P3882" i="1"/>
  <c r="O3882" i="1"/>
  <c r="M3882" i="1"/>
  <c r="T3881" i="1"/>
  <c r="S3881" i="1"/>
  <c r="Q3881" i="1"/>
  <c r="P3881" i="1"/>
  <c r="O3881" i="1"/>
  <c r="M3881" i="1"/>
  <c r="T3880" i="1"/>
  <c r="S3880" i="1"/>
  <c r="Q3880" i="1"/>
  <c r="P3880" i="1"/>
  <c r="O3880" i="1"/>
  <c r="M3880" i="1"/>
  <c r="T3879" i="1"/>
  <c r="S3879" i="1"/>
  <c r="Q3879" i="1"/>
  <c r="P3879" i="1"/>
  <c r="O3879" i="1"/>
  <c r="M3879" i="1"/>
  <c r="T3878" i="1"/>
  <c r="S3878" i="1"/>
  <c r="Q3878" i="1"/>
  <c r="P3878" i="1"/>
  <c r="O3878" i="1"/>
  <c r="M3878" i="1"/>
  <c r="T3877" i="1"/>
  <c r="S3877" i="1"/>
  <c r="Q3877" i="1"/>
  <c r="P3877" i="1"/>
  <c r="O3877" i="1"/>
  <c r="M3877" i="1"/>
  <c r="T3876" i="1"/>
  <c r="S3876" i="1"/>
  <c r="Q3876" i="1"/>
  <c r="P3876" i="1"/>
  <c r="O3876" i="1"/>
  <c r="M3876" i="1"/>
  <c r="T3875" i="1"/>
  <c r="S3875" i="1"/>
  <c r="Q3875" i="1"/>
  <c r="P3875" i="1"/>
  <c r="O3875" i="1"/>
  <c r="M3875" i="1"/>
  <c r="T3874" i="1"/>
  <c r="S3874" i="1"/>
  <c r="Q3874" i="1"/>
  <c r="P3874" i="1"/>
  <c r="O3874" i="1"/>
  <c r="M3874" i="1"/>
  <c r="T3873" i="1"/>
  <c r="S3873" i="1"/>
  <c r="Q3873" i="1"/>
  <c r="P3873" i="1"/>
  <c r="O3873" i="1"/>
  <c r="M3873" i="1"/>
  <c r="T3872" i="1"/>
  <c r="S3872" i="1"/>
  <c r="Q3872" i="1"/>
  <c r="P3872" i="1"/>
  <c r="O3872" i="1"/>
  <c r="M3872" i="1"/>
  <c r="T3871" i="1"/>
  <c r="S3871" i="1"/>
  <c r="Q3871" i="1"/>
  <c r="P3871" i="1"/>
  <c r="O3871" i="1"/>
  <c r="M3871" i="1"/>
  <c r="T3870" i="1"/>
  <c r="S3870" i="1"/>
  <c r="Q3870" i="1"/>
  <c r="P3870" i="1"/>
  <c r="O3870" i="1"/>
  <c r="M3870" i="1"/>
  <c r="T3869" i="1"/>
  <c r="S3869" i="1"/>
  <c r="Q3869" i="1"/>
  <c r="P3869" i="1"/>
  <c r="O3869" i="1"/>
  <c r="M3869" i="1"/>
  <c r="T3868" i="1"/>
  <c r="S3868" i="1"/>
  <c r="Q3868" i="1"/>
  <c r="P3868" i="1"/>
  <c r="O3868" i="1"/>
  <c r="M3868" i="1"/>
  <c r="T3867" i="1"/>
  <c r="S3867" i="1"/>
  <c r="Q3867" i="1"/>
  <c r="P3867" i="1"/>
  <c r="O3867" i="1"/>
  <c r="M3867" i="1"/>
  <c r="T3866" i="1"/>
  <c r="S3866" i="1"/>
  <c r="Q3866" i="1"/>
  <c r="P3866" i="1"/>
  <c r="O3866" i="1"/>
  <c r="M3866" i="1"/>
  <c r="T3865" i="1"/>
  <c r="S3865" i="1"/>
  <c r="Q3865" i="1"/>
  <c r="P3865" i="1"/>
  <c r="O3865" i="1"/>
  <c r="M3865" i="1"/>
  <c r="T3864" i="1"/>
  <c r="S3864" i="1"/>
  <c r="Q3864" i="1"/>
  <c r="P3864" i="1"/>
  <c r="O3864" i="1"/>
  <c r="M3864" i="1"/>
  <c r="T3863" i="1"/>
  <c r="S3863" i="1"/>
  <c r="Q3863" i="1"/>
  <c r="P3863" i="1"/>
  <c r="O3863" i="1"/>
  <c r="M3863" i="1"/>
  <c r="T3862" i="1"/>
  <c r="S3862" i="1"/>
  <c r="Q3862" i="1"/>
  <c r="P3862" i="1"/>
  <c r="O3862" i="1"/>
  <c r="M3862" i="1"/>
  <c r="T3861" i="1"/>
  <c r="S3861" i="1"/>
  <c r="Q3861" i="1"/>
  <c r="P3861" i="1"/>
  <c r="O3861" i="1"/>
  <c r="M3861" i="1"/>
  <c r="T3860" i="1"/>
  <c r="S3860" i="1"/>
  <c r="Q3860" i="1"/>
  <c r="P3860" i="1"/>
  <c r="O3860" i="1"/>
  <c r="M3860" i="1"/>
  <c r="T3859" i="1"/>
  <c r="S3859" i="1"/>
  <c r="Q3859" i="1"/>
  <c r="P3859" i="1"/>
  <c r="O3859" i="1"/>
  <c r="M3859" i="1"/>
  <c r="T3858" i="1"/>
  <c r="S3858" i="1"/>
  <c r="Q3858" i="1"/>
  <c r="P3858" i="1"/>
  <c r="O3858" i="1"/>
  <c r="M3858" i="1"/>
  <c r="T3857" i="1"/>
  <c r="S3857" i="1"/>
  <c r="Q3857" i="1"/>
  <c r="P3857" i="1"/>
  <c r="O3857" i="1"/>
  <c r="M3857" i="1"/>
  <c r="T3856" i="1"/>
  <c r="S3856" i="1"/>
  <c r="Q3856" i="1"/>
  <c r="P3856" i="1"/>
  <c r="O3856" i="1"/>
  <c r="M3856" i="1"/>
  <c r="T3855" i="1"/>
  <c r="S3855" i="1"/>
  <c r="Q3855" i="1"/>
  <c r="P3855" i="1"/>
  <c r="O3855" i="1"/>
  <c r="M3855" i="1"/>
  <c r="T3854" i="1"/>
  <c r="S3854" i="1"/>
  <c r="Q3854" i="1"/>
  <c r="P3854" i="1"/>
  <c r="O3854" i="1"/>
  <c r="M3854" i="1"/>
  <c r="T3853" i="1"/>
  <c r="S3853" i="1"/>
  <c r="Q3853" i="1"/>
  <c r="P3853" i="1"/>
  <c r="O3853" i="1"/>
  <c r="M3853" i="1"/>
  <c r="T3852" i="1"/>
  <c r="S3852" i="1"/>
  <c r="Q3852" i="1"/>
  <c r="P3852" i="1"/>
  <c r="O3852" i="1"/>
  <c r="M3852" i="1"/>
  <c r="T3851" i="1"/>
  <c r="S3851" i="1"/>
  <c r="Q3851" i="1"/>
  <c r="P3851" i="1"/>
  <c r="O3851" i="1"/>
  <c r="M3851" i="1"/>
  <c r="T3850" i="1"/>
  <c r="S3850" i="1"/>
  <c r="Q3850" i="1"/>
  <c r="P3850" i="1"/>
  <c r="O3850" i="1"/>
  <c r="M3850" i="1"/>
  <c r="T3849" i="1"/>
  <c r="S3849" i="1"/>
  <c r="Q3849" i="1"/>
  <c r="P3849" i="1"/>
  <c r="O3849" i="1"/>
  <c r="M3849" i="1"/>
  <c r="T3848" i="1"/>
  <c r="S3848" i="1"/>
  <c r="Q3848" i="1"/>
  <c r="P3848" i="1"/>
  <c r="O3848" i="1"/>
  <c r="M3848" i="1"/>
  <c r="T3847" i="1"/>
  <c r="S3847" i="1"/>
  <c r="Q3847" i="1"/>
  <c r="P3847" i="1"/>
  <c r="O3847" i="1"/>
  <c r="M3847" i="1"/>
  <c r="T3846" i="1"/>
  <c r="S3846" i="1"/>
  <c r="Q3846" i="1"/>
  <c r="P3846" i="1"/>
  <c r="O3846" i="1"/>
  <c r="M3846" i="1"/>
  <c r="T3845" i="1"/>
  <c r="S3845" i="1"/>
  <c r="Q3845" i="1"/>
  <c r="P3845" i="1"/>
  <c r="O3845" i="1"/>
  <c r="M3845" i="1"/>
  <c r="T3844" i="1"/>
  <c r="S3844" i="1"/>
  <c r="Q3844" i="1"/>
  <c r="P3844" i="1"/>
  <c r="O3844" i="1"/>
  <c r="M3844" i="1"/>
  <c r="T3843" i="1"/>
  <c r="S3843" i="1"/>
  <c r="Q3843" i="1"/>
  <c r="P3843" i="1"/>
  <c r="O3843" i="1"/>
  <c r="M3843" i="1"/>
  <c r="T3842" i="1"/>
  <c r="S3842" i="1"/>
  <c r="Q3842" i="1"/>
  <c r="P3842" i="1"/>
  <c r="O3842" i="1"/>
  <c r="M3842" i="1"/>
  <c r="T3841" i="1"/>
  <c r="S3841" i="1"/>
  <c r="Q3841" i="1"/>
  <c r="P3841" i="1"/>
  <c r="O3841" i="1"/>
  <c r="M3841" i="1"/>
  <c r="T3840" i="1"/>
  <c r="S3840" i="1"/>
  <c r="Q3840" i="1"/>
  <c r="P3840" i="1"/>
  <c r="O3840" i="1"/>
  <c r="M3840" i="1"/>
  <c r="T3839" i="1"/>
  <c r="S3839" i="1"/>
  <c r="Q3839" i="1"/>
  <c r="P3839" i="1"/>
  <c r="O3839" i="1"/>
  <c r="M3839" i="1"/>
  <c r="T3838" i="1"/>
  <c r="S3838" i="1"/>
  <c r="Q3838" i="1"/>
  <c r="P3838" i="1"/>
  <c r="O3838" i="1"/>
  <c r="M3838" i="1"/>
  <c r="T3837" i="1"/>
  <c r="S3837" i="1"/>
  <c r="Q3837" i="1"/>
  <c r="P3837" i="1"/>
  <c r="O3837" i="1"/>
  <c r="M3837" i="1"/>
  <c r="T3836" i="1"/>
  <c r="S3836" i="1"/>
  <c r="Q3836" i="1"/>
  <c r="P3836" i="1"/>
  <c r="O3836" i="1"/>
  <c r="M3836" i="1"/>
  <c r="T3835" i="1"/>
  <c r="S3835" i="1"/>
  <c r="Q3835" i="1"/>
  <c r="P3835" i="1"/>
  <c r="O3835" i="1"/>
  <c r="M3835" i="1"/>
  <c r="T3834" i="1"/>
  <c r="S3834" i="1"/>
  <c r="Q3834" i="1"/>
  <c r="P3834" i="1"/>
  <c r="O3834" i="1"/>
  <c r="M3834" i="1"/>
  <c r="T3833" i="1"/>
  <c r="S3833" i="1"/>
  <c r="Q3833" i="1"/>
  <c r="P3833" i="1"/>
  <c r="O3833" i="1"/>
  <c r="M3833" i="1"/>
  <c r="T3832" i="1"/>
  <c r="S3832" i="1"/>
  <c r="Q3832" i="1"/>
  <c r="P3832" i="1"/>
  <c r="O3832" i="1"/>
  <c r="M3832" i="1"/>
  <c r="T3831" i="1"/>
  <c r="S3831" i="1"/>
  <c r="Q3831" i="1"/>
  <c r="P3831" i="1"/>
  <c r="O3831" i="1"/>
  <c r="M3831" i="1"/>
  <c r="T3830" i="1"/>
  <c r="S3830" i="1"/>
  <c r="Q3830" i="1"/>
  <c r="P3830" i="1"/>
  <c r="O3830" i="1"/>
  <c r="M3830" i="1"/>
  <c r="T3829" i="1"/>
  <c r="S3829" i="1"/>
  <c r="Q3829" i="1"/>
  <c r="P3829" i="1"/>
  <c r="O3829" i="1"/>
  <c r="M3829" i="1"/>
  <c r="T3828" i="1"/>
  <c r="S3828" i="1"/>
  <c r="Q3828" i="1"/>
  <c r="P3828" i="1"/>
  <c r="O3828" i="1"/>
  <c r="M3828" i="1"/>
  <c r="T3827" i="1"/>
  <c r="S3827" i="1"/>
  <c r="Q3827" i="1"/>
  <c r="P3827" i="1"/>
  <c r="O3827" i="1"/>
  <c r="M3827" i="1"/>
  <c r="T3826" i="1"/>
  <c r="S3826" i="1"/>
  <c r="Q3826" i="1"/>
  <c r="P3826" i="1"/>
  <c r="O3826" i="1"/>
  <c r="M3826" i="1"/>
  <c r="T3825" i="1"/>
  <c r="S3825" i="1"/>
  <c r="Q3825" i="1"/>
  <c r="P3825" i="1"/>
  <c r="O3825" i="1"/>
  <c r="M3825" i="1"/>
  <c r="T3824" i="1"/>
  <c r="S3824" i="1"/>
  <c r="Q3824" i="1"/>
  <c r="P3824" i="1"/>
  <c r="O3824" i="1"/>
  <c r="M3824" i="1"/>
  <c r="T3823" i="1"/>
  <c r="S3823" i="1"/>
  <c r="Q3823" i="1"/>
  <c r="P3823" i="1"/>
  <c r="O3823" i="1"/>
  <c r="M3823" i="1"/>
  <c r="T3822" i="1"/>
  <c r="S3822" i="1"/>
  <c r="Q3822" i="1"/>
  <c r="P3822" i="1"/>
  <c r="O3822" i="1"/>
  <c r="M3822" i="1"/>
  <c r="T3821" i="1"/>
  <c r="S3821" i="1"/>
  <c r="Q3821" i="1"/>
  <c r="P3821" i="1"/>
  <c r="O3821" i="1"/>
  <c r="M3821" i="1"/>
  <c r="T3820" i="1"/>
  <c r="S3820" i="1"/>
  <c r="Q3820" i="1"/>
  <c r="P3820" i="1"/>
  <c r="O3820" i="1"/>
  <c r="M3820" i="1"/>
  <c r="T3819" i="1"/>
  <c r="S3819" i="1"/>
  <c r="Q3819" i="1"/>
  <c r="P3819" i="1"/>
  <c r="O3819" i="1"/>
  <c r="M3819" i="1"/>
  <c r="T3818" i="1"/>
  <c r="S3818" i="1"/>
  <c r="Q3818" i="1"/>
  <c r="P3818" i="1"/>
  <c r="O3818" i="1"/>
  <c r="M3818" i="1"/>
  <c r="T3817" i="1"/>
  <c r="S3817" i="1"/>
  <c r="Q3817" i="1"/>
  <c r="P3817" i="1"/>
  <c r="O3817" i="1"/>
  <c r="M3817" i="1"/>
  <c r="T3816" i="1"/>
  <c r="S3816" i="1"/>
  <c r="Q3816" i="1"/>
  <c r="P3816" i="1"/>
  <c r="O3816" i="1"/>
  <c r="M3816" i="1"/>
  <c r="T3815" i="1"/>
  <c r="S3815" i="1"/>
  <c r="Q3815" i="1"/>
  <c r="P3815" i="1"/>
  <c r="O3815" i="1"/>
  <c r="M3815" i="1"/>
  <c r="T3814" i="1"/>
  <c r="S3814" i="1"/>
  <c r="Q3814" i="1"/>
  <c r="P3814" i="1"/>
  <c r="O3814" i="1"/>
  <c r="M3814" i="1"/>
  <c r="T3813" i="1"/>
  <c r="S3813" i="1"/>
  <c r="Q3813" i="1"/>
  <c r="P3813" i="1"/>
  <c r="O3813" i="1"/>
  <c r="M3813" i="1"/>
  <c r="T3812" i="1"/>
  <c r="S3812" i="1"/>
  <c r="Q3812" i="1"/>
  <c r="P3812" i="1"/>
  <c r="O3812" i="1"/>
  <c r="M3812" i="1"/>
  <c r="T3811" i="1"/>
  <c r="S3811" i="1"/>
  <c r="Q3811" i="1"/>
  <c r="P3811" i="1"/>
  <c r="O3811" i="1"/>
  <c r="M3811" i="1"/>
  <c r="T3810" i="1"/>
  <c r="S3810" i="1"/>
  <c r="Q3810" i="1"/>
  <c r="P3810" i="1"/>
  <c r="O3810" i="1"/>
  <c r="M3810" i="1"/>
  <c r="T3809" i="1"/>
  <c r="S3809" i="1"/>
  <c r="Q3809" i="1"/>
  <c r="P3809" i="1"/>
  <c r="O3809" i="1"/>
  <c r="M3809" i="1"/>
  <c r="T3808" i="1"/>
  <c r="S3808" i="1"/>
  <c r="Q3808" i="1"/>
  <c r="P3808" i="1"/>
  <c r="O3808" i="1"/>
  <c r="M3808" i="1"/>
  <c r="T3807" i="1"/>
  <c r="S3807" i="1"/>
  <c r="Q3807" i="1"/>
  <c r="P3807" i="1"/>
  <c r="O3807" i="1"/>
  <c r="M3807" i="1"/>
  <c r="T3806" i="1"/>
  <c r="S3806" i="1"/>
  <c r="Q3806" i="1"/>
  <c r="P3806" i="1"/>
  <c r="O3806" i="1"/>
  <c r="M3806" i="1"/>
  <c r="T3805" i="1"/>
  <c r="S3805" i="1"/>
  <c r="Q3805" i="1"/>
  <c r="P3805" i="1"/>
  <c r="O3805" i="1"/>
  <c r="M3805" i="1"/>
  <c r="T3804" i="1"/>
  <c r="S3804" i="1"/>
  <c r="Q3804" i="1"/>
  <c r="P3804" i="1"/>
  <c r="O3804" i="1"/>
  <c r="M3804" i="1"/>
  <c r="T3803" i="1"/>
  <c r="S3803" i="1"/>
  <c r="Q3803" i="1"/>
  <c r="P3803" i="1"/>
  <c r="O3803" i="1"/>
  <c r="M3803" i="1"/>
  <c r="T3802" i="1"/>
  <c r="S3802" i="1"/>
  <c r="Q3802" i="1"/>
  <c r="P3802" i="1"/>
  <c r="O3802" i="1"/>
  <c r="M3802" i="1"/>
  <c r="T3801" i="1"/>
  <c r="S3801" i="1"/>
  <c r="Q3801" i="1"/>
  <c r="P3801" i="1"/>
  <c r="O3801" i="1"/>
  <c r="M3801" i="1"/>
  <c r="T3800" i="1"/>
  <c r="S3800" i="1"/>
  <c r="Q3800" i="1"/>
  <c r="P3800" i="1"/>
  <c r="O3800" i="1"/>
  <c r="M3800" i="1"/>
  <c r="T3799" i="1"/>
  <c r="S3799" i="1"/>
  <c r="Q3799" i="1"/>
  <c r="P3799" i="1"/>
  <c r="O3799" i="1"/>
  <c r="M3799" i="1"/>
  <c r="T3798" i="1"/>
  <c r="S3798" i="1"/>
  <c r="Q3798" i="1"/>
  <c r="P3798" i="1"/>
  <c r="O3798" i="1"/>
  <c r="M3798" i="1"/>
  <c r="T3797" i="1"/>
  <c r="S3797" i="1"/>
  <c r="Q3797" i="1"/>
  <c r="P3797" i="1"/>
  <c r="O3797" i="1"/>
  <c r="M3797" i="1"/>
  <c r="T3796" i="1"/>
  <c r="S3796" i="1"/>
  <c r="Q3796" i="1"/>
  <c r="P3796" i="1"/>
  <c r="O3796" i="1"/>
  <c r="M3796" i="1"/>
  <c r="T3795" i="1"/>
  <c r="S3795" i="1"/>
  <c r="Q3795" i="1"/>
  <c r="P3795" i="1"/>
  <c r="O3795" i="1"/>
  <c r="M3795" i="1"/>
  <c r="T3794" i="1"/>
  <c r="S3794" i="1"/>
  <c r="Q3794" i="1"/>
  <c r="P3794" i="1"/>
  <c r="O3794" i="1"/>
  <c r="M3794" i="1"/>
  <c r="T3793" i="1"/>
  <c r="S3793" i="1"/>
  <c r="Q3793" i="1"/>
  <c r="P3793" i="1"/>
  <c r="O3793" i="1"/>
  <c r="M3793" i="1"/>
  <c r="T3792" i="1"/>
  <c r="S3792" i="1"/>
  <c r="Q3792" i="1"/>
  <c r="P3792" i="1"/>
  <c r="O3792" i="1"/>
  <c r="M3792" i="1"/>
  <c r="T3791" i="1"/>
  <c r="S3791" i="1"/>
  <c r="Q3791" i="1"/>
  <c r="P3791" i="1"/>
  <c r="O3791" i="1"/>
  <c r="M3791" i="1"/>
  <c r="T3790" i="1"/>
  <c r="S3790" i="1"/>
  <c r="Q3790" i="1"/>
  <c r="P3790" i="1"/>
  <c r="O3790" i="1"/>
  <c r="M3790" i="1"/>
  <c r="T3789" i="1"/>
  <c r="S3789" i="1"/>
  <c r="Q3789" i="1"/>
  <c r="P3789" i="1"/>
  <c r="O3789" i="1"/>
  <c r="M3789" i="1"/>
  <c r="T3788" i="1"/>
  <c r="S3788" i="1"/>
  <c r="Q3788" i="1"/>
  <c r="P3788" i="1"/>
  <c r="O3788" i="1"/>
  <c r="M3788" i="1"/>
  <c r="T3787" i="1"/>
  <c r="S3787" i="1"/>
  <c r="Q3787" i="1"/>
  <c r="P3787" i="1"/>
  <c r="O3787" i="1"/>
  <c r="M3787" i="1"/>
  <c r="T3786" i="1"/>
  <c r="S3786" i="1"/>
  <c r="Q3786" i="1"/>
  <c r="P3786" i="1"/>
  <c r="O3786" i="1"/>
  <c r="M3786" i="1"/>
  <c r="T3785" i="1"/>
  <c r="S3785" i="1"/>
  <c r="Q3785" i="1"/>
  <c r="P3785" i="1"/>
  <c r="O3785" i="1"/>
  <c r="M3785" i="1"/>
  <c r="T3784" i="1"/>
  <c r="S3784" i="1"/>
  <c r="Q3784" i="1"/>
  <c r="P3784" i="1"/>
  <c r="O3784" i="1"/>
  <c r="M3784" i="1"/>
  <c r="T3783" i="1"/>
  <c r="S3783" i="1"/>
  <c r="Q3783" i="1"/>
  <c r="P3783" i="1"/>
  <c r="O3783" i="1"/>
  <c r="M3783" i="1"/>
  <c r="T3782" i="1"/>
  <c r="S3782" i="1"/>
  <c r="Q3782" i="1"/>
  <c r="P3782" i="1"/>
  <c r="O3782" i="1"/>
  <c r="M3782" i="1"/>
  <c r="T3781" i="1"/>
  <c r="S3781" i="1"/>
  <c r="Q3781" i="1"/>
  <c r="P3781" i="1"/>
  <c r="O3781" i="1"/>
  <c r="M3781" i="1"/>
  <c r="T3780" i="1"/>
  <c r="S3780" i="1"/>
  <c r="Q3780" i="1"/>
  <c r="P3780" i="1"/>
  <c r="O3780" i="1"/>
  <c r="M3780" i="1"/>
  <c r="T3779" i="1"/>
  <c r="S3779" i="1"/>
  <c r="Q3779" i="1"/>
  <c r="P3779" i="1"/>
  <c r="O3779" i="1"/>
  <c r="M3779" i="1"/>
  <c r="T3778" i="1"/>
  <c r="S3778" i="1"/>
  <c r="Q3778" i="1"/>
  <c r="P3778" i="1"/>
  <c r="O3778" i="1"/>
  <c r="M3778" i="1"/>
  <c r="T3777" i="1"/>
  <c r="S3777" i="1"/>
  <c r="Q3777" i="1"/>
  <c r="P3777" i="1"/>
  <c r="O3777" i="1"/>
  <c r="M3777" i="1"/>
  <c r="T3776" i="1"/>
  <c r="S3776" i="1"/>
  <c r="Q3776" i="1"/>
  <c r="P3776" i="1"/>
  <c r="O3776" i="1"/>
  <c r="M3776" i="1"/>
  <c r="T3775" i="1"/>
  <c r="S3775" i="1"/>
  <c r="Q3775" i="1"/>
  <c r="P3775" i="1"/>
  <c r="O3775" i="1"/>
  <c r="M3775" i="1"/>
  <c r="T3774" i="1"/>
  <c r="S3774" i="1"/>
  <c r="Q3774" i="1"/>
  <c r="P3774" i="1"/>
  <c r="O3774" i="1"/>
  <c r="M3774" i="1"/>
  <c r="T3773" i="1"/>
  <c r="S3773" i="1"/>
  <c r="Q3773" i="1"/>
  <c r="P3773" i="1"/>
  <c r="O3773" i="1"/>
  <c r="M3773" i="1"/>
  <c r="T3772" i="1"/>
  <c r="S3772" i="1"/>
  <c r="Q3772" i="1"/>
  <c r="P3772" i="1"/>
  <c r="O3772" i="1"/>
  <c r="M3772" i="1"/>
  <c r="T3771" i="1"/>
  <c r="S3771" i="1"/>
  <c r="Q3771" i="1"/>
  <c r="P3771" i="1"/>
  <c r="O3771" i="1"/>
  <c r="M3771" i="1"/>
  <c r="T3770" i="1"/>
  <c r="S3770" i="1"/>
  <c r="Q3770" i="1"/>
  <c r="P3770" i="1"/>
  <c r="O3770" i="1"/>
  <c r="M3770" i="1"/>
  <c r="T3769" i="1"/>
  <c r="S3769" i="1"/>
  <c r="Q3769" i="1"/>
  <c r="P3769" i="1"/>
  <c r="O3769" i="1"/>
  <c r="M3769" i="1"/>
  <c r="T3768" i="1"/>
  <c r="S3768" i="1"/>
  <c r="Q3768" i="1"/>
  <c r="P3768" i="1"/>
  <c r="O3768" i="1"/>
  <c r="M3768" i="1"/>
  <c r="T3767" i="1"/>
  <c r="S3767" i="1"/>
  <c r="Q3767" i="1"/>
  <c r="P3767" i="1"/>
  <c r="O3767" i="1"/>
  <c r="M3767" i="1"/>
  <c r="T3766" i="1"/>
  <c r="S3766" i="1"/>
  <c r="Q3766" i="1"/>
  <c r="P3766" i="1"/>
  <c r="O3766" i="1"/>
  <c r="M3766" i="1"/>
  <c r="T3765" i="1"/>
  <c r="S3765" i="1"/>
  <c r="Q3765" i="1"/>
  <c r="P3765" i="1"/>
  <c r="O3765" i="1"/>
  <c r="M3765" i="1"/>
  <c r="T3764" i="1"/>
  <c r="S3764" i="1"/>
  <c r="Q3764" i="1"/>
  <c r="P3764" i="1"/>
  <c r="O3764" i="1"/>
  <c r="M3764" i="1"/>
  <c r="T3763" i="1"/>
  <c r="S3763" i="1"/>
  <c r="Q3763" i="1"/>
  <c r="P3763" i="1"/>
  <c r="O3763" i="1"/>
  <c r="M3763" i="1"/>
  <c r="T3762" i="1"/>
  <c r="S3762" i="1"/>
  <c r="Q3762" i="1"/>
  <c r="P3762" i="1"/>
  <c r="O3762" i="1"/>
  <c r="M3762" i="1"/>
  <c r="T3761" i="1"/>
  <c r="S3761" i="1"/>
  <c r="Q3761" i="1"/>
  <c r="P3761" i="1"/>
  <c r="O3761" i="1"/>
  <c r="M3761" i="1"/>
  <c r="T3760" i="1"/>
  <c r="S3760" i="1"/>
  <c r="Q3760" i="1"/>
  <c r="P3760" i="1"/>
  <c r="O3760" i="1"/>
  <c r="M3760" i="1"/>
  <c r="T3759" i="1"/>
  <c r="S3759" i="1"/>
  <c r="Q3759" i="1"/>
  <c r="P3759" i="1"/>
  <c r="O3759" i="1"/>
  <c r="M3759" i="1"/>
  <c r="T3758" i="1"/>
  <c r="S3758" i="1"/>
  <c r="Q3758" i="1"/>
  <c r="P3758" i="1"/>
  <c r="O3758" i="1"/>
  <c r="M3758" i="1"/>
  <c r="T3757" i="1"/>
  <c r="S3757" i="1"/>
  <c r="Q3757" i="1"/>
  <c r="P3757" i="1"/>
  <c r="O3757" i="1"/>
  <c r="M3757" i="1"/>
  <c r="T3756" i="1"/>
  <c r="S3756" i="1"/>
  <c r="Q3756" i="1"/>
  <c r="P3756" i="1"/>
  <c r="O3756" i="1"/>
  <c r="M3756" i="1"/>
  <c r="T3755" i="1"/>
  <c r="S3755" i="1"/>
  <c r="Q3755" i="1"/>
  <c r="P3755" i="1"/>
  <c r="O3755" i="1"/>
  <c r="M3755" i="1"/>
  <c r="T3754" i="1"/>
  <c r="S3754" i="1"/>
  <c r="Q3754" i="1"/>
  <c r="P3754" i="1"/>
  <c r="O3754" i="1"/>
  <c r="M3754" i="1"/>
  <c r="T3753" i="1"/>
  <c r="S3753" i="1"/>
  <c r="Q3753" i="1"/>
  <c r="P3753" i="1"/>
  <c r="O3753" i="1"/>
  <c r="M3753" i="1"/>
  <c r="T3752" i="1"/>
  <c r="S3752" i="1"/>
  <c r="Q3752" i="1"/>
  <c r="P3752" i="1"/>
  <c r="O3752" i="1"/>
  <c r="M3752" i="1"/>
  <c r="T3751" i="1"/>
  <c r="S3751" i="1"/>
  <c r="Q3751" i="1"/>
  <c r="P3751" i="1"/>
  <c r="O3751" i="1"/>
  <c r="M3751" i="1"/>
  <c r="T3750" i="1"/>
  <c r="S3750" i="1"/>
  <c r="Q3750" i="1"/>
  <c r="P3750" i="1"/>
  <c r="O3750" i="1"/>
  <c r="M3750" i="1"/>
  <c r="T3749" i="1"/>
  <c r="S3749" i="1"/>
  <c r="Q3749" i="1"/>
  <c r="P3749" i="1"/>
  <c r="O3749" i="1"/>
  <c r="M3749" i="1"/>
  <c r="T3748" i="1"/>
  <c r="S3748" i="1"/>
  <c r="Q3748" i="1"/>
  <c r="P3748" i="1"/>
  <c r="O3748" i="1"/>
  <c r="M3748" i="1"/>
  <c r="T3747" i="1"/>
  <c r="S3747" i="1"/>
  <c r="Q3747" i="1"/>
  <c r="P3747" i="1"/>
  <c r="O3747" i="1"/>
  <c r="M3747" i="1"/>
  <c r="T3746" i="1"/>
  <c r="S3746" i="1"/>
  <c r="Q3746" i="1"/>
  <c r="P3746" i="1"/>
  <c r="O3746" i="1"/>
  <c r="M3746" i="1"/>
  <c r="T3745" i="1"/>
  <c r="S3745" i="1"/>
  <c r="Q3745" i="1"/>
  <c r="P3745" i="1"/>
  <c r="O3745" i="1"/>
  <c r="M3745" i="1"/>
  <c r="T3744" i="1"/>
  <c r="S3744" i="1"/>
  <c r="Q3744" i="1"/>
  <c r="P3744" i="1"/>
  <c r="O3744" i="1"/>
  <c r="M3744" i="1"/>
  <c r="T3743" i="1"/>
  <c r="S3743" i="1"/>
  <c r="Q3743" i="1"/>
  <c r="P3743" i="1"/>
  <c r="O3743" i="1"/>
  <c r="M3743" i="1"/>
  <c r="T3742" i="1"/>
  <c r="S3742" i="1"/>
  <c r="Q3742" i="1"/>
  <c r="P3742" i="1"/>
  <c r="O3742" i="1"/>
  <c r="M3742" i="1"/>
  <c r="T3741" i="1"/>
  <c r="S3741" i="1"/>
  <c r="Q3741" i="1"/>
  <c r="P3741" i="1"/>
  <c r="O3741" i="1"/>
  <c r="M3741" i="1"/>
  <c r="T3740" i="1"/>
  <c r="S3740" i="1"/>
  <c r="Q3740" i="1"/>
  <c r="P3740" i="1"/>
  <c r="O3740" i="1"/>
  <c r="M3740" i="1"/>
  <c r="T3739" i="1"/>
  <c r="S3739" i="1"/>
  <c r="Q3739" i="1"/>
  <c r="P3739" i="1"/>
  <c r="O3739" i="1"/>
  <c r="M3739" i="1"/>
  <c r="T3738" i="1"/>
  <c r="S3738" i="1"/>
  <c r="Q3738" i="1"/>
  <c r="P3738" i="1"/>
  <c r="O3738" i="1"/>
  <c r="M3738" i="1"/>
  <c r="T3737" i="1"/>
  <c r="S3737" i="1"/>
  <c r="Q3737" i="1"/>
  <c r="P3737" i="1"/>
  <c r="O3737" i="1"/>
  <c r="M3737" i="1"/>
  <c r="T3736" i="1"/>
  <c r="S3736" i="1"/>
  <c r="Q3736" i="1"/>
  <c r="P3736" i="1"/>
  <c r="O3736" i="1"/>
  <c r="M3736" i="1"/>
  <c r="T3735" i="1"/>
  <c r="S3735" i="1"/>
  <c r="Q3735" i="1"/>
  <c r="P3735" i="1"/>
  <c r="O3735" i="1"/>
  <c r="M3735" i="1"/>
  <c r="T3734" i="1"/>
  <c r="S3734" i="1"/>
  <c r="Q3734" i="1"/>
  <c r="P3734" i="1"/>
  <c r="O3734" i="1"/>
  <c r="M3734" i="1"/>
  <c r="T3733" i="1"/>
  <c r="S3733" i="1"/>
  <c r="Q3733" i="1"/>
  <c r="P3733" i="1"/>
  <c r="O3733" i="1"/>
  <c r="M3733" i="1"/>
  <c r="T3732" i="1"/>
  <c r="S3732" i="1"/>
  <c r="Q3732" i="1"/>
  <c r="P3732" i="1"/>
  <c r="O3732" i="1"/>
  <c r="M3732" i="1"/>
  <c r="T3731" i="1"/>
  <c r="S3731" i="1"/>
  <c r="Q3731" i="1"/>
  <c r="P3731" i="1"/>
  <c r="O3731" i="1"/>
  <c r="M3731" i="1"/>
  <c r="T3730" i="1"/>
  <c r="S3730" i="1"/>
  <c r="Q3730" i="1"/>
  <c r="P3730" i="1"/>
  <c r="O3730" i="1"/>
  <c r="M3730" i="1"/>
  <c r="T3729" i="1"/>
  <c r="S3729" i="1"/>
  <c r="Q3729" i="1"/>
  <c r="P3729" i="1"/>
  <c r="O3729" i="1"/>
  <c r="M3729" i="1"/>
  <c r="T3728" i="1"/>
  <c r="S3728" i="1"/>
  <c r="Q3728" i="1"/>
  <c r="P3728" i="1"/>
  <c r="O3728" i="1"/>
  <c r="M3728" i="1"/>
  <c r="T3727" i="1"/>
  <c r="S3727" i="1"/>
  <c r="Q3727" i="1"/>
  <c r="P3727" i="1"/>
  <c r="O3727" i="1"/>
  <c r="M3727" i="1"/>
  <c r="T3726" i="1"/>
  <c r="S3726" i="1"/>
  <c r="Q3726" i="1"/>
  <c r="P3726" i="1"/>
  <c r="O3726" i="1"/>
  <c r="M3726" i="1"/>
  <c r="T3725" i="1"/>
  <c r="S3725" i="1"/>
  <c r="Q3725" i="1"/>
  <c r="P3725" i="1"/>
  <c r="O3725" i="1"/>
  <c r="M3725" i="1"/>
  <c r="T3724" i="1"/>
  <c r="S3724" i="1"/>
  <c r="Q3724" i="1"/>
  <c r="P3724" i="1"/>
  <c r="O3724" i="1"/>
  <c r="M3724" i="1"/>
  <c r="T3723" i="1"/>
  <c r="S3723" i="1"/>
  <c r="Q3723" i="1"/>
  <c r="P3723" i="1"/>
  <c r="O3723" i="1"/>
  <c r="M3723" i="1"/>
  <c r="T3722" i="1"/>
  <c r="S3722" i="1"/>
  <c r="Q3722" i="1"/>
  <c r="P3722" i="1"/>
  <c r="O3722" i="1"/>
  <c r="M3722" i="1"/>
  <c r="T3721" i="1"/>
  <c r="S3721" i="1"/>
  <c r="Q3721" i="1"/>
  <c r="P3721" i="1"/>
  <c r="O3721" i="1"/>
  <c r="M3721" i="1"/>
  <c r="T3720" i="1"/>
  <c r="S3720" i="1"/>
  <c r="Q3720" i="1"/>
  <c r="P3720" i="1"/>
  <c r="O3720" i="1"/>
  <c r="M3720" i="1"/>
  <c r="T3719" i="1"/>
  <c r="S3719" i="1"/>
  <c r="Q3719" i="1"/>
  <c r="P3719" i="1"/>
  <c r="O3719" i="1"/>
  <c r="M3719" i="1"/>
  <c r="T3718" i="1"/>
  <c r="S3718" i="1"/>
  <c r="Q3718" i="1"/>
  <c r="P3718" i="1"/>
  <c r="O3718" i="1"/>
  <c r="M3718" i="1"/>
  <c r="T3717" i="1"/>
  <c r="S3717" i="1"/>
  <c r="Q3717" i="1"/>
  <c r="P3717" i="1"/>
  <c r="O3717" i="1"/>
  <c r="M3717" i="1"/>
  <c r="T3716" i="1"/>
  <c r="S3716" i="1"/>
  <c r="Q3716" i="1"/>
  <c r="P3716" i="1"/>
  <c r="O3716" i="1"/>
  <c r="M3716" i="1"/>
  <c r="T3715" i="1"/>
  <c r="S3715" i="1"/>
  <c r="Q3715" i="1"/>
  <c r="P3715" i="1"/>
  <c r="O3715" i="1"/>
  <c r="M3715" i="1"/>
  <c r="T3714" i="1"/>
  <c r="S3714" i="1"/>
  <c r="Q3714" i="1"/>
  <c r="P3714" i="1"/>
  <c r="O3714" i="1"/>
  <c r="M3714" i="1"/>
  <c r="T3713" i="1"/>
  <c r="S3713" i="1"/>
  <c r="Q3713" i="1"/>
  <c r="P3713" i="1"/>
  <c r="O3713" i="1"/>
  <c r="M3713" i="1"/>
  <c r="T3712" i="1"/>
  <c r="S3712" i="1"/>
  <c r="Q3712" i="1"/>
  <c r="P3712" i="1"/>
  <c r="O3712" i="1"/>
  <c r="M3712" i="1"/>
  <c r="T3711" i="1"/>
  <c r="S3711" i="1"/>
  <c r="Q3711" i="1"/>
  <c r="P3711" i="1"/>
  <c r="O3711" i="1"/>
  <c r="M3711" i="1"/>
  <c r="T3710" i="1"/>
  <c r="S3710" i="1"/>
  <c r="Q3710" i="1"/>
  <c r="P3710" i="1"/>
  <c r="O3710" i="1"/>
  <c r="M3710" i="1"/>
  <c r="T3709" i="1"/>
  <c r="S3709" i="1"/>
  <c r="Q3709" i="1"/>
  <c r="P3709" i="1"/>
  <c r="O3709" i="1"/>
  <c r="M3709" i="1"/>
  <c r="T3708" i="1"/>
  <c r="S3708" i="1"/>
  <c r="Q3708" i="1"/>
  <c r="P3708" i="1"/>
  <c r="O3708" i="1"/>
  <c r="M3708" i="1"/>
  <c r="T3707" i="1"/>
  <c r="S3707" i="1"/>
  <c r="Q3707" i="1"/>
  <c r="P3707" i="1"/>
  <c r="O3707" i="1"/>
  <c r="M3707" i="1"/>
  <c r="T3706" i="1"/>
  <c r="S3706" i="1"/>
  <c r="Q3706" i="1"/>
  <c r="P3706" i="1"/>
  <c r="O3706" i="1"/>
  <c r="M3706" i="1"/>
  <c r="T3705" i="1"/>
  <c r="S3705" i="1"/>
  <c r="Q3705" i="1"/>
  <c r="P3705" i="1"/>
  <c r="O3705" i="1"/>
  <c r="M3705" i="1"/>
  <c r="T3704" i="1"/>
  <c r="S3704" i="1"/>
  <c r="Q3704" i="1"/>
  <c r="P3704" i="1"/>
  <c r="O3704" i="1"/>
  <c r="M3704" i="1"/>
  <c r="T3703" i="1"/>
  <c r="S3703" i="1"/>
  <c r="Q3703" i="1"/>
  <c r="P3703" i="1"/>
  <c r="O3703" i="1"/>
  <c r="M3703" i="1"/>
  <c r="T3702" i="1"/>
  <c r="S3702" i="1"/>
  <c r="Q3702" i="1"/>
  <c r="P3702" i="1"/>
  <c r="O3702" i="1"/>
  <c r="M3702" i="1"/>
  <c r="T3701" i="1"/>
  <c r="S3701" i="1"/>
  <c r="Q3701" i="1"/>
  <c r="P3701" i="1"/>
  <c r="O3701" i="1"/>
  <c r="M3701" i="1"/>
  <c r="T3700" i="1"/>
  <c r="S3700" i="1"/>
  <c r="Q3700" i="1"/>
  <c r="P3700" i="1"/>
  <c r="O3700" i="1"/>
  <c r="M3700" i="1"/>
  <c r="T3699" i="1"/>
  <c r="S3699" i="1"/>
  <c r="Q3699" i="1"/>
  <c r="P3699" i="1"/>
  <c r="O3699" i="1"/>
  <c r="M3699" i="1"/>
  <c r="T3698" i="1"/>
  <c r="S3698" i="1"/>
  <c r="Q3698" i="1"/>
  <c r="P3698" i="1"/>
  <c r="O3698" i="1"/>
  <c r="M3698" i="1"/>
  <c r="T3697" i="1"/>
  <c r="S3697" i="1"/>
  <c r="Q3697" i="1"/>
  <c r="P3697" i="1"/>
  <c r="O3697" i="1"/>
  <c r="M3697" i="1"/>
  <c r="T3696" i="1"/>
  <c r="S3696" i="1"/>
  <c r="Q3696" i="1"/>
  <c r="P3696" i="1"/>
  <c r="O3696" i="1"/>
  <c r="M3696" i="1"/>
  <c r="T3695" i="1"/>
  <c r="S3695" i="1"/>
  <c r="Q3695" i="1"/>
  <c r="P3695" i="1"/>
  <c r="O3695" i="1"/>
  <c r="M3695" i="1"/>
  <c r="T3694" i="1"/>
  <c r="S3694" i="1"/>
  <c r="Q3694" i="1"/>
  <c r="P3694" i="1"/>
  <c r="O3694" i="1"/>
  <c r="M3694" i="1"/>
  <c r="T3693" i="1"/>
  <c r="S3693" i="1"/>
  <c r="Q3693" i="1"/>
  <c r="P3693" i="1"/>
  <c r="O3693" i="1"/>
  <c r="M3693" i="1"/>
  <c r="T3692" i="1"/>
  <c r="S3692" i="1"/>
  <c r="Q3692" i="1"/>
  <c r="P3692" i="1"/>
  <c r="O3692" i="1"/>
  <c r="M3692" i="1"/>
  <c r="T3691" i="1"/>
  <c r="S3691" i="1"/>
  <c r="Q3691" i="1"/>
  <c r="P3691" i="1"/>
  <c r="O3691" i="1"/>
  <c r="M3691" i="1"/>
  <c r="T3690" i="1"/>
  <c r="S3690" i="1"/>
  <c r="Q3690" i="1"/>
  <c r="P3690" i="1"/>
  <c r="O3690" i="1"/>
  <c r="M3690" i="1"/>
  <c r="T3689" i="1"/>
  <c r="S3689" i="1"/>
  <c r="Q3689" i="1"/>
  <c r="P3689" i="1"/>
  <c r="O3689" i="1"/>
  <c r="M3689" i="1"/>
  <c r="T3688" i="1"/>
  <c r="S3688" i="1"/>
  <c r="Q3688" i="1"/>
  <c r="P3688" i="1"/>
  <c r="O3688" i="1"/>
  <c r="M3688" i="1"/>
  <c r="T3687" i="1"/>
  <c r="S3687" i="1"/>
  <c r="Q3687" i="1"/>
  <c r="P3687" i="1"/>
  <c r="O3687" i="1"/>
  <c r="M3687" i="1"/>
  <c r="T3686" i="1"/>
  <c r="S3686" i="1"/>
  <c r="Q3686" i="1"/>
  <c r="P3686" i="1"/>
  <c r="O3686" i="1"/>
  <c r="M3686" i="1"/>
  <c r="T3685" i="1"/>
  <c r="S3685" i="1"/>
  <c r="Q3685" i="1"/>
  <c r="P3685" i="1"/>
  <c r="O3685" i="1"/>
  <c r="M3685" i="1"/>
  <c r="T3684" i="1"/>
  <c r="S3684" i="1"/>
  <c r="Q3684" i="1"/>
  <c r="P3684" i="1"/>
  <c r="O3684" i="1"/>
  <c r="M3684" i="1"/>
  <c r="T3683" i="1"/>
  <c r="S3683" i="1"/>
  <c r="Q3683" i="1"/>
  <c r="P3683" i="1"/>
  <c r="O3683" i="1"/>
  <c r="M3683" i="1"/>
  <c r="T3682" i="1"/>
  <c r="S3682" i="1"/>
  <c r="Q3682" i="1"/>
  <c r="P3682" i="1"/>
  <c r="O3682" i="1"/>
  <c r="M3682" i="1"/>
  <c r="T3681" i="1"/>
  <c r="S3681" i="1"/>
  <c r="Q3681" i="1"/>
  <c r="P3681" i="1"/>
  <c r="O3681" i="1"/>
  <c r="M3681" i="1"/>
  <c r="T3680" i="1"/>
  <c r="S3680" i="1"/>
  <c r="Q3680" i="1"/>
  <c r="P3680" i="1"/>
  <c r="O3680" i="1"/>
  <c r="M3680" i="1"/>
  <c r="T3679" i="1"/>
  <c r="S3679" i="1"/>
  <c r="Q3679" i="1"/>
  <c r="P3679" i="1"/>
  <c r="O3679" i="1"/>
  <c r="M3679" i="1"/>
  <c r="T3678" i="1"/>
  <c r="S3678" i="1"/>
  <c r="Q3678" i="1"/>
  <c r="P3678" i="1"/>
  <c r="O3678" i="1"/>
  <c r="M3678" i="1"/>
  <c r="T3677" i="1"/>
  <c r="S3677" i="1"/>
  <c r="Q3677" i="1"/>
  <c r="P3677" i="1"/>
  <c r="O3677" i="1"/>
  <c r="M3677" i="1"/>
  <c r="T3676" i="1"/>
  <c r="S3676" i="1"/>
  <c r="Q3676" i="1"/>
  <c r="P3676" i="1"/>
  <c r="O3676" i="1"/>
  <c r="M3676" i="1"/>
  <c r="T3675" i="1"/>
  <c r="S3675" i="1"/>
  <c r="Q3675" i="1"/>
  <c r="P3675" i="1"/>
  <c r="O3675" i="1"/>
  <c r="M3675" i="1"/>
  <c r="T3674" i="1"/>
  <c r="S3674" i="1"/>
  <c r="Q3674" i="1"/>
  <c r="P3674" i="1"/>
  <c r="O3674" i="1"/>
  <c r="M3674" i="1"/>
  <c r="T3673" i="1"/>
  <c r="S3673" i="1"/>
  <c r="Q3673" i="1"/>
  <c r="P3673" i="1"/>
  <c r="O3673" i="1"/>
  <c r="M3673" i="1"/>
  <c r="T3672" i="1"/>
  <c r="S3672" i="1"/>
  <c r="Q3672" i="1"/>
  <c r="P3672" i="1"/>
  <c r="O3672" i="1"/>
  <c r="M3672" i="1"/>
  <c r="T3671" i="1"/>
  <c r="S3671" i="1"/>
  <c r="Q3671" i="1"/>
  <c r="P3671" i="1"/>
  <c r="O3671" i="1"/>
  <c r="M3671" i="1"/>
  <c r="T3670" i="1"/>
  <c r="S3670" i="1"/>
  <c r="Q3670" i="1"/>
  <c r="P3670" i="1"/>
  <c r="O3670" i="1"/>
  <c r="M3670" i="1"/>
  <c r="T3669" i="1"/>
  <c r="S3669" i="1"/>
  <c r="Q3669" i="1"/>
  <c r="P3669" i="1"/>
  <c r="O3669" i="1"/>
  <c r="M3669" i="1"/>
  <c r="T3668" i="1"/>
  <c r="S3668" i="1"/>
  <c r="Q3668" i="1"/>
  <c r="P3668" i="1"/>
  <c r="O3668" i="1"/>
  <c r="M3668" i="1"/>
  <c r="T3667" i="1"/>
  <c r="S3667" i="1"/>
  <c r="Q3667" i="1"/>
  <c r="P3667" i="1"/>
  <c r="O3667" i="1"/>
  <c r="M3667" i="1"/>
  <c r="T3666" i="1"/>
  <c r="S3666" i="1"/>
  <c r="Q3666" i="1"/>
  <c r="P3666" i="1"/>
  <c r="O3666" i="1"/>
  <c r="M3666" i="1"/>
  <c r="T3665" i="1"/>
  <c r="S3665" i="1"/>
  <c r="Q3665" i="1"/>
  <c r="P3665" i="1"/>
  <c r="O3665" i="1"/>
  <c r="M3665" i="1"/>
  <c r="T3664" i="1"/>
  <c r="S3664" i="1"/>
  <c r="Q3664" i="1"/>
  <c r="P3664" i="1"/>
  <c r="O3664" i="1"/>
  <c r="M3664" i="1"/>
  <c r="T3663" i="1"/>
  <c r="S3663" i="1"/>
  <c r="Q3663" i="1"/>
  <c r="P3663" i="1"/>
  <c r="O3663" i="1"/>
  <c r="M3663" i="1"/>
  <c r="T3662" i="1"/>
  <c r="S3662" i="1"/>
  <c r="Q3662" i="1"/>
  <c r="P3662" i="1"/>
  <c r="O3662" i="1"/>
  <c r="M3662" i="1"/>
  <c r="T3661" i="1"/>
  <c r="S3661" i="1"/>
  <c r="Q3661" i="1"/>
  <c r="P3661" i="1"/>
  <c r="O3661" i="1"/>
  <c r="M3661" i="1"/>
  <c r="T3660" i="1"/>
  <c r="S3660" i="1"/>
  <c r="Q3660" i="1"/>
  <c r="P3660" i="1"/>
  <c r="O3660" i="1"/>
  <c r="M3660" i="1"/>
  <c r="T3659" i="1"/>
  <c r="S3659" i="1"/>
  <c r="Q3659" i="1"/>
  <c r="P3659" i="1"/>
  <c r="O3659" i="1"/>
  <c r="M3659" i="1"/>
  <c r="T3658" i="1"/>
  <c r="S3658" i="1"/>
  <c r="Q3658" i="1"/>
  <c r="P3658" i="1"/>
  <c r="O3658" i="1"/>
  <c r="M3658" i="1"/>
  <c r="T3657" i="1"/>
  <c r="S3657" i="1"/>
  <c r="Q3657" i="1"/>
  <c r="P3657" i="1"/>
  <c r="O3657" i="1"/>
  <c r="M3657" i="1"/>
  <c r="T3656" i="1"/>
  <c r="S3656" i="1"/>
  <c r="Q3656" i="1"/>
  <c r="P3656" i="1"/>
  <c r="O3656" i="1"/>
  <c r="M3656" i="1"/>
  <c r="T3655" i="1"/>
  <c r="S3655" i="1"/>
  <c r="Q3655" i="1"/>
  <c r="P3655" i="1"/>
  <c r="O3655" i="1"/>
  <c r="M3655" i="1"/>
  <c r="T3654" i="1"/>
  <c r="S3654" i="1"/>
  <c r="Q3654" i="1"/>
  <c r="P3654" i="1"/>
  <c r="O3654" i="1"/>
  <c r="M3654" i="1"/>
  <c r="T3653" i="1"/>
  <c r="S3653" i="1"/>
  <c r="Q3653" i="1"/>
  <c r="P3653" i="1"/>
  <c r="O3653" i="1"/>
  <c r="M3653" i="1"/>
  <c r="T3652" i="1"/>
  <c r="S3652" i="1"/>
  <c r="Q3652" i="1"/>
  <c r="P3652" i="1"/>
  <c r="O3652" i="1"/>
  <c r="M3652" i="1"/>
  <c r="T3651" i="1"/>
  <c r="S3651" i="1"/>
  <c r="Q3651" i="1"/>
  <c r="P3651" i="1"/>
  <c r="O3651" i="1"/>
  <c r="M3651" i="1"/>
  <c r="T3650" i="1"/>
  <c r="S3650" i="1"/>
  <c r="Q3650" i="1"/>
  <c r="P3650" i="1"/>
  <c r="O3650" i="1"/>
  <c r="M3650" i="1"/>
  <c r="T3649" i="1"/>
  <c r="S3649" i="1"/>
  <c r="Q3649" i="1"/>
  <c r="P3649" i="1"/>
  <c r="O3649" i="1"/>
  <c r="M3649" i="1"/>
  <c r="T3648" i="1"/>
  <c r="S3648" i="1"/>
  <c r="Q3648" i="1"/>
  <c r="P3648" i="1"/>
  <c r="O3648" i="1"/>
  <c r="M3648" i="1"/>
  <c r="T3647" i="1"/>
  <c r="S3647" i="1"/>
  <c r="Q3647" i="1"/>
  <c r="P3647" i="1"/>
  <c r="O3647" i="1"/>
  <c r="M3647" i="1"/>
  <c r="T3646" i="1"/>
  <c r="S3646" i="1"/>
  <c r="Q3646" i="1"/>
  <c r="P3646" i="1"/>
  <c r="O3646" i="1"/>
  <c r="M3646" i="1"/>
  <c r="T3645" i="1"/>
  <c r="S3645" i="1"/>
  <c r="Q3645" i="1"/>
  <c r="P3645" i="1"/>
  <c r="O3645" i="1"/>
  <c r="M3645" i="1"/>
  <c r="T3644" i="1"/>
  <c r="S3644" i="1"/>
  <c r="Q3644" i="1"/>
  <c r="P3644" i="1"/>
  <c r="O3644" i="1"/>
  <c r="M3644" i="1"/>
  <c r="T3643" i="1"/>
  <c r="S3643" i="1"/>
  <c r="Q3643" i="1"/>
  <c r="P3643" i="1"/>
  <c r="O3643" i="1"/>
  <c r="M3643" i="1"/>
  <c r="T3642" i="1"/>
  <c r="S3642" i="1"/>
  <c r="Q3642" i="1"/>
  <c r="P3642" i="1"/>
  <c r="O3642" i="1"/>
  <c r="M3642" i="1"/>
  <c r="T3641" i="1"/>
  <c r="S3641" i="1"/>
  <c r="Q3641" i="1"/>
  <c r="P3641" i="1"/>
  <c r="O3641" i="1"/>
  <c r="M3641" i="1"/>
  <c r="T3640" i="1"/>
  <c r="S3640" i="1"/>
  <c r="Q3640" i="1"/>
  <c r="P3640" i="1"/>
  <c r="O3640" i="1"/>
  <c r="M3640" i="1"/>
  <c r="T3639" i="1"/>
  <c r="S3639" i="1"/>
  <c r="Q3639" i="1"/>
  <c r="P3639" i="1"/>
  <c r="O3639" i="1"/>
  <c r="M3639" i="1"/>
  <c r="T3638" i="1"/>
  <c r="S3638" i="1"/>
  <c r="Q3638" i="1"/>
  <c r="P3638" i="1"/>
  <c r="O3638" i="1"/>
  <c r="M3638" i="1"/>
  <c r="T3637" i="1"/>
  <c r="S3637" i="1"/>
  <c r="Q3637" i="1"/>
  <c r="P3637" i="1"/>
  <c r="O3637" i="1"/>
  <c r="M3637" i="1"/>
  <c r="T3636" i="1"/>
  <c r="S3636" i="1"/>
  <c r="Q3636" i="1"/>
  <c r="P3636" i="1"/>
  <c r="O3636" i="1"/>
  <c r="M3636" i="1"/>
  <c r="T3635" i="1"/>
  <c r="S3635" i="1"/>
  <c r="Q3635" i="1"/>
  <c r="P3635" i="1"/>
  <c r="O3635" i="1"/>
  <c r="M3635" i="1"/>
  <c r="T3634" i="1"/>
  <c r="S3634" i="1"/>
  <c r="Q3634" i="1"/>
  <c r="P3634" i="1"/>
  <c r="O3634" i="1"/>
  <c r="M3634" i="1"/>
  <c r="T3633" i="1"/>
  <c r="S3633" i="1"/>
  <c r="Q3633" i="1"/>
  <c r="P3633" i="1"/>
  <c r="O3633" i="1"/>
  <c r="M3633" i="1"/>
  <c r="T3632" i="1"/>
  <c r="S3632" i="1"/>
  <c r="Q3632" i="1"/>
  <c r="P3632" i="1"/>
  <c r="O3632" i="1"/>
  <c r="M3632" i="1"/>
  <c r="T3631" i="1"/>
  <c r="S3631" i="1"/>
  <c r="Q3631" i="1"/>
  <c r="P3631" i="1"/>
  <c r="O3631" i="1"/>
  <c r="M3631" i="1"/>
  <c r="T3630" i="1"/>
  <c r="S3630" i="1"/>
  <c r="Q3630" i="1"/>
  <c r="P3630" i="1"/>
  <c r="O3630" i="1"/>
  <c r="M3630" i="1"/>
  <c r="T3629" i="1"/>
  <c r="S3629" i="1"/>
  <c r="Q3629" i="1"/>
  <c r="P3629" i="1"/>
  <c r="O3629" i="1"/>
  <c r="M3629" i="1"/>
  <c r="T3628" i="1"/>
  <c r="S3628" i="1"/>
  <c r="Q3628" i="1"/>
  <c r="P3628" i="1"/>
  <c r="O3628" i="1"/>
  <c r="M3628" i="1"/>
  <c r="T3627" i="1"/>
  <c r="S3627" i="1"/>
  <c r="Q3627" i="1"/>
  <c r="P3627" i="1"/>
  <c r="O3627" i="1"/>
  <c r="M3627" i="1"/>
  <c r="T3626" i="1"/>
  <c r="S3626" i="1"/>
  <c r="Q3626" i="1"/>
  <c r="P3626" i="1"/>
  <c r="O3626" i="1"/>
  <c r="M3626" i="1"/>
  <c r="T3625" i="1"/>
  <c r="S3625" i="1"/>
  <c r="Q3625" i="1"/>
  <c r="P3625" i="1"/>
  <c r="O3625" i="1"/>
  <c r="M3625" i="1"/>
  <c r="T3624" i="1"/>
  <c r="S3624" i="1"/>
  <c r="Q3624" i="1"/>
  <c r="P3624" i="1"/>
  <c r="O3624" i="1"/>
  <c r="M3624" i="1"/>
  <c r="T3623" i="1"/>
  <c r="S3623" i="1"/>
  <c r="Q3623" i="1"/>
  <c r="P3623" i="1"/>
  <c r="O3623" i="1"/>
  <c r="M3623" i="1"/>
  <c r="T3622" i="1"/>
  <c r="S3622" i="1"/>
  <c r="Q3622" i="1"/>
  <c r="P3622" i="1"/>
  <c r="O3622" i="1"/>
  <c r="M3622" i="1"/>
  <c r="T3621" i="1"/>
  <c r="S3621" i="1"/>
  <c r="Q3621" i="1"/>
  <c r="P3621" i="1"/>
  <c r="O3621" i="1"/>
  <c r="M3621" i="1"/>
  <c r="T3620" i="1"/>
  <c r="S3620" i="1"/>
  <c r="Q3620" i="1"/>
  <c r="P3620" i="1"/>
  <c r="O3620" i="1"/>
  <c r="M3620" i="1"/>
  <c r="T3619" i="1"/>
  <c r="S3619" i="1"/>
  <c r="Q3619" i="1"/>
  <c r="P3619" i="1"/>
  <c r="O3619" i="1"/>
  <c r="M3619" i="1"/>
  <c r="T3618" i="1"/>
  <c r="S3618" i="1"/>
  <c r="Q3618" i="1"/>
  <c r="P3618" i="1"/>
  <c r="O3618" i="1"/>
  <c r="M3618" i="1"/>
  <c r="T3617" i="1"/>
  <c r="S3617" i="1"/>
  <c r="Q3617" i="1"/>
  <c r="P3617" i="1"/>
  <c r="O3617" i="1"/>
  <c r="M3617" i="1"/>
  <c r="T3616" i="1"/>
  <c r="S3616" i="1"/>
  <c r="Q3616" i="1"/>
  <c r="P3616" i="1"/>
  <c r="O3616" i="1"/>
  <c r="M3616" i="1"/>
  <c r="T3615" i="1"/>
  <c r="S3615" i="1"/>
  <c r="Q3615" i="1"/>
  <c r="P3615" i="1"/>
  <c r="O3615" i="1"/>
  <c r="M3615" i="1"/>
  <c r="T3614" i="1"/>
  <c r="S3614" i="1"/>
  <c r="Q3614" i="1"/>
  <c r="P3614" i="1"/>
  <c r="O3614" i="1"/>
  <c r="M3614" i="1"/>
  <c r="T3613" i="1"/>
  <c r="S3613" i="1"/>
  <c r="Q3613" i="1"/>
  <c r="P3613" i="1"/>
  <c r="O3613" i="1"/>
  <c r="M3613" i="1"/>
  <c r="T3612" i="1"/>
  <c r="S3612" i="1"/>
  <c r="Q3612" i="1"/>
  <c r="P3612" i="1"/>
  <c r="O3612" i="1"/>
  <c r="M3612" i="1"/>
  <c r="T3611" i="1"/>
  <c r="S3611" i="1"/>
  <c r="Q3611" i="1"/>
  <c r="P3611" i="1"/>
  <c r="O3611" i="1"/>
  <c r="M3611" i="1"/>
  <c r="T3610" i="1"/>
  <c r="S3610" i="1"/>
  <c r="Q3610" i="1"/>
  <c r="P3610" i="1"/>
  <c r="O3610" i="1"/>
  <c r="M3610" i="1"/>
  <c r="T3609" i="1"/>
  <c r="S3609" i="1"/>
  <c r="Q3609" i="1"/>
  <c r="P3609" i="1"/>
  <c r="O3609" i="1"/>
  <c r="M3609" i="1"/>
  <c r="T3608" i="1"/>
  <c r="S3608" i="1"/>
  <c r="Q3608" i="1"/>
  <c r="P3608" i="1"/>
  <c r="O3608" i="1"/>
  <c r="M3608" i="1"/>
  <c r="T3607" i="1"/>
  <c r="S3607" i="1"/>
  <c r="Q3607" i="1"/>
  <c r="P3607" i="1"/>
  <c r="O3607" i="1"/>
  <c r="M3607" i="1"/>
  <c r="T3606" i="1"/>
  <c r="S3606" i="1"/>
  <c r="Q3606" i="1"/>
  <c r="P3606" i="1"/>
  <c r="O3606" i="1"/>
  <c r="M3606" i="1"/>
  <c r="T3605" i="1"/>
  <c r="S3605" i="1"/>
  <c r="Q3605" i="1"/>
  <c r="P3605" i="1"/>
  <c r="O3605" i="1"/>
  <c r="M3605" i="1"/>
  <c r="T3604" i="1"/>
  <c r="S3604" i="1"/>
  <c r="Q3604" i="1"/>
  <c r="P3604" i="1"/>
  <c r="O3604" i="1"/>
  <c r="M3604" i="1"/>
  <c r="T3603" i="1"/>
  <c r="S3603" i="1"/>
  <c r="Q3603" i="1"/>
  <c r="P3603" i="1"/>
  <c r="O3603" i="1"/>
  <c r="M3603" i="1"/>
  <c r="T3602" i="1"/>
  <c r="S3602" i="1"/>
  <c r="Q3602" i="1"/>
  <c r="P3602" i="1"/>
  <c r="O3602" i="1"/>
  <c r="M3602" i="1"/>
  <c r="T3601" i="1"/>
  <c r="S3601" i="1"/>
  <c r="Q3601" i="1"/>
  <c r="P3601" i="1"/>
  <c r="O3601" i="1"/>
  <c r="M3601" i="1"/>
  <c r="T3600" i="1"/>
  <c r="S3600" i="1"/>
  <c r="Q3600" i="1"/>
  <c r="P3600" i="1"/>
  <c r="O3600" i="1"/>
  <c r="M3600" i="1"/>
  <c r="T3599" i="1"/>
  <c r="S3599" i="1"/>
  <c r="Q3599" i="1"/>
  <c r="P3599" i="1"/>
  <c r="O3599" i="1"/>
  <c r="M3599" i="1"/>
  <c r="T3598" i="1"/>
  <c r="S3598" i="1"/>
  <c r="Q3598" i="1"/>
  <c r="P3598" i="1"/>
  <c r="O3598" i="1"/>
  <c r="M3598" i="1"/>
  <c r="T3597" i="1"/>
  <c r="S3597" i="1"/>
  <c r="Q3597" i="1"/>
  <c r="P3597" i="1"/>
  <c r="O3597" i="1"/>
  <c r="M3597" i="1"/>
  <c r="T3596" i="1"/>
  <c r="S3596" i="1"/>
  <c r="Q3596" i="1"/>
  <c r="P3596" i="1"/>
  <c r="O3596" i="1"/>
  <c r="M3596" i="1"/>
  <c r="T3595" i="1"/>
  <c r="S3595" i="1"/>
  <c r="Q3595" i="1"/>
  <c r="P3595" i="1"/>
  <c r="O3595" i="1"/>
  <c r="M3595" i="1"/>
  <c r="T3594" i="1"/>
  <c r="S3594" i="1"/>
  <c r="Q3594" i="1"/>
  <c r="P3594" i="1"/>
  <c r="O3594" i="1"/>
  <c r="M3594" i="1"/>
  <c r="T3593" i="1"/>
  <c r="S3593" i="1"/>
  <c r="Q3593" i="1"/>
  <c r="P3593" i="1"/>
  <c r="O3593" i="1"/>
  <c r="M3593" i="1"/>
  <c r="T3592" i="1"/>
  <c r="S3592" i="1"/>
  <c r="Q3592" i="1"/>
  <c r="P3592" i="1"/>
  <c r="O3592" i="1"/>
  <c r="M3592" i="1"/>
  <c r="T3591" i="1"/>
  <c r="S3591" i="1"/>
  <c r="Q3591" i="1"/>
  <c r="P3591" i="1"/>
  <c r="O3591" i="1"/>
  <c r="M3591" i="1"/>
  <c r="T3590" i="1"/>
  <c r="S3590" i="1"/>
  <c r="Q3590" i="1"/>
  <c r="P3590" i="1"/>
  <c r="O3590" i="1"/>
  <c r="M3590" i="1"/>
  <c r="T3589" i="1"/>
  <c r="S3589" i="1"/>
  <c r="Q3589" i="1"/>
  <c r="P3589" i="1"/>
  <c r="O3589" i="1"/>
  <c r="M3589" i="1"/>
  <c r="T3588" i="1"/>
  <c r="S3588" i="1"/>
  <c r="Q3588" i="1"/>
  <c r="P3588" i="1"/>
  <c r="O3588" i="1"/>
  <c r="M3588" i="1"/>
  <c r="T3587" i="1"/>
  <c r="S3587" i="1"/>
  <c r="Q3587" i="1"/>
  <c r="P3587" i="1"/>
  <c r="O3587" i="1"/>
  <c r="M3587" i="1"/>
  <c r="T3586" i="1"/>
  <c r="S3586" i="1"/>
  <c r="Q3586" i="1"/>
  <c r="P3586" i="1"/>
  <c r="O3586" i="1"/>
  <c r="M3586" i="1"/>
  <c r="T3585" i="1"/>
  <c r="S3585" i="1"/>
  <c r="Q3585" i="1"/>
  <c r="P3585" i="1"/>
  <c r="O3585" i="1"/>
  <c r="M3585" i="1"/>
  <c r="T3584" i="1"/>
  <c r="S3584" i="1"/>
  <c r="Q3584" i="1"/>
  <c r="P3584" i="1"/>
  <c r="O3584" i="1"/>
  <c r="M3584" i="1"/>
  <c r="T3583" i="1"/>
  <c r="S3583" i="1"/>
  <c r="Q3583" i="1"/>
  <c r="P3583" i="1"/>
  <c r="O3583" i="1"/>
  <c r="M3583" i="1"/>
  <c r="T3582" i="1"/>
  <c r="S3582" i="1"/>
  <c r="Q3582" i="1"/>
  <c r="P3582" i="1"/>
  <c r="O3582" i="1"/>
  <c r="M3582" i="1"/>
  <c r="T3581" i="1"/>
  <c r="S3581" i="1"/>
  <c r="Q3581" i="1"/>
  <c r="P3581" i="1"/>
  <c r="O3581" i="1"/>
  <c r="M3581" i="1"/>
  <c r="T3580" i="1"/>
  <c r="S3580" i="1"/>
  <c r="Q3580" i="1"/>
  <c r="P3580" i="1"/>
  <c r="O3580" i="1"/>
  <c r="M3580" i="1"/>
  <c r="T3579" i="1"/>
  <c r="S3579" i="1"/>
  <c r="Q3579" i="1"/>
  <c r="P3579" i="1"/>
  <c r="O3579" i="1"/>
  <c r="M3579" i="1"/>
  <c r="T3578" i="1"/>
  <c r="S3578" i="1"/>
  <c r="Q3578" i="1"/>
  <c r="P3578" i="1"/>
  <c r="O3578" i="1"/>
  <c r="M3578" i="1"/>
  <c r="T3577" i="1"/>
  <c r="S3577" i="1"/>
  <c r="Q3577" i="1"/>
  <c r="P3577" i="1"/>
  <c r="O3577" i="1"/>
  <c r="M3577" i="1"/>
  <c r="T3576" i="1"/>
  <c r="S3576" i="1"/>
  <c r="Q3576" i="1"/>
  <c r="P3576" i="1"/>
  <c r="O3576" i="1"/>
  <c r="M3576" i="1"/>
  <c r="T3575" i="1"/>
  <c r="S3575" i="1"/>
  <c r="Q3575" i="1"/>
  <c r="P3575" i="1"/>
  <c r="O3575" i="1"/>
  <c r="M3575" i="1"/>
  <c r="T3574" i="1"/>
  <c r="S3574" i="1"/>
  <c r="Q3574" i="1"/>
  <c r="P3574" i="1"/>
  <c r="O3574" i="1"/>
  <c r="M3574" i="1"/>
  <c r="T3573" i="1"/>
  <c r="S3573" i="1"/>
  <c r="Q3573" i="1"/>
  <c r="P3573" i="1"/>
  <c r="O3573" i="1"/>
  <c r="M3573" i="1"/>
  <c r="T3572" i="1"/>
  <c r="S3572" i="1"/>
  <c r="Q3572" i="1"/>
  <c r="P3572" i="1"/>
  <c r="O3572" i="1"/>
  <c r="M3572" i="1"/>
  <c r="T3571" i="1"/>
  <c r="S3571" i="1"/>
  <c r="Q3571" i="1"/>
  <c r="P3571" i="1"/>
  <c r="O3571" i="1"/>
  <c r="M3571" i="1"/>
  <c r="T3570" i="1"/>
  <c r="S3570" i="1"/>
  <c r="Q3570" i="1"/>
  <c r="P3570" i="1"/>
  <c r="O3570" i="1"/>
  <c r="M3570" i="1"/>
  <c r="T3569" i="1"/>
  <c r="S3569" i="1"/>
  <c r="Q3569" i="1"/>
  <c r="P3569" i="1"/>
  <c r="O3569" i="1"/>
  <c r="M3569" i="1"/>
  <c r="T3568" i="1"/>
  <c r="S3568" i="1"/>
  <c r="Q3568" i="1"/>
  <c r="P3568" i="1"/>
  <c r="O3568" i="1"/>
  <c r="M3568" i="1"/>
  <c r="T3567" i="1"/>
  <c r="S3567" i="1"/>
  <c r="Q3567" i="1"/>
  <c r="P3567" i="1"/>
  <c r="O3567" i="1"/>
  <c r="M3567" i="1"/>
  <c r="T3566" i="1"/>
  <c r="S3566" i="1"/>
  <c r="Q3566" i="1"/>
  <c r="P3566" i="1"/>
  <c r="O3566" i="1"/>
  <c r="M3566" i="1"/>
  <c r="T3565" i="1"/>
  <c r="S3565" i="1"/>
  <c r="Q3565" i="1"/>
  <c r="P3565" i="1"/>
  <c r="O3565" i="1"/>
  <c r="M3565" i="1"/>
  <c r="T3564" i="1"/>
  <c r="S3564" i="1"/>
  <c r="Q3564" i="1"/>
  <c r="P3564" i="1"/>
  <c r="O3564" i="1"/>
  <c r="M3564" i="1"/>
  <c r="T3563" i="1"/>
  <c r="S3563" i="1"/>
  <c r="Q3563" i="1"/>
  <c r="P3563" i="1"/>
  <c r="O3563" i="1"/>
  <c r="M3563" i="1"/>
  <c r="T3562" i="1"/>
  <c r="S3562" i="1"/>
  <c r="Q3562" i="1"/>
  <c r="P3562" i="1"/>
  <c r="O3562" i="1"/>
  <c r="M3562" i="1"/>
  <c r="T3561" i="1"/>
  <c r="S3561" i="1"/>
  <c r="Q3561" i="1"/>
  <c r="P3561" i="1"/>
  <c r="O3561" i="1"/>
  <c r="M3561" i="1"/>
  <c r="T3560" i="1"/>
  <c r="S3560" i="1"/>
  <c r="Q3560" i="1"/>
  <c r="P3560" i="1"/>
  <c r="O3560" i="1"/>
  <c r="M3560" i="1"/>
  <c r="T3559" i="1"/>
  <c r="S3559" i="1"/>
  <c r="Q3559" i="1"/>
  <c r="P3559" i="1"/>
  <c r="O3559" i="1"/>
  <c r="M3559" i="1"/>
  <c r="T3558" i="1"/>
  <c r="S3558" i="1"/>
  <c r="Q3558" i="1"/>
  <c r="P3558" i="1"/>
  <c r="O3558" i="1"/>
  <c r="M3558" i="1"/>
  <c r="T3557" i="1"/>
  <c r="S3557" i="1"/>
  <c r="Q3557" i="1"/>
  <c r="P3557" i="1"/>
  <c r="O3557" i="1"/>
  <c r="M3557" i="1"/>
  <c r="T3556" i="1"/>
  <c r="S3556" i="1"/>
  <c r="Q3556" i="1"/>
  <c r="P3556" i="1"/>
  <c r="O3556" i="1"/>
  <c r="M3556" i="1"/>
  <c r="T3555" i="1"/>
  <c r="S3555" i="1"/>
  <c r="Q3555" i="1"/>
  <c r="P3555" i="1"/>
  <c r="O3555" i="1"/>
  <c r="M3555" i="1"/>
  <c r="T3554" i="1"/>
  <c r="S3554" i="1"/>
  <c r="Q3554" i="1"/>
  <c r="P3554" i="1"/>
  <c r="O3554" i="1"/>
  <c r="M3554" i="1"/>
  <c r="T3553" i="1"/>
  <c r="S3553" i="1"/>
  <c r="Q3553" i="1"/>
  <c r="P3553" i="1"/>
  <c r="O3553" i="1"/>
  <c r="M3553" i="1"/>
  <c r="T3552" i="1"/>
  <c r="S3552" i="1"/>
  <c r="Q3552" i="1"/>
  <c r="P3552" i="1"/>
  <c r="O3552" i="1"/>
  <c r="M3552" i="1"/>
  <c r="T3551" i="1"/>
  <c r="S3551" i="1"/>
  <c r="Q3551" i="1"/>
  <c r="P3551" i="1"/>
  <c r="O3551" i="1"/>
  <c r="M3551" i="1"/>
  <c r="T3550" i="1"/>
  <c r="S3550" i="1"/>
  <c r="Q3550" i="1"/>
  <c r="P3550" i="1"/>
  <c r="O3550" i="1"/>
  <c r="M3550" i="1"/>
  <c r="T3549" i="1"/>
  <c r="S3549" i="1"/>
  <c r="Q3549" i="1"/>
  <c r="P3549" i="1"/>
  <c r="O3549" i="1"/>
  <c r="M3549" i="1"/>
  <c r="T3548" i="1"/>
  <c r="S3548" i="1"/>
  <c r="Q3548" i="1"/>
  <c r="P3548" i="1"/>
  <c r="O3548" i="1"/>
  <c r="M3548" i="1"/>
  <c r="T3547" i="1"/>
  <c r="S3547" i="1"/>
  <c r="Q3547" i="1"/>
  <c r="P3547" i="1"/>
  <c r="O3547" i="1"/>
  <c r="M3547" i="1"/>
  <c r="T3546" i="1"/>
  <c r="S3546" i="1"/>
  <c r="Q3546" i="1"/>
  <c r="P3546" i="1"/>
  <c r="O3546" i="1"/>
  <c r="M3546" i="1"/>
  <c r="T3545" i="1"/>
  <c r="S3545" i="1"/>
  <c r="Q3545" i="1"/>
  <c r="P3545" i="1"/>
  <c r="O3545" i="1"/>
  <c r="M3545" i="1"/>
  <c r="T3544" i="1"/>
  <c r="S3544" i="1"/>
  <c r="Q3544" i="1"/>
  <c r="P3544" i="1"/>
  <c r="O3544" i="1"/>
  <c r="M3544" i="1"/>
  <c r="T3543" i="1"/>
  <c r="S3543" i="1"/>
  <c r="Q3543" i="1"/>
  <c r="P3543" i="1"/>
  <c r="O3543" i="1"/>
  <c r="M3543" i="1"/>
  <c r="T3542" i="1"/>
  <c r="S3542" i="1"/>
  <c r="Q3542" i="1"/>
  <c r="P3542" i="1"/>
  <c r="O3542" i="1"/>
  <c r="M3542" i="1"/>
  <c r="T3541" i="1"/>
  <c r="S3541" i="1"/>
  <c r="Q3541" i="1"/>
  <c r="P3541" i="1"/>
  <c r="O3541" i="1"/>
  <c r="M3541" i="1"/>
  <c r="T3540" i="1"/>
  <c r="S3540" i="1"/>
  <c r="Q3540" i="1"/>
  <c r="P3540" i="1"/>
  <c r="O3540" i="1"/>
  <c r="M3540" i="1"/>
  <c r="T3539" i="1"/>
  <c r="S3539" i="1"/>
  <c r="Q3539" i="1"/>
  <c r="P3539" i="1"/>
  <c r="O3539" i="1"/>
  <c r="M3539" i="1"/>
  <c r="T3538" i="1"/>
  <c r="S3538" i="1"/>
  <c r="Q3538" i="1"/>
  <c r="P3538" i="1"/>
  <c r="O3538" i="1"/>
  <c r="M3538" i="1"/>
  <c r="T3537" i="1"/>
  <c r="S3537" i="1"/>
  <c r="Q3537" i="1"/>
  <c r="P3537" i="1"/>
  <c r="O3537" i="1"/>
  <c r="M3537" i="1"/>
  <c r="T3536" i="1"/>
  <c r="S3536" i="1"/>
  <c r="Q3536" i="1"/>
  <c r="P3536" i="1"/>
  <c r="O3536" i="1"/>
  <c r="M3536" i="1"/>
  <c r="T3535" i="1"/>
  <c r="S3535" i="1"/>
  <c r="Q3535" i="1"/>
  <c r="P3535" i="1"/>
  <c r="O3535" i="1"/>
  <c r="M3535" i="1"/>
  <c r="T3534" i="1"/>
  <c r="S3534" i="1"/>
  <c r="Q3534" i="1"/>
  <c r="P3534" i="1"/>
  <c r="O3534" i="1"/>
  <c r="M3534" i="1"/>
  <c r="T3533" i="1"/>
  <c r="S3533" i="1"/>
  <c r="Q3533" i="1"/>
  <c r="P3533" i="1"/>
  <c r="O3533" i="1"/>
  <c r="M3533" i="1"/>
  <c r="T3532" i="1"/>
  <c r="S3532" i="1"/>
  <c r="Q3532" i="1"/>
  <c r="P3532" i="1"/>
  <c r="O3532" i="1"/>
  <c r="M3532" i="1"/>
  <c r="T3531" i="1"/>
  <c r="S3531" i="1"/>
  <c r="Q3531" i="1"/>
  <c r="P3531" i="1"/>
  <c r="O3531" i="1"/>
  <c r="M3531" i="1"/>
  <c r="T3530" i="1"/>
  <c r="S3530" i="1"/>
  <c r="Q3530" i="1"/>
  <c r="P3530" i="1"/>
  <c r="O3530" i="1"/>
  <c r="M3530" i="1"/>
  <c r="T3529" i="1"/>
  <c r="S3529" i="1"/>
  <c r="Q3529" i="1"/>
  <c r="P3529" i="1"/>
  <c r="O3529" i="1"/>
  <c r="M3529" i="1"/>
  <c r="T3528" i="1"/>
  <c r="S3528" i="1"/>
  <c r="Q3528" i="1"/>
  <c r="P3528" i="1"/>
  <c r="O3528" i="1"/>
  <c r="M3528" i="1"/>
  <c r="T3527" i="1"/>
  <c r="S3527" i="1"/>
  <c r="Q3527" i="1"/>
  <c r="P3527" i="1"/>
  <c r="O3527" i="1"/>
  <c r="M3527" i="1"/>
  <c r="T3526" i="1"/>
  <c r="S3526" i="1"/>
  <c r="Q3526" i="1"/>
  <c r="P3526" i="1"/>
  <c r="O3526" i="1"/>
  <c r="M3526" i="1"/>
  <c r="T3525" i="1"/>
  <c r="S3525" i="1"/>
  <c r="Q3525" i="1"/>
  <c r="P3525" i="1"/>
  <c r="O3525" i="1"/>
  <c r="M3525" i="1"/>
  <c r="T3524" i="1"/>
  <c r="S3524" i="1"/>
  <c r="Q3524" i="1"/>
  <c r="P3524" i="1"/>
  <c r="O3524" i="1"/>
  <c r="M3524" i="1"/>
  <c r="T3523" i="1"/>
  <c r="S3523" i="1"/>
  <c r="Q3523" i="1"/>
  <c r="P3523" i="1"/>
  <c r="O3523" i="1"/>
  <c r="M3523" i="1"/>
  <c r="T3522" i="1"/>
  <c r="S3522" i="1"/>
  <c r="Q3522" i="1"/>
  <c r="P3522" i="1"/>
  <c r="O3522" i="1"/>
  <c r="M3522" i="1"/>
  <c r="T3521" i="1"/>
  <c r="S3521" i="1"/>
  <c r="Q3521" i="1"/>
  <c r="P3521" i="1"/>
  <c r="O3521" i="1"/>
  <c r="M3521" i="1"/>
  <c r="T3520" i="1"/>
  <c r="S3520" i="1"/>
  <c r="Q3520" i="1"/>
  <c r="P3520" i="1"/>
  <c r="O3520" i="1"/>
  <c r="M3520" i="1"/>
  <c r="T3519" i="1"/>
  <c r="S3519" i="1"/>
  <c r="Q3519" i="1"/>
  <c r="P3519" i="1"/>
  <c r="O3519" i="1"/>
  <c r="M3519" i="1"/>
  <c r="T3518" i="1"/>
  <c r="S3518" i="1"/>
  <c r="Q3518" i="1"/>
  <c r="P3518" i="1"/>
  <c r="O3518" i="1"/>
  <c r="M3518" i="1"/>
  <c r="T3517" i="1"/>
  <c r="S3517" i="1"/>
  <c r="Q3517" i="1"/>
  <c r="P3517" i="1"/>
  <c r="O3517" i="1"/>
  <c r="M3517" i="1"/>
  <c r="T3516" i="1"/>
  <c r="S3516" i="1"/>
  <c r="Q3516" i="1"/>
  <c r="P3516" i="1"/>
  <c r="O3516" i="1"/>
  <c r="M3516" i="1"/>
  <c r="T3515" i="1"/>
  <c r="S3515" i="1"/>
  <c r="Q3515" i="1"/>
  <c r="P3515" i="1"/>
  <c r="O3515" i="1"/>
  <c r="M3515" i="1"/>
  <c r="T3514" i="1"/>
  <c r="S3514" i="1"/>
  <c r="Q3514" i="1"/>
  <c r="P3514" i="1"/>
  <c r="O3514" i="1"/>
  <c r="M3514" i="1"/>
  <c r="T3513" i="1"/>
  <c r="S3513" i="1"/>
  <c r="Q3513" i="1"/>
  <c r="P3513" i="1"/>
  <c r="O3513" i="1"/>
  <c r="M3513" i="1"/>
  <c r="T3512" i="1"/>
  <c r="S3512" i="1"/>
  <c r="Q3512" i="1"/>
  <c r="P3512" i="1"/>
  <c r="O3512" i="1"/>
  <c r="M3512" i="1"/>
  <c r="T3511" i="1"/>
  <c r="S3511" i="1"/>
  <c r="Q3511" i="1"/>
  <c r="P3511" i="1"/>
  <c r="O3511" i="1"/>
  <c r="M3511" i="1"/>
  <c r="T3510" i="1"/>
  <c r="S3510" i="1"/>
  <c r="Q3510" i="1"/>
  <c r="P3510" i="1"/>
  <c r="O3510" i="1"/>
  <c r="M3510" i="1"/>
  <c r="T3509" i="1"/>
  <c r="S3509" i="1"/>
  <c r="Q3509" i="1"/>
  <c r="P3509" i="1"/>
  <c r="O3509" i="1"/>
  <c r="M3509" i="1"/>
  <c r="T3508" i="1"/>
  <c r="S3508" i="1"/>
  <c r="Q3508" i="1"/>
  <c r="P3508" i="1"/>
  <c r="O3508" i="1"/>
  <c r="M3508" i="1"/>
  <c r="T3507" i="1"/>
  <c r="S3507" i="1"/>
  <c r="Q3507" i="1"/>
  <c r="P3507" i="1"/>
  <c r="O3507" i="1"/>
  <c r="M3507" i="1"/>
  <c r="T3506" i="1"/>
  <c r="S3506" i="1"/>
  <c r="Q3506" i="1"/>
  <c r="P3506" i="1"/>
  <c r="O3506" i="1"/>
  <c r="M3506" i="1"/>
  <c r="T3505" i="1"/>
  <c r="S3505" i="1"/>
  <c r="Q3505" i="1"/>
  <c r="P3505" i="1"/>
  <c r="O3505" i="1"/>
  <c r="M3505" i="1"/>
  <c r="T3504" i="1"/>
  <c r="S3504" i="1"/>
  <c r="Q3504" i="1"/>
  <c r="P3504" i="1"/>
  <c r="O3504" i="1"/>
  <c r="M3504" i="1"/>
  <c r="T3503" i="1"/>
  <c r="S3503" i="1"/>
  <c r="Q3503" i="1"/>
  <c r="P3503" i="1"/>
  <c r="O3503" i="1"/>
  <c r="M3503" i="1"/>
  <c r="T3502" i="1"/>
  <c r="S3502" i="1"/>
  <c r="Q3502" i="1"/>
  <c r="P3502" i="1"/>
  <c r="O3502" i="1"/>
  <c r="M3502" i="1"/>
  <c r="T3501" i="1"/>
  <c r="S3501" i="1"/>
  <c r="Q3501" i="1"/>
  <c r="P3501" i="1"/>
  <c r="O3501" i="1"/>
  <c r="M3501" i="1"/>
  <c r="T3500" i="1"/>
  <c r="S3500" i="1"/>
  <c r="Q3500" i="1"/>
  <c r="P3500" i="1"/>
  <c r="O3500" i="1"/>
  <c r="M3500" i="1"/>
  <c r="T3499" i="1"/>
  <c r="S3499" i="1"/>
  <c r="Q3499" i="1"/>
  <c r="P3499" i="1"/>
  <c r="O3499" i="1"/>
  <c r="M3499" i="1"/>
  <c r="T3498" i="1"/>
  <c r="S3498" i="1"/>
  <c r="Q3498" i="1"/>
  <c r="P3498" i="1"/>
  <c r="O3498" i="1"/>
  <c r="M3498" i="1"/>
  <c r="T3497" i="1"/>
  <c r="S3497" i="1"/>
  <c r="Q3497" i="1"/>
  <c r="P3497" i="1"/>
  <c r="O3497" i="1"/>
  <c r="M3497" i="1"/>
  <c r="T3496" i="1"/>
  <c r="S3496" i="1"/>
  <c r="Q3496" i="1"/>
  <c r="P3496" i="1"/>
  <c r="O3496" i="1"/>
  <c r="M3496" i="1"/>
  <c r="T3495" i="1"/>
  <c r="S3495" i="1"/>
  <c r="Q3495" i="1"/>
  <c r="P3495" i="1"/>
  <c r="O3495" i="1"/>
  <c r="M3495" i="1"/>
  <c r="T3494" i="1"/>
  <c r="S3494" i="1"/>
  <c r="Q3494" i="1"/>
  <c r="P3494" i="1"/>
  <c r="O3494" i="1"/>
  <c r="M3494" i="1"/>
  <c r="T3493" i="1"/>
  <c r="S3493" i="1"/>
  <c r="Q3493" i="1"/>
  <c r="P3493" i="1"/>
  <c r="O3493" i="1"/>
  <c r="M3493" i="1"/>
  <c r="T3492" i="1"/>
  <c r="S3492" i="1"/>
  <c r="Q3492" i="1"/>
  <c r="P3492" i="1"/>
  <c r="O3492" i="1"/>
  <c r="M3492" i="1"/>
  <c r="T3491" i="1"/>
  <c r="S3491" i="1"/>
  <c r="Q3491" i="1"/>
  <c r="P3491" i="1"/>
  <c r="O3491" i="1"/>
  <c r="M3491" i="1"/>
  <c r="T3490" i="1"/>
  <c r="S3490" i="1"/>
  <c r="Q3490" i="1"/>
  <c r="P3490" i="1"/>
  <c r="O3490" i="1"/>
  <c r="M3490" i="1"/>
  <c r="T3489" i="1"/>
  <c r="S3489" i="1"/>
  <c r="Q3489" i="1"/>
  <c r="P3489" i="1"/>
  <c r="O3489" i="1"/>
  <c r="M3489" i="1"/>
  <c r="T3488" i="1"/>
  <c r="S3488" i="1"/>
  <c r="Q3488" i="1"/>
  <c r="P3488" i="1"/>
  <c r="O3488" i="1"/>
  <c r="M3488" i="1"/>
  <c r="T3487" i="1"/>
  <c r="S3487" i="1"/>
  <c r="Q3487" i="1"/>
  <c r="P3487" i="1"/>
  <c r="O3487" i="1"/>
  <c r="M3487" i="1"/>
  <c r="T3486" i="1"/>
  <c r="S3486" i="1"/>
  <c r="Q3486" i="1"/>
  <c r="P3486" i="1"/>
  <c r="O3486" i="1"/>
  <c r="M3486" i="1"/>
  <c r="T3485" i="1"/>
  <c r="S3485" i="1"/>
  <c r="Q3485" i="1"/>
  <c r="P3485" i="1"/>
  <c r="O3485" i="1"/>
  <c r="M3485" i="1"/>
  <c r="T3484" i="1"/>
  <c r="S3484" i="1"/>
  <c r="Q3484" i="1"/>
  <c r="P3484" i="1"/>
  <c r="O3484" i="1"/>
  <c r="M3484" i="1"/>
  <c r="T3483" i="1"/>
  <c r="S3483" i="1"/>
  <c r="Q3483" i="1"/>
  <c r="P3483" i="1"/>
  <c r="O3483" i="1"/>
  <c r="M3483" i="1"/>
  <c r="T3482" i="1"/>
  <c r="S3482" i="1"/>
  <c r="Q3482" i="1"/>
  <c r="P3482" i="1"/>
  <c r="O3482" i="1"/>
  <c r="M3482" i="1"/>
  <c r="T3481" i="1"/>
  <c r="S3481" i="1"/>
  <c r="Q3481" i="1"/>
  <c r="P3481" i="1"/>
  <c r="O3481" i="1"/>
  <c r="M3481" i="1"/>
  <c r="T3480" i="1"/>
  <c r="S3480" i="1"/>
  <c r="Q3480" i="1"/>
  <c r="P3480" i="1"/>
  <c r="O3480" i="1"/>
  <c r="M3480" i="1"/>
  <c r="T3479" i="1"/>
  <c r="S3479" i="1"/>
  <c r="Q3479" i="1"/>
  <c r="P3479" i="1"/>
  <c r="O3479" i="1"/>
  <c r="M3479" i="1"/>
  <c r="T3478" i="1"/>
  <c r="S3478" i="1"/>
  <c r="Q3478" i="1"/>
  <c r="P3478" i="1"/>
  <c r="O3478" i="1"/>
  <c r="M3478" i="1"/>
  <c r="T3477" i="1"/>
  <c r="S3477" i="1"/>
  <c r="Q3477" i="1"/>
  <c r="P3477" i="1"/>
  <c r="O3477" i="1"/>
  <c r="M3477" i="1"/>
  <c r="T3476" i="1"/>
  <c r="S3476" i="1"/>
  <c r="Q3476" i="1"/>
  <c r="P3476" i="1"/>
  <c r="O3476" i="1"/>
  <c r="M3476" i="1"/>
  <c r="T3475" i="1"/>
  <c r="S3475" i="1"/>
  <c r="Q3475" i="1"/>
  <c r="P3475" i="1"/>
  <c r="O3475" i="1"/>
  <c r="M3475" i="1"/>
  <c r="T3474" i="1"/>
  <c r="S3474" i="1"/>
  <c r="Q3474" i="1"/>
  <c r="P3474" i="1"/>
  <c r="O3474" i="1"/>
  <c r="M3474" i="1"/>
  <c r="T3473" i="1"/>
  <c r="S3473" i="1"/>
  <c r="Q3473" i="1"/>
  <c r="P3473" i="1"/>
  <c r="O3473" i="1"/>
  <c r="M3473" i="1"/>
  <c r="T3472" i="1"/>
  <c r="S3472" i="1"/>
  <c r="Q3472" i="1"/>
  <c r="P3472" i="1"/>
  <c r="O3472" i="1"/>
  <c r="M3472" i="1"/>
  <c r="T3471" i="1"/>
  <c r="S3471" i="1"/>
  <c r="Q3471" i="1"/>
  <c r="P3471" i="1"/>
  <c r="O3471" i="1"/>
  <c r="M3471" i="1"/>
  <c r="T3470" i="1"/>
  <c r="S3470" i="1"/>
  <c r="Q3470" i="1"/>
  <c r="P3470" i="1"/>
  <c r="O3470" i="1"/>
  <c r="M3470" i="1"/>
  <c r="T3469" i="1"/>
  <c r="S3469" i="1"/>
  <c r="Q3469" i="1"/>
  <c r="P3469" i="1"/>
  <c r="O3469" i="1"/>
  <c r="M3469" i="1"/>
  <c r="T3468" i="1"/>
  <c r="S3468" i="1"/>
  <c r="Q3468" i="1"/>
  <c r="P3468" i="1"/>
  <c r="O3468" i="1"/>
  <c r="M3468" i="1"/>
  <c r="T3467" i="1"/>
  <c r="S3467" i="1"/>
  <c r="Q3467" i="1"/>
  <c r="P3467" i="1"/>
  <c r="O3467" i="1"/>
  <c r="M3467" i="1"/>
  <c r="T3466" i="1"/>
  <c r="S3466" i="1"/>
  <c r="Q3466" i="1"/>
  <c r="P3466" i="1"/>
  <c r="O3466" i="1"/>
  <c r="M3466" i="1"/>
  <c r="T3465" i="1"/>
  <c r="S3465" i="1"/>
  <c r="Q3465" i="1"/>
  <c r="P3465" i="1"/>
  <c r="O3465" i="1"/>
  <c r="M3465" i="1"/>
  <c r="T3464" i="1"/>
  <c r="S3464" i="1"/>
  <c r="Q3464" i="1"/>
  <c r="P3464" i="1"/>
  <c r="O3464" i="1"/>
  <c r="M3464" i="1"/>
  <c r="T3463" i="1"/>
  <c r="S3463" i="1"/>
  <c r="Q3463" i="1"/>
  <c r="P3463" i="1"/>
  <c r="O3463" i="1"/>
  <c r="M3463" i="1"/>
  <c r="T3462" i="1"/>
  <c r="S3462" i="1"/>
  <c r="Q3462" i="1"/>
  <c r="P3462" i="1"/>
  <c r="O3462" i="1"/>
  <c r="M3462" i="1"/>
  <c r="T3461" i="1"/>
  <c r="S3461" i="1"/>
  <c r="Q3461" i="1"/>
  <c r="P3461" i="1"/>
  <c r="O3461" i="1"/>
  <c r="M3461" i="1"/>
  <c r="T3460" i="1"/>
  <c r="S3460" i="1"/>
  <c r="Q3460" i="1"/>
  <c r="P3460" i="1"/>
  <c r="O3460" i="1"/>
  <c r="M3460" i="1"/>
  <c r="T3459" i="1"/>
  <c r="S3459" i="1"/>
  <c r="Q3459" i="1"/>
  <c r="P3459" i="1"/>
  <c r="O3459" i="1"/>
  <c r="M3459" i="1"/>
  <c r="T3458" i="1"/>
  <c r="S3458" i="1"/>
  <c r="Q3458" i="1"/>
  <c r="P3458" i="1"/>
  <c r="O3458" i="1"/>
  <c r="M3458" i="1"/>
  <c r="T3457" i="1"/>
  <c r="S3457" i="1"/>
  <c r="Q3457" i="1"/>
  <c r="P3457" i="1"/>
  <c r="O3457" i="1"/>
  <c r="M3457" i="1"/>
  <c r="T3456" i="1"/>
  <c r="S3456" i="1"/>
  <c r="Q3456" i="1"/>
  <c r="P3456" i="1"/>
  <c r="O3456" i="1"/>
  <c r="M3456" i="1"/>
  <c r="T3455" i="1"/>
  <c r="S3455" i="1"/>
  <c r="Q3455" i="1"/>
  <c r="P3455" i="1"/>
  <c r="O3455" i="1"/>
  <c r="M3455" i="1"/>
  <c r="T3454" i="1"/>
  <c r="S3454" i="1"/>
  <c r="Q3454" i="1"/>
  <c r="P3454" i="1"/>
  <c r="O3454" i="1"/>
  <c r="M3454" i="1"/>
  <c r="T3453" i="1"/>
  <c r="S3453" i="1"/>
  <c r="Q3453" i="1"/>
  <c r="P3453" i="1"/>
  <c r="O3453" i="1"/>
  <c r="M3453" i="1"/>
  <c r="T3452" i="1"/>
  <c r="S3452" i="1"/>
  <c r="Q3452" i="1"/>
  <c r="P3452" i="1"/>
  <c r="O3452" i="1"/>
  <c r="M3452" i="1"/>
  <c r="T3451" i="1"/>
  <c r="S3451" i="1"/>
  <c r="Q3451" i="1"/>
  <c r="P3451" i="1"/>
  <c r="O3451" i="1"/>
  <c r="M3451" i="1"/>
  <c r="T3450" i="1"/>
  <c r="S3450" i="1"/>
  <c r="Q3450" i="1"/>
  <c r="P3450" i="1"/>
  <c r="O3450" i="1"/>
  <c r="M3450" i="1"/>
  <c r="T3449" i="1"/>
  <c r="S3449" i="1"/>
  <c r="Q3449" i="1"/>
  <c r="P3449" i="1"/>
  <c r="O3449" i="1"/>
  <c r="M3449" i="1"/>
  <c r="T3448" i="1"/>
  <c r="S3448" i="1"/>
  <c r="Q3448" i="1"/>
  <c r="P3448" i="1"/>
  <c r="O3448" i="1"/>
  <c r="M3448" i="1"/>
  <c r="T3447" i="1"/>
  <c r="S3447" i="1"/>
  <c r="Q3447" i="1"/>
  <c r="P3447" i="1"/>
  <c r="O3447" i="1"/>
  <c r="M3447" i="1"/>
  <c r="T3446" i="1"/>
  <c r="S3446" i="1"/>
  <c r="Q3446" i="1"/>
  <c r="P3446" i="1"/>
  <c r="O3446" i="1"/>
  <c r="M3446" i="1"/>
  <c r="T3445" i="1"/>
  <c r="S3445" i="1"/>
  <c r="Q3445" i="1"/>
  <c r="P3445" i="1"/>
  <c r="O3445" i="1"/>
  <c r="M3445" i="1"/>
  <c r="T3444" i="1"/>
  <c r="S3444" i="1"/>
  <c r="Q3444" i="1"/>
  <c r="P3444" i="1"/>
  <c r="O3444" i="1"/>
  <c r="M3444" i="1"/>
  <c r="T3443" i="1"/>
  <c r="S3443" i="1"/>
  <c r="Q3443" i="1"/>
  <c r="P3443" i="1"/>
  <c r="O3443" i="1"/>
  <c r="M3443" i="1"/>
  <c r="T3442" i="1"/>
  <c r="S3442" i="1"/>
  <c r="Q3442" i="1"/>
  <c r="P3442" i="1"/>
  <c r="O3442" i="1"/>
  <c r="M3442" i="1"/>
  <c r="T3441" i="1"/>
  <c r="S3441" i="1"/>
  <c r="Q3441" i="1"/>
  <c r="P3441" i="1"/>
  <c r="O3441" i="1"/>
  <c r="M3441" i="1"/>
  <c r="T3440" i="1"/>
  <c r="S3440" i="1"/>
  <c r="Q3440" i="1"/>
  <c r="P3440" i="1"/>
  <c r="O3440" i="1"/>
  <c r="M3440" i="1"/>
  <c r="T3439" i="1"/>
  <c r="S3439" i="1"/>
  <c r="Q3439" i="1"/>
  <c r="P3439" i="1"/>
  <c r="O3439" i="1"/>
  <c r="M3439" i="1"/>
  <c r="T3438" i="1"/>
  <c r="S3438" i="1"/>
  <c r="Q3438" i="1"/>
  <c r="P3438" i="1"/>
  <c r="O3438" i="1"/>
  <c r="M3438" i="1"/>
  <c r="T3437" i="1"/>
  <c r="S3437" i="1"/>
  <c r="Q3437" i="1"/>
  <c r="P3437" i="1"/>
  <c r="O3437" i="1"/>
  <c r="M3437" i="1"/>
  <c r="T3436" i="1"/>
  <c r="S3436" i="1"/>
  <c r="Q3436" i="1"/>
  <c r="P3436" i="1"/>
  <c r="O3436" i="1"/>
  <c r="M3436" i="1"/>
  <c r="T3435" i="1"/>
  <c r="S3435" i="1"/>
  <c r="Q3435" i="1"/>
  <c r="P3435" i="1"/>
  <c r="O3435" i="1"/>
  <c r="M3435" i="1"/>
  <c r="T3434" i="1"/>
  <c r="S3434" i="1"/>
  <c r="Q3434" i="1"/>
  <c r="P3434" i="1"/>
  <c r="O3434" i="1"/>
  <c r="M3434" i="1"/>
  <c r="T3433" i="1"/>
  <c r="S3433" i="1"/>
  <c r="Q3433" i="1"/>
  <c r="P3433" i="1"/>
  <c r="O3433" i="1"/>
  <c r="M3433" i="1"/>
  <c r="T3432" i="1"/>
  <c r="S3432" i="1"/>
  <c r="Q3432" i="1"/>
  <c r="P3432" i="1"/>
  <c r="O3432" i="1"/>
  <c r="M3432" i="1"/>
  <c r="T3431" i="1"/>
  <c r="S3431" i="1"/>
  <c r="Q3431" i="1"/>
  <c r="P3431" i="1"/>
  <c r="O3431" i="1"/>
  <c r="M3431" i="1"/>
  <c r="T3430" i="1"/>
  <c r="S3430" i="1"/>
  <c r="Q3430" i="1"/>
  <c r="P3430" i="1"/>
  <c r="O3430" i="1"/>
  <c r="M3430" i="1"/>
  <c r="T3429" i="1"/>
  <c r="S3429" i="1"/>
  <c r="Q3429" i="1"/>
  <c r="P3429" i="1"/>
  <c r="O3429" i="1"/>
  <c r="M3429" i="1"/>
  <c r="T3428" i="1"/>
  <c r="S3428" i="1"/>
  <c r="Q3428" i="1"/>
  <c r="P3428" i="1"/>
  <c r="O3428" i="1"/>
  <c r="M3428" i="1"/>
  <c r="T3427" i="1"/>
  <c r="S3427" i="1"/>
  <c r="Q3427" i="1"/>
  <c r="P3427" i="1"/>
  <c r="O3427" i="1"/>
  <c r="M3427" i="1"/>
  <c r="T3426" i="1"/>
  <c r="S3426" i="1"/>
  <c r="Q3426" i="1"/>
  <c r="P3426" i="1"/>
  <c r="O3426" i="1"/>
  <c r="M3426" i="1"/>
  <c r="T3425" i="1"/>
  <c r="S3425" i="1"/>
  <c r="Q3425" i="1"/>
  <c r="P3425" i="1"/>
  <c r="O3425" i="1"/>
  <c r="M3425" i="1"/>
  <c r="T3424" i="1"/>
  <c r="S3424" i="1"/>
  <c r="Q3424" i="1"/>
  <c r="P3424" i="1"/>
  <c r="O3424" i="1"/>
  <c r="M3424" i="1"/>
  <c r="T3423" i="1"/>
  <c r="S3423" i="1"/>
  <c r="Q3423" i="1"/>
  <c r="P3423" i="1"/>
  <c r="O3423" i="1"/>
  <c r="M3423" i="1"/>
  <c r="T3422" i="1"/>
  <c r="S3422" i="1"/>
  <c r="Q3422" i="1"/>
  <c r="P3422" i="1"/>
  <c r="O3422" i="1"/>
  <c r="M3422" i="1"/>
  <c r="T3421" i="1"/>
  <c r="S3421" i="1"/>
  <c r="Q3421" i="1"/>
  <c r="P3421" i="1"/>
  <c r="O3421" i="1"/>
  <c r="M3421" i="1"/>
  <c r="T3420" i="1"/>
  <c r="S3420" i="1"/>
  <c r="Q3420" i="1"/>
  <c r="P3420" i="1"/>
  <c r="O3420" i="1"/>
  <c r="M3420" i="1"/>
  <c r="T3419" i="1"/>
  <c r="S3419" i="1"/>
  <c r="Q3419" i="1"/>
  <c r="P3419" i="1"/>
  <c r="O3419" i="1"/>
  <c r="M3419" i="1"/>
  <c r="T3418" i="1"/>
  <c r="S3418" i="1"/>
  <c r="Q3418" i="1"/>
  <c r="P3418" i="1"/>
  <c r="O3418" i="1"/>
  <c r="M3418" i="1"/>
  <c r="T3417" i="1"/>
  <c r="S3417" i="1"/>
  <c r="Q3417" i="1"/>
  <c r="P3417" i="1"/>
  <c r="O3417" i="1"/>
  <c r="M3417" i="1"/>
  <c r="T3416" i="1"/>
  <c r="S3416" i="1"/>
  <c r="Q3416" i="1"/>
  <c r="P3416" i="1"/>
  <c r="O3416" i="1"/>
  <c r="M3416" i="1"/>
  <c r="T3415" i="1"/>
  <c r="S3415" i="1"/>
  <c r="Q3415" i="1"/>
  <c r="P3415" i="1"/>
  <c r="O3415" i="1"/>
  <c r="M3415" i="1"/>
  <c r="T3414" i="1"/>
  <c r="S3414" i="1"/>
  <c r="Q3414" i="1"/>
  <c r="P3414" i="1"/>
  <c r="O3414" i="1"/>
  <c r="M3414" i="1"/>
  <c r="T3413" i="1"/>
  <c r="S3413" i="1"/>
  <c r="Q3413" i="1"/>
  <c r="P3413" i="1"/>
  <c r="O3413" i="1"/>
  <c r="M3413" i="1"/>
  <c r="T3412" i="1"/>
  <c r="S3412" i="1"/>
  <c r="Q3412" i="1"/>
  <c r="P3412" i="1"/>
  <c r="O3412" i="1"/>
  <c r="M3412" i="1"/>
  <c r="T3411" i="1"/>
  <c r="S3411" i="1"/>
  <c r="Q3411" i="1"/>
  <c r="P3411" i="1"/>
  <c r="O3411" i="1"/>
  <c r="M3411" i="1"/>
  <c r="T3410" i="1"/>
  <c r="S3410" i="1"/>
  <c r="Q3410" i="1"/>
  <c r="P3410" i="1"/>
  <c r="O3410" i="1"/>
  <c r="M3410" i="1"/>
  <c r="T3409" i="1"/>
  <c r="S3409" i="1"/>
  <c r="Q3409" i="1"/>
  <c r="P3409" i="1"/>
  <c r="O3409" i="1"/>
  <c r="M3409" i="1"/>
  <c r="T3408" i="1"/>
  <c r="S3408" i="1"/>
  <c r="Q3408" i="1"/>
  <c r="P3408" i="1"/>
  <c r="O3408" i="1"/>
  <c r="M3408" i="1"/>
  <c r="T3407" i="1"/>
  <c r="S3407" i="1"/>
  <c r="Q3407" i="1"/>
  <c r="P3407" i="1"/>
  <c r="O3407" i="1"/>
  <c r="M3407" i="1"/>
  <c r="T3406" i="1"/>
  <c r="S3406" i="1"/>
  <c r="Q3406" i="1"/>
  <c r="P3406" i="1"/>
  <c r="O3406" i="1"/>
  <c r="M3406" i="1"/>
  <c r="T3405" i="1"/>
  <c r="S3405" i="1"/>
  <c r="Q3405" i="1"/>
  <c r="P3405" i="1"/>
  <c r="O3405" i="1"/>
  <c r="M3405" i="1"/>
  <c r="T3404" i="1"/>
  <c r="S3404" i="1"/>
  <c r="Q3404" i="1"/>
  <c r="P3404" i="1"/>
  <c r="O3404" i="1"/>
  <c r="M3404" i="1"/>
  <c r="T3403" i="1"/>
  <c r="S3403" i="1"/>
  <c r="Q3403" i="1"/>
  <c r="P3403" i="1"/>
  <c r="O3403" i="1"/>
  <c r="M3403" i="1"/>
  <c r="T3402" i="1"/>
  <c r="S3402" i="1"/>
  <c r="Q3402" i="1"/>
  <c r="P3402" i="1"/>
  <c r="O3402" i="1"/>
  <c r="M3402" i="1"/>
  <c r="T3401" i="1"/>
  <c r="S3401" i="1"/>
  <c r="Q3401" i="1"/>
  <c r="P3401" i="1"/>
  <c r="O3401" i="1"/>
  <c r="M3401" i="1"/>
  <c r="T3400" i="1"/>
  <c r="S3400" i="1"/>
  <c r="Q3400" i="1"/>
  <c r="P3400" i="1"/>
  <c r="O3400" i="1"/>
  <c r="M3400" i="1"/>
  <c r="T3399" i="1"/>
  <c r="S3399" i="1"/>
  <c r="Q3399" i="1"/>
  <c r="P3399" i="1"/>
  <c r="O3399" i="1"/>
  <c r="M3399" i="1"/>
  <c r="T3398" i="1"/>
  <c r="S3398" i="1"/>
  <c r="Q3398" i="1"/>
  <c r="P3398" i="1"/>
  <c r="O3398" i="1"/>
  <c r="M3398" i="1"/>
  <c r="T3397" i="1"/>
  <c r="S3397" i="1"/>
  <c r="Q3397" i="1"/>
  <c r="P3397" i="1"/>
  <c r="O3397" i="1"/>
  <c r="M3397" i="1"/>
  <c r="T3396" i="1"/>
  <c r="S3396" i="1"/>
  <c r="Q3396" i="1"/>
  <c r="P3396" i="1"/>
  <c r="O3396" i="1"/>
  <c r="M3396" i="1"/>
  <c r="T3395" i="1"/>
  <c r="S3395" i="1"/>
  <c r="Q3395" i="1"/>
  <c r="P3395" i="1"/>
  <c r="O3395" i="1"/>
  <c r="M3395" i="1"/>
  <c r="T3394" i="1"/>
  <c r="S3394" i="1"/>
  <c r="Q3394" i="1"/>
  <c r="P3394" i="1"/>
  <c r="O3394" i="1"/>
  <c r="M3394" i="1"/>
  <c r="T3393" i="1"/>
  <c r="S3393" i="1"/>
  <c r="Q3393" i="1"/>
  <c r="P3393" i="1"/>
  <c r="O3393" i="1"/>
  <c r="M3393" i="1"/>
  <c r="T3392" i="1"/>
  <c r="S3392" i="1"/>
  <c r="Q3392" i="1"/>
  <c r="P3392" i="1"/>
  <c r="O3392" i="1"/>
  <c r="M3392" i="1"/>
  <c r="T3391" i="1"/>
  <c r="S3391" i="1"/>
  <c r="Q3391" i="1"/>
  <c r="P3391" i="1"/>
  <c r="O3391" i="1"/>
  <c r="M3391" i="1"/>
  <c r="T3390" i="1"/>
  <c r="S3390" i="1"/>
  <c r="Q3390" i="1"/>
  <c r="P3390" i="1"/>
  <c r="O3390" i="1"/>
  <c r="M3390" i="1"/>
  <c r="T3389" i="1"/>
  <c r="S3389" i="1"/>
  <c r="Q3389" i="1"/>
  <c r="P3389" i="1"/>
  <c r="O3389" i="1"/>
  <c r="M3389" i="1"/>
  <c r="T3388" i="1"/>
  <c r="S3388" i="1"/>
  <c r="Q3388" i="1"/>
  <c r="P3388" i="1"/>
  <c r="O3388" i="1"/>
  <c r="M3388" i="1"/>
  <c r="T3387" i="1"/>
  <c r="S3387" i="1"/>
  <c r="Q3387" i="1"/>
  <c r="P3387" i="1"/>
  <c r="O3387" i="1"/>
  <c r="M3387" i="1"/>
  <c r="T3386" i="1"/>
  <c r="S3386" i="1"/>
  <c r="Q3386" i="1"/>
  <c r="P3386" i="1"/>
  <c r="O3386" i="1"/>
  <c r="M3386" i="1"/>
  <c r="T3385" i="1"/>
  <c r="S3385" i="1"/>
  <c r="Q3385" i="1"/>
  <c r="P3385" i="1"/>
  <c r="O3385" i="1"/>
  <c r="M3385" i="1"/>
  <c r="T3384" i="1"/>
  <c r="S3384" i="1"/>
  <c r="Q3384" i="1"/>
  <c r="P3384" i="1"/>
  <c r="O3384" i="1"/>
  <c r="M3384" i="1"/>
  <c r="T3383" i="1"/>
  <c r="S3383" i="1"/>
  <c r="Q3383" i="1"/>
  <c r="P3383" i="1"/>
  <c r="O3383" i="1"/>
  <c r="M3383" i="1"/>
  <c r="T3382" i="1"/>
  <c r="S3382" i="1"/>
  <c r="Q3382" i="1"/>
  <c r="P3382" i="1"/>
  <c r="O3382" i="1"/>
  <c r="M3382" i="1"/>
  <c r="T3381" i="1"/>
  <c r="S3381" i="1"/>
  <c r="Q3381" i="1"/>
  <c r="P3381" i="1"/>
  <c r="O3381" i="1"/>
  <c r="M3381" i="1"/>
  <c r="T3380" i="1"/>
  <c r="S3380" i="1"/>
  <c r="Q3380" i="1"/>
  <c r="P3380" i="1"/>
  <c r="O3380" i="1"/>
  <c r="M3380" i="1"/>
  <c r="T3379" i="1"/>
  <c r="S3379" i="1"/>
  <c r="Q3379" i="1"/>
  <c r="P3379" i="1"/>
  <c r="O3379" i="1"/>
  <c r="M3379" i="1"/>
  <c r="T3378" i="1"/>
  <c r="S3378" i="1"/>
  <c r="Q3378" i="1"/>
  <c r="P3378" i="1"/>
  <c r="O3378" i="1"/>
  <c r="M3378" i="1"/>
  <c r="T3377" i="1"/>
  <c r="S3377" i="1"/>
  <c r="Q3377" i="1"/>
  <c r="P3377" i="1"/>
  <c r="O3377" i="1"/>
  <c r="M3377" i="1"/>
  <c r="T3376" i="1"/>
  <c r="S3376" i="1"/>
  <c r="Q3376" i="1"/>
  <c r="P3376" i="1"/>
  <c r="O3376" i="1"/>
  <c r="M3376" i="1"/>
  <c r="T3375" i="1"/>
  <c r="S3375" i="1"/>
  <c r="Q3375" i="1"/>
  <c r="P3375" i="1"/>
  <c r="O3375" i="1"/>
  <c r="M3375" i="1"/>
  <c r="T3374" i="1"/>
  <c r="S3374" i="1"/>
  <c r="Q3374" i="1"/>
  <c r="P3374" i="1"/>
  <c r="O3374" i="1"/>
  <c r="M3374" i="1"/>
  <c r="T3373" i="1"/>
  <c r="S3373" i="1"/>
  <c r="Q3373" i="1"/>
  <c r="P3373" i="1"/>
  <c r="O3373" i="1"/>
  <c r="M3373" i="1"/>
  <c r="T3372" i="1"/>
  <c r="S3372" i="1"/>
  <c r="Q3372" i="1"/>
  <c r="P3372" i="1"/>
  <c r="O3372" i="1"/>
  <c r="M3372" i="1"/>
  <c r="T3371" i="1"/>
  <c r="S3371" i="1"/>
  <c r="Q3371" i="1"/>
  <c r="P3371" i="1"/>
  <c r="O3371" i="1"/>
  <c r="M3371" i="1"/>
  <c r="T3370" i="1"/>
  <c r="S3370" i="1"/>
  <c r="Q3370" i="1"/>
  <c r="P3370" i="1"/>
  <c r="O3370" i="1"/>
  <c r="M3370" i="1"/>
  <c r="T3369" i="1"/>
  <c r="S3369" i="1"/>
  <c r="Q3369" i="1"/>
  <c r="P3369" i="1"/>
  <c r="O3369" i="1"/>
  <c r="M3369" i="1"/>
  <c r="T3368" i="1"/>
  <c r="S3368" i="1"/>
  <c r="Q3368" i="1"/>
  <c r="P3368" i="1"/>
  <c r="O3368" i="1"/>
  <c r="M3368" i="1"/>
  <c r="T3367" i="1"/>
  <c r="S3367" i="1"/>
  <c r="Q3367" i="1"/>
  <c r="P3367" i="1"/>
  <c r="O3367" i="1"/>
  <c r="M3367" i="1"/>
  <c r="T3366" i="1"/>
  <c r="S3366" i="1"/>
  <c r="Q3366" i="1"/>
  <c r="P3366" i="1"/>
  <c r="O3366" i="1"/>
  <c r="M3366" i="1"/>
  <c r="T3365" i="1"/>
  <c r="S3365" i="1"/>
  <c r="Q3365" i="1"/>
  <c r="P3365" i="1"/>
  <c r="O3365" i="1"/>
  <c r="M3365" i="1"/>
  <c r="T3364" i="1"/>
  <c r="S3364" i="1"/>
  <c r="Q3364" i="1"/>
  <c r="P3364" i="1"/>
  <c r="O3364" i="1"/>
  <c r="M3364" i="1"/>
  <c r="T3363" i="1"/>
  <c r="S3363" i="1"/>
  <c r="Q3363" i="1"/>
  <c r="P3363" i="1"/>
  <c r="O3363" i="1"/>
  <c r="M3363" i="1"/>
  <c r="T3362" i="1"/>
  <c r="S3362" i="1"/>
  <c r="Q3362" i="1"/>
  <c r="P3362" i="1"/>
  <c r="O3362" i="1"/>
  <c r="M3362" i="1"/>
  <c r="T3361" i="1"/>
  <c r="S3361" i="1"/>
  <c r="Q3361" i="1"/>
  <c r="P3361" i="1"/>
  <c r="O3361" i="1"/>
  <c r="M3361" i="1"/>
  <c r="T3360" i="1"/>
  <c r="S3360" i="1"/>
  <c r="Q3360" i="1"/>
  <c r="P3360" i="1"/>
  <c r="O3360" i="1"/>
  <c r="M3360" i="1"/>
  <c r="T3359" i="1"/>
  <c r="S3359" i="1"/>
  <c r="Q3359" i="1"/>
  <c r="P3359" i="1"/>
  <c r="O3359" i="1"/>
  <c r="M3359" i="1"/>
  <c r="T3358" i="1"/>
  <c r="S3358" i="1"/>
  <c r="Q3358" i="1"/>
  <c r="P3358" i="1"/>
  <c r="O3358" i="1"/>
  <c r="M3358" i="1"/>
  <c r="T3357" i="1"/>
  <c r="S3357" i="1"/>
  <c r="Q3357" i="1"/>
  <c r="P3357" i="1"/>
  <c r="O3357" i="1"/>
  <c r="M3357" i="1"/>
  <c r="T3356" i="1"/>
  <c r="S3356" i="1"/>
  <c r="Q3356" i="1"/>
  <c r="P3356" i="1"/>
  <c r="O3356" i="1"/>
  <c r="M3356" i="1"/>
  <c r="T3355" i="1"/>
  <c r="S3355" i="1"/>
  <c r="Q3355" i="1"/>
  <c r="P3355" i="1"/>
  <c r="O3355" i="1"/>
  <c r="M3355" i="1"/>
  <c r="T3354" i="1"/>
  <c r="S3354" i="1"/>
  <c r="Q3354" i="1"/>
  <c r="P3354" i="1"/>
  <c r="O3354" i="1"/>
  <c r="M3354" i="1"/>
  <c r="T3353" i="1"/>
  <c r="S3353" i="1"/>
  <c r="Q3353" i="1"/>
  <c r="P3353" i="1"/>
  <c r="O3353" i="1"/>
  <c r="M3353" i="1"/>
  <c r="T3352" i="1"/>
  <c r="S3352" i="1"/>
  <c r="Q3352" i="1"/>
  <c r="P3352" i="1"/>
  <c r="O3352" i="1"/>
  <c r="M3352" i="1"/>
  <c r="T3351" i="1"/>
  <c r="S3351" i="1"/>
  <c r="Q3351" i="1"/>
  <c r="P3351" i="1"/>
  <c r="O3351" i="1"/>
  <c r="M3351" i="1"/>
  <c r="T3350" i="1"/>
  <c r="S3350" i="1"/>
  <c r="Q3350" i="1"/>
  <c r="P3350" i="1"/>
  <c r="O3350" i="1"/>
  <c r="M3350" i="1"/>
  <c r="T3349" i="1"/>
  <c r="S3349" i="1"/>
  <c r="Q3349" i="1"/>
  <c r="P3349" i="1"/>
  <c r="O3349" i="1"/>
  <c r="M3349" i="1"/>
  <c r="T3348" i="1"/>
  <c r="S3348" i="1"/>
  <c r="Q3348" i="1"/>
  <c r="P3348" i="1"/>
  <c r="O3348" i="1"/>
  <c r="M3348" i="1"/>
  <c r="T3347" i="1"/>
  <c r="S3347" i="1"/>
  <c r="Q3347" i="1"/>
  <c r="P3347" i="1"/>
  <c r="O3347" i="1"/>
  <c r="M3347" i="1"/>
  <c r="T3346" i="1"/>
  <c r="S3346" i="1"/>
  <c r="Q3346" i="1"/>
  <c r="P3346" i="1"/>
  <c r="O3346" i="1"/>
  <c r="M3346" i="1"/>
  <c r="T3345" i="1"/>
  <c r="S3345" i="1"/>
  <c r="Q3345" i="1"/>
  <c r="P3345" i="1"/>
  <c r="O3345" i="1"/>
  <c r="M3345" i="1"/>
  <c r="T3344" i="1"/>
  <c r="S3344" i="1"/>
  <c r="Q3344" i="1"/>
  <c r="P3344" i="1"/>
  <c r="O3344" i="1"/>
  <c r="M3344" i="1"/>
  <c r="T3343" i="1"/>
  <c r="S3343" i="1"/>
  <c r="Q3343" i="1"/>
  <c r="P3343" i="1"/>
  <c r="O3343" i="1"/>
  <c r="M3343" i="1"/>
  <c r="T3342" i="1"/>
  <c r="S3342" i="1"/>
  <c r="Q3342" i="1"/>
  <c r="P3342" i="1"/>
  <c r="O3342" i="1"/>
  <c r="M3342" i="1"/>
  <c r="T3341" i="1"/>
  <c r="S3341" i="1"/>
  <c r="Q3341" i="1"/>
  <c r="P3341" i="1"/>
  <c r="O3341" i="1"/>
  <c r="M3341" i="1"/>
  <c r="T3340" i="1"/>
  <c r="S3340" i="1"/>
  <c r="Q3340" i="1"/>
  <c r="P3340" i="1"/>
  <c r="O3340" i="1"/>
  <c r="M3340" i="1"/>
  <c r="T3339" i="1"/>
  <c r="S3339" i="1"/>
  <c r="Q3339" i="1"/>
  <c r="P3339" i="1"/>
  <c r="O3339" i="1"/>
  <c r="M3339" i="1"/>
  <c r="T3338" i="1"/>
  <c r="S3338" i="1"/>
  <c r="Q3338" i="1"/>
  <c r="P3338" i="1"/>
  <c r="O3338" i="1"/>
  <c r="M3338" i="1"/>
  <c r="T3337" i="1"/>
  <c r="S3337" i="1"/>
  <c r="Q3337" i="1"/>
  <c r="P3337" i="1"/>
  <c r="O3337" i="1"/>
  <c r="M3337" i="1"/>
  <c r="T3336" i="1"/>
  <c r="S3336" i="1"/>
  <c r="Q3336" i="1"/>
  <c r="P3336" i="1"/>
  <c r="O3336" i="1"/>
  <c r="M3336" i="1"/>
  <c r="T3335" i="1"/>
  <c r="S3335" i="1"/>
  <c r="Q3335" i="1"/>
  <c r="P3335" i="1"/>
  <c r="O3335" i="1"/>
  <c r="M3335" i="1"/>
  <c r="T3334" i="1"/>
  <c r="S3334" i="1"/>
  <c r="Q3334" i="1"/>
  <c r="P3334" i="1"/>
  <c r="O3334" i="1"/>
  <c r="M3334" i="1"/>
  <c r="T3333" i="1"/>
  <c r="S3333" i="1"/>
  <c r="Q3333" i="1"/>
  <c r="P3333" i="1"/>
  <c r="O3333" i="1"/>
  <c r="M3333" i="1"/>
  <c r="T3332" i="1"/>
  <c r="S3332" i="1"/>
  <c r="Q3332" i="1"/>
  <c r="P3332" i="1"/>
  <c r="O3332" i="1"/>
  <c r="M3332" i="1"/>
  <c r="T3331" i="1"/>
  <c r="S3331" i="1"/>
  <c r="Q3331" i="1"/>
  <c r="P3331" i="1"/>
  <c r="O3331" i="1"/>
  <c r="M3331" i="1"/>
  <c r="T3330" i="1"/>
  <c r="S3330" i="1"/>
  <c r="Q3330" i="1"/>
  <c r="P3330" i="1"/>
  <c r="O3330" i="1"/>
  <c r="M3330" i="1"/>
  <c r="T3329" i="1"/>
  <c r="S3329" i="1"/>
  <c r="Q3329" i="1"/>
  <c r="P3329" i="1"/>
  <c r="O3329" i="1"/>
  <c r="M3329" i="1"/>
  <c r="T3328" i="1"/>
  <c r="S3328" i="1"/>
  <c r="Q3328" i="1"/>
  <c r="P3328" i="1"/>
  <c r="O3328" i="1"/>
  <c r="M3328" i="1"/>
  <c r="T3327" i="1"/>
  <c r="S3327" i="1"/>
  <c r="Q3327" i="1"/>
  <c r="P3327" i="1"/>
  <c r="O3327" i="1"/>
  <c r="M3327" i="1"/>
  <c r="T3326" i="1"/>
  <c r="S3326" i="1"/>
  <c r="Q3326" i="1"/>
  <c r="P3326" i="1"/>
  <c r="O3326" i="1"/>
  <c r="M3326" i="1"/>
  <c r="T3325" i="1"/>
  <c r="S3325" i="1"/>
  <c r="Q3325" i="1"/>
  <c r="P3325" i="1"/>
  <c r="O3325" i="1"/>
  <c r="M3325" i="1"/>
  <c r="T3324" i="1"/>
  <c r="S3324" i="1"/>
  <c r="Q3324" i="1"/>
  <c r="P3324" i="1"/>
  <c r="O3324" i="1"/>
  <c r="M3324" i="1"/>
  <c r="T3323" i="1"/>
  <c r="S3323" i="1"/>
  <c r="Q3323" i="1"/>
  <c r="P3323" i="1"/>
  <c r="O3323" i="1"/>
  <c r="M3323" i="1"/>
  <c r="T3322" i="1"/>
  <c r="S3322" i="1"/>
  <c r="Q3322" i="1"/>
  <c r="P3322" i="1"/>
  <c r="O3322" i="1"/>
  <c r="M3322" i="1"/>
  <c r="T3321" i="1"/>
  <c r="S3321" i="1"/>
  <c r="Q3321" i="1"/>
  <c r="P3321" i="1"/>
  <c r="O3321" i="1"/>
  <c r="M3321" i="1"/>
  <c r="T3320" i="1"/>
  <c r="S3320" i="1"/>
  <c r="Q3320" i="1"/>
  <c r="P3320" i="1"/>
  <c r="O3320" i="1"/>
  <c r="M3320" i="1"/>
  <c r="T3319" i="1"/>
  <c r="S3319" i="1"/>
  <c r="Q3319" i="1"/>
  <c r="P3319" i="1"/>
  <c r="O3319" i="1"/>
  <c r="M3319" i="1"/>
  <c r="T3318" i="1"/>
  <c r="S3318" i="1"/>
  <c r="Q3318" i="1"/>
  <c r="P3318" i="1"/>
  <c r="O3318" i="1"/>
  <c r="M3318" i="1"/>
  <c r="T3317" i="1"/>
  <c r="S3317" i="1"/>
  <c r="Q3317" i="1"/>
  <c r="P3317" i="1"/>
  <c r="O3317" i="1"/>
  <c r="M3317" i="1"/>
  <c r="T3316" i="1"/>
  <c r="S3316" i="1"/>
  <c r="Q3316" i="1"/>
  <c r="P3316" i="1"/>
  <c r="O3316" i="1"/>
  <c r="M3316" i="1"/>
  <c r="T3315" i="1"/>
  <c r="S3315" i="1"/>
  <c r="Q3315" i="1"/>
  <c r="P3315" i="1"/>
  <c r="O3315" i="1"/>
  <c r="M3315" i="1"/>
  <c r="T3314" i="1"/>
  <c r="S3314" i="1"/>
  <c r="Q3314" i="1"/>
  <c r="P3314" i="1"/>
  <c r="O3314" i="1"/>
  <c r="M3314" i="1"/>
  <c r="T3313" i="1"/>
  <c r="S3313" i="1"/>
  <c r="Q3313" i="1"/>
  <c r="P3313" i="1"/>
  <c r="O3313" i="1"/>
  <c r="M3313" i="1"/>
  <c r="T3312" i="1"/>
  <c r="S3312" i="1"/>
  <c r="Q3312" i="1"/>
  <c r="P3312" i="1"/>
  <c r="O3312" i="1"/>
  <c r="M3312" i="1"/>
  <c r="T3311" i="1"/>
  <c r="S3311" i="1"/>
  <c r="Q3311" i="1"/>
  <c r="P3311" i="1"/>
  <c r="O3311" i="1"/>
  <c r="M3311" i="1"/>
  <c r="T3310" i="1"/>
  <c r="S3310" i="1"/>
  <c r="Q3310" i="1"/>
  <c r="P3310" i="1"/>
  <c r="O3310" i="1"/>
  <c r="M3310" i="1"/>
  <c r="T3309" i="1"/>
  <c r="S3309" i="1"/>
  <c r="Q3309" i="1"/>
  <c r="P3309" i="1"/>
  <c r="O3309" i="1"/>
  <c r="M3309" i="1"/>
  <c r="T3308" i="1"/>
  <c r="S3308" i="1"/>
  <c r="Q3308" i="1"/>
  <c r="P3308" i="1"/>
  <c r="O3308" i="1"/>
  <c r="M3308" i="1"/>
  <c r="T3307" i="1"/>
  <c r="S3307" i="1"/>
  <c r="Q3307" i="1"/>
  <c r="P3307" i="1"/>
  <c r="O3307" i="1"/>
  <c r="M3307" i="1"/>
  <c r="T3306" i="1"/>
  <c r="S3306" i="1"/>
  <c r="Q3306" i="1"/>
  <c r="P3306" i="1"/>
  <c r="O3306" i="1"/>
  <c r="M3306" i="1"/>
  <c r="T3305" i="1"/>
  <c r="S3305" i="1"/>
  <c r="Q3305" i="1"/>
  <c r="P3305" i="1"/>
  <c r="O3305" i="1"/>
  <c r="M3305" i="1"/>
  <c r="T3304" i="1"/>
  <c r="S3304" i="1"/>
  <c r="Q3304" i="1"/>
  <c r="P3304" i="1"/>
  <c r="O3304" i="1"/>
  <c r="M3304" i="1"/>
  <c r="T3303" i="1"/>
  <c r="S3303" i="1"/>
  <c r="Q3303" i="1"/>
  <c r="P3303" i="1"/>
  <c r="O3303" i="1"/>
  <c r="M3303" i="1"/>
  <c r="T3302" i="1"/>
  <c r="S3302" i="1"/>
  <c r="Q3302" i="1"/>
  <c r="P3302" i="1"/>
  <c r="O3302" i="1"/>
  <c r="M3302" i="1"/>
  <c r="T3301" i="1"/>
  <c r="S3301" i="1"/>
  <c r="Q3301" i="1"/>
  <c r="P3301" i="1"/>
  <c r="O3301" i="1"/>
  <c r="M3301" i="1"/>
  <c r="T3300" i="1"/>
  <c r="S3300" i="1"/>
  <c r="Q3300" i="1"/>
  <c r="P3300" i="1"/>
  <c r="O3300" i="1"/>
  <c r="M3300" i="1"/>
  <c r="T3299" i="1"/>
  <c r="S3299" i="1"/>
  <c r="Q3299" i="1"/>
  <c r="P3299" i="1"/>
  <c r="O3299" i="1"/>
  <c r="M3299" i="1"/>
  <c r="T3298" i="1"/>
  <c r="S3298" i="1"/>
  <c r="Q3298" i="1"/>
  <c r="P3298" i="1"/>
  <c r="O3298" i="1"/>
  <c r="M3298" i="1"/>
  <c r="T3297" i="1"/>
  <c r="S3297" i="1"/>
  <c r="Q3297" i="1"/>
  <c r="P3297" i="1"/>
  <c r="O3297" i="1"/>
  <c r="M3297" i="1"/>
  <c r="T3296" i="1"/>
  <c r="S3296" i="1"/>
  <c r="Q3296" i="1"/>
  <c r="P3296" i="1"/>
  <c r="O3296" i="1"/>
  <c r="M3296" i="1"/>
  <c r="T3295" i="1"/>
  <c r="S3295" i="1"/>
  <c r="Q3295" i="1"/>
  <c r="P3295" i="1"/>
  <c r="O3295" i="1"/>
  <c r="M3295" i="1"/>
  <c r="T3294" i="1"/>
  <c r="S3294" i="1"/>
  <c r="Q3294" i="1"/>
  <c r="P3294" i="1"/>
  <c r="O3294" i="1"/>
  <c r="M3294" i="1"/>
  <c r="T3293" i="1"/>
  <c r="S3293" i="1"/>
  <c r="Q3293" i="1"/>
  <c r="P3293" i="1"/>
  <c r="O3293" i="1"/>
  <c r="M3293" i="1"/>
  <c r="T3292" i="1"/>
  <c r="S3292" i="1"/>
  <c r="Q3292" i="1"/>
  <c r="P3292" i="1"/>
  <c r="O3292" i="1"/>
  <c r="M3292" i="1"/>
  <c r="T3291" i="1"/>
  <c r="S3291" i="1"/>
  <c r="Q3291" i="1"/>
  <c r="P3291" i="1"/>
  <c r="O3291" i="1"/>
  <c r="M3291" i="1"/>
  <c r="T3290" i="1"/>
  <c r="S3290" i="1"/>
  <c r="Q3290" i="1"/>
  <c r="P3290" i="1"/>
  <c r="O3290" i="1"/>
  <c r="M3290" i="1"/>
  <c r="T3289" i="1"/>
  <c r="S3289" i="1"/>
  <c r="Q3289" i="1"/>
  <c r="P3289" i="1"/>
  <c r="O3289" i="1"/>
  <c r="M3289" i="1"/>
  <c r="T3288" i="1"/>
  <c r="S3288" i="1"/>
  <c r="Q3288" i="1"/>
  <c r="P3288" i="1"/>
  <c r="O3288" i="1"/>
  <c r="M3288" i="1"/>
  <c r="T3287" i="1"/>
  <c r="S3287" i="1"/>
  <c r="Q3287" i="1"/>
  <c r="P3287" i="1"/>
  <c r="O3287" i="1"/>
  <c r="M3287" i="1"/>
  <c r="T3286" i="1"/>
  <c r="S3286" i="1"/>
  <c r="Q3286" i="1"/>
  <c r="P3286" i="1"/>
  <c r="O3286" i="1"/>
  <c r="M3286" i="1"/>
  <c r="T3285" i="1"/>
  <c r="S3285" i="1"/>
  <c r="Q3285" i="1"/>
  <c r="P3285" i="1"/>
  <c r="O3285" i="1"/>
  <c r="M3285" i="1"/>
  <c r="T3284" i="1"/>
  <c r="S3284" i="1"/>
  <c r="Q3284" i="1"/>
  <c r="P3284" i="1"/>
  <c r="O3284" i="1"/>
  <c r="M3284" i="1"/>
  <c r="T3283" i="1"/>
  <c r="S3283" i="1"/>
  <c r="Q3283" i="1"/>
  <c r="P3283" i="1"/>
  <c r="O3283" i="1"/>
  <c r="M3283" i="1"/>
  <c r="T3282" i="1"/>
  <c r="S3282" i="1"/>
  <c r="Q3282" i="1"/>
  <c r="P3282" i="1"/>
  <c r="O3282" i="1"/>
  <c r="M3282" i="1"/>
  <c r="T3281" i="1"/>
  <c r="S3281" i="1"/>
  <c r="Q3281" i="1"/>
  <c r="P3281" i="1"/>
  <c r="O3281" i="1"/>
  <c r="M3281" i="1"/>
  <c r="T3280" i="1"/>
  <c r="S3280" i="1"/>
  <c r="Q3280" i="1"/>
  <c r="P3280" i="1"/>
  <c r="O3280" i="1"/>
  <c r="M3280" i="1"/>
  <c r="T3279" i="1"/>
  <c r="S3279" i="1"/>
  <c r="Q3279" i="1"/>
  <c r="P3279" i="1"/>
  <c r="O3279" i="1"/>
  <c r="M3279" i="1"/>
  <c r="T3278" i="1"/>
  <c r="S3278" i="1"/>
  <c r="Q3278" i="1"/>
  <c r="P3278" i="1"/>
  <c r="O3278" i="1"/>
  <c r="M3278" i="1"/>
  <c r="T3277" i="1"/>
  <c r="S3277" i="1"/>
  <c r="Q3277" i="1"/>
  <c r="P3277" i="1"/>
  <c r="O3277" i="1"/>
  <c r="M3277" i="1"/>
  <c r="T3276" i="1"/>
  <c r="S3276" i="1"/>
  <c r="Q3276" i="1"/>
  <c r="P3276" i="1"/>
  <c r="O3276" i="1"/>
  <c r="M3276" i="1"/>
  <c r="T3275" i="1"/>
  <c r="S3275" i="1"/>
  <c r="Q3275" i="1"/>
  <c r="P3275" i="1"/>
  <c r="O3275" i="1"/>
  <c r="M3275" i="1"/>
  <c r="T3274" i="1"/>
  <c r="S3274" i="1"/>
  <c r="Q3274" i="1"/>
  <c r="P3274" i="1"/>
  <c r="O3274" i="1"/>
  <c r="M3274" i="1"/>
  <c r="T3273" i="1"/>
  <c r="S3273" i="1"/>
  <c r="Q3273" i="1"/>
  <c r="P3273" i="1"/>
  <c r="O3273" i="1"/>
  <c r="M3273" i="1"/>
  <c r="T3272" i="1"/>
  <c r="S3272" i="1"/>
  <c r="Q3272" i="1"/>
  <c r="P3272" i="1"/>
  <c r="O3272" i="1"/>
  <c r="M3272" i="1"/>
  <c r="T3271" i="1"/>
  <c r="S3271" i="1"/>
  <c r="Q3271" i="1"/>
  <c r="P3271" i="1"/>
  <c r="O3271" i="1"/>
  <c r="M3271" i="1"/>
  <c r="T3270" i="1"/>
  <c r="S3270" i="1"/>
  <c r="Q3270" i="1"/>
  <c r="P3270" i="1"/>
  <c r="O3270" i="1"/>
  <c r="M3270" i="1"/>
  <c r="T3269" i="1"/>
  <c r="S3269" i="1"/>
  <c r="Q3269" i="1"/>
  <c r="P3269" i="1"/>
  <c r="O3269" i="1"/>
  <c r="M3269" i="1"/>
  <c r="T3268" i="1"/>
  <c r="S3268" i="1"/>
  <c r="Q3268" i="1"/>
  <c r="P3268" i="1"/>
  <c r="O3268" i="1"/>
  <c r="M3268" i="1"/>
  <c r="T3267" i="1"/>
  <c r="S3267" i="1"/>
  <c r="Q3267" i="1"/>
  <c r="P3267" i="1"/>
  <c r="O3267" i="1"/>
  <c r="M3267" i="1"/>
  <c r="T3266" i="1"/>
  <c r="S3266" i="1"/>
  <c r="Q3266" i="1"/>
  <c r="P3266" i="1"/>
  <c r="O3266" i="1"/>
  <c r="M3266" i="1"/>
  <c r="T3265" i="1"/>
  <c r="S3265" i="1"/>
  <c r="Q3265" i="1"/>
  <c r="P3265" i="1"/>
  <c r="O3265" i="1"/>
  <c r="M3265" i="1"/>
  <c r="T3264" i="1"/>
  <c r="S3264" i="1"/>
  <c r="Q3264" i="1"/>
  <c r="P3264" i="1"/>
  <c r="O3264" i="1"/>
  <c r="M3264" i="1"/>
  <c r="T3263" i="1"/>
  <c r="S3263" i="1"/>
  <c r="Q3263" i="1"/>
  <c r="P3263" i="1"/>
  <c r="O3263" i="1"/>
  <c r="M3263" i="1"/>
  <c r="T3262" i="1"/>
  <c r="S3262" i="1"/>
  <c r="Q3262" i="1"/>
  <c r="P3262" i="1"/>
  <c r="O3262" i="1"/>
  <c r="M3262" i="1"/>
  <c r="T3261" i="1"/>
  <c r="S3261" i="1"/>
  <c r="Q3261" i="1"/>
  <c r="P3261" i="1"/>
  <c r="O3261" i="1"/>
  <c r="M3261" i="1"/>
  <c r="T3260" i="1"/>
  <c r="S3260" i="1"/>
  <c r="Q3260" i="1"/>
  <c r="P3260" i="1"/>
  <c r="O3260" i="1"/>
  <c r="M3260" i="1"/>
  <c r="T3259" i="1"/>
  <c r="S3259" i="1"/>
  <c r="Q3259" i="1"/>
  <c r="P3259" i="1"/>
  <c r="O3259" i="1"/>
  <c r="M3259" i="1"/>
  <c r="T3258" i="1"/>
  <c r="S3258" i="1"/>
  <c r="Q3258" i="1"/>
  <c r="P3258" i="1"/>
  <c r="O3258" i="1"/>
  <c r="M3258" i="1"/>
  <c r="T3257" i="1"/>
  <c r="S3257" i="1"/>
  <c r="Q3257" i="1"/>
  <c r="P3257" i="1"/>
  <c r="O3257" i="1"/>
  <c r="M3257" i="1"/>
  <c r="T3256" i="1"/>
  <c r="S3256" i="1"/>
  <c r="Q3256" i="1"/>
  <c r="P3256" i="1"/>
  <c r="O3256" i="1"/>
  <c r="M3256" i="1"/>
  <c r="T3255" i="1"/>
  <c r="S3255" i="1"/>
  <c r="Q3255" i="1"/>
  <c r="P3255" i="1"/>
  <c r="O3255" i="1"/>
  <c r="M3255" i="1"/>
  <c r="T3254" i="1"/>
  <c r="S3254" i="1"/>
  <c r="Q3254" i="1"/>
  <c r="P3254" i="1"/>
  <c r="O3254" i="1"/>
  <c r="M3254" i="1"/>
  <c r="T3253" i="1"/>
  <c r="S3253" i="1"/>
  <c r="Q3253" i="1"/>
  <c r="P3253" i="1"/>
  <c r="O3253" i="1"/>
  <c r="M3253" i="1"/>
  <c r="T3252" i="1"/>
  <c r="S3252" i="1"/>
  <c r="Q3252" i="1"/>
  <c r="P3252" i="1"/>
  <c r="O3252" i="1"/>
  <c r="M3252" i="1"/>
  <c r="T3251" i="1"/>
  <c r="S3251" i="1"/>
  <c r="Q3251" i="1"/>
  <c r="P3251" i="1"/>
  <c r="O3251" i="1"/>
  <c r="M3251" i="1"/>
  <c r="T3250" i="1"/>
  <c r="S3250" i="1"/>
  <c r="Q3250" i="1"/>
  <c r="P3250" i="1"/>
  <c r="O3250" i="1"/>
  <c r="M3250" i="1"/>
  <c r="T3249" i="1"/>
  <c r="S3249" i="1"/>
  <c r="Q3249" i="1"/>
  <c r="P3249" i="1"/>
  <c r="O3249" i="1"/>
  <c r="M3249" i="1"/>
  <c r="T3248" i="1"/>
  <c r="S3248" i="1"/>
  <c r="Q3248" i="1"/>
  <c r="P3248" i="1"/>
  <c r="O3248" i="1"/>
  <c r="M3248" i="1"/>
  <c r="T3247" i="1"/>
  <c r="S3247" i="1"/>
  <c r="Q3247" i="1"/>
  <c r="P3247" i="1"/>
  <c r="O3247" i="1"/>
  <c r="M3247" i="1"/>
  <c r="T3246" i="1"/>
  <c r="S3246" i="1"/>
  <c r="Q3246" i="1"/>
  <c r="P3246" i="1"/>
  <c r="O3246" i="1"/>
  <c r="M3246" i="1"/>
  <c r="T3245" i="1"/>
  <c r="S3245" i="1"/>
  <c r="Q3245" i="1"/>
  <c r="P3245" i="1"/>
  <c r="O3245" i="1"/>
  <c r="M3245" i="1"/>
  <c r="T3244" i="1"/>
  <c r="S3244" i="1"/>
  <c r="Q3244" i="1"/>
  <c r="P3244" i="1"/>
  <c r="O3244" i="1"/>
  <c r="M3244" i="1"/>
  <c r="T3243" i="1"/>
  <c r="S3243" i="1"/>
  <c r="Q3243" i="1"/>
  <c r="P3243" i="1"/>
  <c r="O3243" i="1"/>
  <c r="M3243" i="1"/>
  <c r="T3242" i="1"/>
  <c r="S3242" i="1"/>
  <c r="Q3242" i="1"/>
  <c r="P3242" i="1"/>
  <c r="O3242" i="1"/>
  <c r="M3242" i="1"/>
  <c r="T3241" i="1"/>
  <c r="S3241" i="1"/>
  <c r="Q3241" i="1"/>
  <c r="P3241" i="1"/>
  <c r="O3241" i="1"/>
  <c r="M3241" i="1"/>
  <c r="T3240" i="1"/>
  <c r="S3240" i="1"/>
  <c r="Q3240" i="1"/>
  <c r="P3240" i="1"/>
  <c r="O3240" i="1"/>
  <c r="M3240" i="1"/>
  <c r="T3239" i="1"/>
  <c r="S3239" i="1"/>
  <c r="Q3239" i="1"/>
  <c r="P3239" i="1"/>
  <c r="O3239" i="1"/>
  <c r="M3239" i="1"/>
  <c r="T3238" i="1"/>
  <c r="S3238" i="1"/>
  <c r="Q3238" i="1"/>
  <c r="P3238" i="1"/>
  <c r="O3238" i="1"/>
  <c r="M3238" i="1"/>
  <c r="T3237" i="1"/>
  <c r="S3237" i="1"/>
  <c r="Q3237" i="1"/>
  <c r="P3237" i="1"/>
  <c r="O3237" i="1"/>
  <c r="M3237" i="1"/>
  <c r="T3236" i="1"/>
  <c r="S3236" i="1"/>
  <c r="Q3236" i="1"/>
  <c r="P3236" i="1"/>
  <c r="O3236" i="1"/>
  <c r="M3236" i="1"/>
  <c r="T3235" i="1"/>
  <c r="S3235" i="1"/>
  <c r="Q3235" i="1"/>
  <c r="P3235" i="1"/>
  <c r="O3235" i="1"/>
  <c r="M3235" i="1"/>
  <c r="T3234" i="1"/>
  <c r="S3234" i="1"/>
  <c r="Q3234" i="1"/>
  <c r="P3234" i="1"/>
  <c r="O3234" i="1"/>
  <c r="M3234" i="1"/>
  <c r="T3233" i="1"/>
  <c r="S3233" i="1"/>
  <c r="Q3233" i="1"/>
  <c r="P3233" i="1"/>
  <c r="O3233" i="1"/>
  <c r="M3233" i="1"/>
  <c r="T3232" i="1"/>
  <c r="S3232" i="1"/>
  <c r="Q3232" i="1"/>
  <c r="P3232" i="1"/>
  <c r="O3232" i="1"/>
  <c r="M3232" i="1"/>
  <c r="T3231" i="1"/>
  <c r="S3231" i="1"/>
  <c r="Q3231" i="1"/>
  <c r="P3231" i="1"/>
  <c r="O3231" i="1"/>
  <c r="M3231" i="1"/>
  <c r="T3230" i="1"/>
  <c r="S3230" i="1"/>
  <c r="Q3230" i="1"/>
  <c r="P3230" i="1"/>
  <c r="O3230" i="1"/>
  <c r="M3230" i="1"/>
  <c r="T3229" i="1"/>
  <c r="S3229" i="1"/>
  <c r="Q3229" i="1"/>
  <c r="P3229" i="1"/>
  <c r="O3229" i="1"/>
  <c r="M3229" i="1"/>
  <c r="T3228" i="1"/>
  <c r="S3228" i="1"/>
  <c r="Q3228" i="1"/>
  <c r="P3228" i="1"/>
  <c r="O3228" i="1"/>
  <c r="M3228" i="1"/>
  <c r="T3227" i="1"/>
  <c r="S3227" i="1"/>
  <c r="Q3227" i="1"/>
  <c r="P3227" i="1"/>
  <c r="O3227" i="1"/>
  <c r="M3227" i="1"/>
  <c r="T3226" i="1"/>
  <c r="S3226" i="1"/>
  <c r="Q3226" i="1"/>
  <c r="P3226" i="1"/>
  <c r="O3226" i="1"/>
  <c r="M3226" i="1"/>
  <c r="T3225" i="1"/>
  <c r="S3225" i="1"/>
  <c r="Q3225" i="1"/>
  <c r="P3225" i="1"/>
  <c r="O3225" i="1"/>
  <c r="M3225" i="1"/>
  <c r="T3224" i="1"/>
  <c r="S3224" i="1"/>
  <c r="Q3224" i="1"/>
  <c r="P3224" i="1"/>
  <c r="O3224" i="1"/>
  <c r="M3224" i="1"/>
  <c r="T3223" i="1"/>
  <c r="S3223" i="1"/>
  <c r="Q3223" i="1"/>
  <c r="P3223" i="1"/>
  <c r="O3223" i="1"/>
  <c r="M3223" i="1"/>
  <c r="T3222" i="1"/>
  <c r="S3222" i="1"/>
  <c r="Q3222" i="1"/>
  <c r="P3222" i="1"/>
  <c r="O3222" i="1"/>
  <c r="M3222" i="1"/>
  <c r="T3221" i="1"/>
  <c r="S3221" i="1"/>
  <c r="Q3221" i="1"/>
  <c r="P3221" i="1"/>
  <c r="O3221" i="1"/>
  <c r="M3221" i="1"/>
  <c r="T3220" i="1"/>
  <c r="S3220" i="1"/>
  <c r="Q3220" i="1"/>
  <c r="P3220" i="1"/>
  <c r="O3220" i="1"/>
  <c r="M3220" i="1"/>
  <c r="T3219" i="1"/>
  <c r="S3219" i="1"/>
  <c r="Q3219" i="1"/>
  <c r="P3219" i="1"/>
  <c r="O3219" i="1"/>
  <c r="M3219" i="1"/>
  <c r="T3218" i="1"/>
  <c r="S3218" i="1"/>
  <c r="Q3218" i="1"/>
  <c r="P3218" i="1"/>
  <c r="O3218" i="1"/>
  <c r="M3218" i="1"/>
  <c r="T3217" i="1"/>
  <c r="S3217" i="1"/>
  <c r="Q3217" i="1"/>
  <c r="P3217" i="1"/>
  <c r="O3217" i="1"/>
  <c r="M3217" i="1"/>
  <c r="T3216" i="1"/>
  <c r="S3216" i="1"/>
  <c r="Q3216" i="1"/>
  <c r="P3216" i="1"/>
  <c r="O3216" i="1"/>
  <c r="M3216" i="1"/>
  <c r="T3215" i="1"/>
  <c r="S3215" i="1"/>
  <c r="Q3215" i="1"/>
  <c r="P3215" i="1"/>
  <c r="O3215" i="1"/>
  <c r="M3215" i="1"/>
  <c r="T3214" i="1"/>
  <c r="S3214" i="1"/>
  <c r="Q3214" i="1"/>
  <c r="P3214" i="1"/>
  <c r="O3214" i="1"/>
  <c r="M3214" i="1"/>
  <c r="T3213" i="1"/>
  <c r="S3213" i="1"/>
  <c r="Q3213" i="1"/>
  <c r="P3213" i="1"/>
  <c r="O3213" i="1"/>
  <c r="M3213" i="1"/>
  <c r="T3212" i="1"/>
  <c r="S3212" i="1"/>
  <c r="Q3212" i="1"/>
  <c r="P3212" i="1"/>
  <c r="O3212" i="1"/>
  <c r="M3212" i="1"/>
  <c r="T3211" i="1"/>
  <c r="S3211" i="1"/>
  <c r="Q3211" i="1"/>
  <c r="P3211" i="1"/>
  <c r="O3211" i="1"/>
  <c r="M3211" i="1"/>
  <c r="T3210" i="1"/>
  <c r="S3210" i="1"/>
  <c r="Q3210" i="1"/>
  <c r="P3210" i="1"/>
  <c r="O3210" i="1"/>
  <c r="M3210" i="1"/>
  <c r="T3209" i="1"/>
  <c r="S3209" i="1"/>
  <c r="Q3209" i="1"/>
  <c r="P3209" i="1"/>
  <c r="O3209" i="1"/>
  <c r="M3209" i="1"/>
  <c r="T3208" i="1"/>
  <c r="S3208" i="1"/>
  <c r="Q3208" i="1"/>
  <c r="P3208" i="1"/>
  <c r="O3208" i="1"/>
  <c r="M3208" i="1"/>
  <c r="T3207" i="1"/>
  <c r="S3207" i="1"/>
  <c r="Q3207" i="1"/>
  <c r="P3207" i="1"/>
  <c r="O3207" i="1"/>
  <c r="M3207" i="1"/>
  <c r="T3206" i="1"/>
  <c r="S3206" i="1"/>
  <c r="Q3206" i="1"/>
  <c r="P3206" i="1"/>
  <c r="O3206" i="1"/>
  <c r="M3206" i="1"/>
  <c r="T3205" i="1"/>
  <c r="S3205" i="1"/>
  <c r="Q3205" i="1"/>
  <c r="P3205" i="1"/>
  <c r="O3205" i="1"/>
  <c r="M3205" i="1"/>
  <c r="T3204" i="1"/>
  <c r="S3204" i="1"/>
  <c r="Q3204" i="1"/>
  <c r="P3204" i="1"/>
  <c r="O3204" i="1"/>
  <c r="M3204" i="1"/>
  <c r="T3203" i="1"/>
  <c r="S3203" i="1"/>
  <c r="Q3203" i="1"/>
  <c r="P3203" i="1"/>
  <c r="O3203" i="1"/>
  <c r="M3203" i="1"/>
  <c r="T3202" i="1"/>
  <c r="S3202" i="1"/>
  <c r="Q3202" i="1"/>
  <c r="P3202" i="1"/>
  <c r="O3202" i="1"/>
  <c r="M3202" i="1"/>
  <c r="T3201" i="1"/>
  <c r="S3201" i="1"/>
  <c r="Q3201" i="1"/>
  <c r="P3201" i="1"/>
  <c r="O3201" i="1"/>
  <c r="M3201" i="1"/>
  <c r="T3200" i="1"/>
  <c r="S3200" i="1"/>
  <c r="Q3200" i="1"/>
  <c r="P3200" i="1"/>
  <c r="O3200" i="1"/>
  <c r="M3200" i="1"/>
  <c r="T3199" i="1"/>
  <c r="S3199" i="1"/>
  <c r="Q3199" i="1"/>
  <c r="P3199" i="1"/>
  <c r="O3199" i="1"/>
  <c r="M3199" i="1"/>
  <c r="T3198" i="1"/>
  <c r="S3198" i="1"/>
  <c r="Q3198" i="1"/>
  <c r="P3198" i="1"/>
  <c r="O3198" i="1"/>
  <c r="M3198" i="1"/>
  <c r="T3197" i="1"/>
  <c r="S3197" i="1"/>
  <c r="Q3197" i="1"/>
  <c r="P3197" i="1"/>
  <c r="O3197" i="1"/>
  <c r="M3197" i="1"/>
  <c r="T3196" i="1"/>
  <c r="S3196" i="1"/>
  <c r="Q3196" i="1"/>
  <c r="P3196" i="1"/>
  <c r="O3196" i="1"/>
  <c r="M3196" i="1"/>
  <c r="T3195" i="1"/>
  <c r="S3195" i="1"/>
  <c r="Q3195" i="1"/>
  <c r="P3195" i="1"/>
  <c r="O3195" i="1"/>
  <c r="M3195" i="1"/>
  <c r="T3194" i="1"/>
  <c r="S3194" i="1"/>
  <c r="Q3194" i="1"/>
  <c r="P3194" i="1"/>
  <c r="O3194" i="1"/>
  <c r="M3194" i="1"/>
  <c r="T3193" i="1"/>
  <c r="S3193" i="1"/>
  <c r="Q3193" i="1"/>
  <c r="P3193" i="1"/>
  <c r="O3193" i="1"/>
  <c r="M3193" i="1"/>
  <c r="T3192" i="1"/>
  <c r="S3192" i="1"/>
  <c r="Q3192" i="1"/>
  <c r="P3192" i="1"/>
  <c r="O3192" i="1"/>
  <c r="M3192" i="1"/>
  <c r="T3191" i="1"/>
  <c r="S3191" i="1"/>
  <c r="Q3191" i="1"/>
  <c r="P3191" i="1"/>
  <c r="O3191" i="1"/>
  <c r="M3191" i="1"/>
  <c r="T3190" i="1"/>
  <c r="S3190" i="1"/>
  <c r="Q3190" i="1"/>
  <c r="P3190" i="1"/>
  <c r="O3190" i="1"/>
  <c r="M3190" i="1"/>
  <c r="T3189" i="1"/>
  <c r="S3189" i="1"/>
  <c r="Q3189" i="1"/>
  <c r="P3189" i="1"/>
  <c r="O3189" i="1"/>
  <c r="M3189" i="1"/>
  <c r="T3188" i="1"/>
  <c r="S3188" i="1"/>
  <c r="Q3188" i="1"/>
  <c r="P3188" i="1"/>
  <c r="O3188" i="1"/>
  <c r="M3188" i="1"/>
  <c r="T3187" i="1"/>
  <c r="S3187" i="1"/>
  <c r="Q3187" i="1"/>
  <c r="P3187" i="1"/>
  <c r="O3187" i="1"/>
  <c r="M3187" i="1"/>
  <c r="T3186" i="1"/>
  <c r="S3186" i="1"/>
  <c r="Q3186" i="1"/>
  <c r="P3186" i="1"/>
  <c r="O3186" i="1"/>
  <c r="M3186" i="1"/>
  <c r="T3185" i="1"/>
  <c r="S3185" i="1"/>
  <c r="Q3185" i="1"/>
  <c r="P3185" i="1"/>
  <c r="O3185" i="1"/>
  <c r="M3185" i="1"/>
  <c r="T3184" i="1"/>
  <c r="S3184" i="1"/>
  <c r="Q3184" i="1"/>
  <c r="P3184" i="1"/>
  <c r="O3184" i="1"/>
  <c r="M3184" i="1"/>
  <c r="T3183" i="1"/>
  <c r="S3183" i="1"/>
  <c r="Q3183" i="1"/>
  <c r="P3183" i="1"/>
  <c r="O3183" i="1"/>
  <c r="M3183" i="1"/>
  <c r="T3182" i="1"/>
  <c r="S3182" i="1"/>
  <c r="Q3182" i="1"/>
  <c r="P3182" i="1"/>
  <c r="O3182" i="1"/>
  <c r="M3182" i="1"/>
  <c r="T3181" i="1"/>
  <c r="S3181" i="1"/>
  <c r="Q3181" i="1"/>
  <c r="P3181" i="1"/>
  <c r="O3181" i="1"/>
  <c r="M3181" i="1"/>
  <c r="T3180" i="1"/>
  <c r="S3180" i="1"/>
  <c r="Q3180" i="1"/>
  <c r="P3180" i="1"/>
  <c r="O3180" i="1"/>
  <c r="M3180" i="1"/>
  <c r="T3179" i="1"/>
  <c r="S3179" i="1"/>
  <c r="Q3179" i="1"/>
  <c r="P3179" i="1"/>
  <c r="O3179" i="1"/>
  <c r="M3179" i="1"/>
  <c r="T3178" i="1"/>
  <c r="S3178" i="1"/>
  <c r="Q3178" i="1"/>
  <c r="P3178" i="1"/>
  <c r="O3178" i="1"/>
  <c r="M3178" i="1"/>
  <c r="T3177" i="1"/>
  <c r="S3177" i="1"/>
  <c r="Q3177" i="1"/>
  <c r="P3177" i="1"/>
  <c r="O3177" i="1"/>
  <c r="M3177" i="1"/>
  <c r="T3176" i="1"/>
  <c r="S3176" i="1"/>
  <c r="Q3176" i="1"/>
  <c r="P3176" i="1"/>
  <c r="O3176" i="1"/>
  <c r="M3176" i="1"/>
  <c r="T3175" i="1"/>
  <c r="S3175" i="1"/>
  <c r="Q3175" i="1"/>
  <c r="P3175" i="1"/>
  <c r="O3175" i="1"/>
  <c r="M3175" i="1"/>
  <c r="T3174" i="1"/>
  <c r="S3174" i="1"/>
  <c r="Q3174" i="1"/>
  <c r="P3174" i="1"/>
  <c r="O3174" i="1"/>
  <c r="M3174" i="1"/>
  <c r="T3173" i="1"/>
  <c r="S3173" i="1"/>
  <c r="Q3173" i="1"/>
  <c r="P3173" i="1"/>
  <c r="O3173" i="1"/>
  <c r="M3173" i="1"/>
  <c r="T3172" i="1"/>
  <c r="S3172" i="1"/>
  <c r="Q3172" i="1"/>
  <c r="P3172" i="1"/>
  <c r="O3172" i="1"/>
  <c r="M3172" i="1"/>
  <c r="T3171" i="1"/>
  <c r="S3171" i="1"/>
  <c r="Q3171" i="1"/>
  <c r="P3171" i="1"/>
  <c r="O3171" i="1"/>
  <c r="M3171" i="1"/>
  <c r="T3170" i="1"/>
  <c r="S3170" i="1"/>
  <c r="Q3170" i="1"/>
  <c r="P3170" i="1"/>
  <c r="O3170" i="1"/>
  <c r="M3170" i="1"/>
  <c r="T3169" i="1"/>
  <c r="S3169" i="1"/>
  <c r="Q3169" i="1"/>
  <c r="P3169" i="1"/>
  <c r="O3169" i="1"/>
  <c r="M3169" i="1"/>
  <c r="T3168" i="1"/>
  <c r="S3168" i="1"/>
  <c r="Q3168" i="1"/>
  <c r="P3168" i="1"/>
  <c r="O3168" i="1"/>
  <c r="M3168" i="1"/>
  <c r="T3167" i="1"/>
  <c r="S3167" i="1"/>
  <c r="Q3167" i="1"/>
  <c r="P3167" i="1"/>
  <c r="O3167" i="1"/>
  <c r="M3167" i="1"/>
  <c r="T3166" i="1"/>
  <c r="S3166" i="1"/>
  <c r="Q3166" i="1"/>
  <c r="P3166" i="1"/>
  <c r="O3166" i="1"/>
  <c r="M3166" i="1"/>
  <c r="T3165" i="1"/>
  <c r="S3165" i="1"/>
  <c r="Q3165" i="1"/>
  <c r="P3165" i="1"/>
  <c r="O3165" i="1"/>
  <c r="M3165" i="1"/>
  <c r="T3164" i="1"/>
  <c r="S3164" i="1"/>
  <c r="Q3164" i="1"/>
  <c r="P3164" i="1"/>
  <c r="O3164" i="1"/>
  <c r="M3164" i="1"/>
  <c r="T3163" i="1"/>
  <c r="S3163" i="1"/>
  <c r="Q3163" i="1"/>
  <c r="P3163" i="1"/>
  <c r="O3163" i="1"/>
  <c r="M3163" i="1"/>
  <c r="T3162" i="1"/>
  <c r="S3162" i="1"/>
  <c r="Q3162" i="1"/>
  <c r="P3162" i="1"/>
  <c r="O3162" i="1"/>
  <c r="M3162" i="1"/>
  <c r="T3161" i="1"/>
  <c r="S3161" i="1"/>
  <c r="Q3161" i="1"/>
  <c r="P3161" i="1"/>
  <c r="O3161" i="1"/>
  <c r="M3161" i="1"/>
  <c r="T3160" i="1"/>
  <c r="S3160" i="1"/>
  <c r="Q3160" i="1"/>
  <c r="P3160" i="1"/>
  <c r="O3160" i="1"/>
  <c r="M3160" i="1"/>
  <c r="T3159" i="1"/>
  <c r="S3159" i="1"/>
  <c r="Q3159" i="1"/>
  <c r="P3159" i="1"/>
  <c r="O3159" i="1"/>
  <c r="M3159" i="1"/>
  <c r="T3158" i="1"/>
  <c r="S3158" i="1"/>
  <c r="Q3158" i="1"/>
  <c r="P3158" i="1"/>
  <c r="O3158" i="1"/>
  <c r="M3158" i="1"/>
  <c r="T3157" i="1"/>
  <c r="S3157" i="1"/>
  <c r="Q3157" i="1"/>
  <c r="P3157" i="1"/>
  <c r="O3157" i="1"/>
  <c r="M3157" i="1"/>
  <c r="T3156" i="1"/>
  <c r="S3156" i="1"/>
  <c r="Q3156" i="1"/>
  <c r="P3156" i="1"/>
  <c r="O3156" i="1"/>
  <c r="M3156" i="1"/>
  <c r="T3155" i="1"/>
  <c r="S3155" i="1"/>
  <c r="Q3155" i="1"/>
  <c r="P3155" i="1"/>
  <c r="O3155" i="1"/>
  <c r="M3155" i="1"/>
  <c r="T3154" i="1"/>
  <c r="S3154" i="1"/>
  <c r="Q3154" i="1"/>
  <c r="P3154" i="1"/>
  <c r="O3154" i="1"/>
  <c r="M3154" i="1"/>
  <c r="T3153" i="1"/>
  <c r="S3153" i="1"/>
  <c r="Q3153" i="1"/>
  <c r="P3153" i="1"/>
  <c r="O3153" i="1"/>
  <c r="M3153" i="1"/>
  <c r="T3152" i="1"/>
  <c r="S3152" i="1"/>
  <c r="Q3152" i="1"/>
  <c r="P3152" i="1"/>
  <c r="O3152" i="1"/>
  <c r="M3152" i="1"/>
  <c r="T3151" i="1"/>
  <c r="S3151" i="1"/>
  <c r="Q3151" i="1"/>
  <c r="P3151" i="1"/>
  <c r="O3151" i="1"/>
  <c r="M3151" i="1"/>
  <c r="T3150" i="1"/>
  <c r="S3150" i="1"/>
  <c r="Q3150" i="1"/>
  <c r="P3150" i="1"/>
  <c r="O3150" i="1"/>
  <c r="M3150" i="1"/>
  <c r="T3149" i="1"/>
  <c r="S3149" i="1"/>
  <c r="Q3149" i="1"/>
  <c r="P3149" i="1"/>
  <c r="O3149" i="1"/>
  <c r="M3149" i="1"/>
  <c r="T3148" i="1"/>
  <c r="S3148" i="1"/>
  <c r="Q3148" i="1"/>
  <c r="P3148" i="1"/>
  <c r="O3148" i="1"/>
  <c r="M3148" i="1"/>
  <c r="T3147" i="1"/>
  <c r="S3147" i="1"/>
  <c r="Q3147" i="1"/>
  <c r="P3147" i="1"/>
  <c r="O3147" i="1"/>
  <c r="M3147" i="1"/>
  <c r="T3146" i="1"/>
  <c r="S3146" i="1"/>
  <c r="Q3146" i="1"/>
  <c r="P3146" i="1"/>
  <c r="O3146" i="1"/>
  <c r="M3146" i="1"/>
  <c r="T3145" i="1"/>
  <c r="S3145" i="1"/>
  <c r="Q3145" i="1"/>
  <c r="P3145" i="1"/>
  <c r="O3145" i="1"/>
  <c r="M3145" i="1"/>
  <c r="T3144" i="1"/>
  <c r="S3144" i="1"/>
  <c r="Q3144" i="1"/>
  <c r="P3144" i="1"/>
  <c r="O3144" i="1"/>
  <c r="M3144" i="1"/>
  <c r="T3143" i="1"/>
  <c r="S3143" i="1"/>
  <c r="Q3143" i="1"/>
  <c r="P3143" i="1"/>
  <c r="O3143" i="1"/>
  <c r="M3143" i="1"/>
  <c r="T3142" i="1"/>
  <c r="S3142" i="1"/>
  <c r="Q3142" i="1"/>
  <c r="P3142" i="1"/>
  <c r="O3142" i="1"/>
  <c r="M3142" i="1"/>
  <c r="T3141" i="1"/>
  <c r="S3141" i="1"/>
  <c r="Q3141" i="1"/>
  <c r="P3141" i="1"/>
  <c r="O3141" i="1"/>
  <c r="M3141" i="1"/>
  <c r="T3140" i="1"/>
  <c r="S3140" i="1"/>
  <c r="Q3140" i="1"/>
  <c r="P3140" i="1"/>
  <c r="O3140" i="1"/>
  <c r="M3140" i="1"/>
  <c r="T3139" i="1"/>
  <c r="S3139" i="1"/>
  <c r="Q3139" i="1"/>
  <c r="P3139" i="1"/>
  <c r="O3139" i="1"/>
  <c r="M3139" i="1"/>
  <c r="T3138" i="1"/>
  <c r="S3138" i="1"/>
  <c r="Q3138" i="1"/>
  <c r="P3138" i="1"/>
  <c r="O3138" i="1"/>
  <c r="M3138" i="1"/>
  <c r="T3137" i="1"/>
  <c r="S3137" i="1"/>
  <c r="Q3137" i="1"/>
  <c r="P3137" i="1"/>
  <c r="O3137" i="1"/>
  <c r="M3137" i="1"/>
  <c r="T3136" i="1"/>
  <c r="S3136" i="1"/>
  <c r="Q3136" i="1"/>
  <c r="P3136" i="1"/>
  <c r="O3136" i="1"/>
  <c r="M3136" i="1"/>
  <c r="T3135" i="1"/>
  <c r="S3135" i="1"/>
  <c r="Q3135" i="1"/>
  <c r="P3135" i="1"/>
  <c r="O3135" i="1"/>
  <c r="M3135" i="1"/>
  <c r="T3134" i="1"/>
  <c r="S3134" i="1"/>
  <c r="Q3134" i="1"/>
  <c r="P3134" i="1"/>
  <c r="O3134" i="1"/>
  <c r="M3134" i="1"/>
  <c r="T3133" i="1"/>
  <c r="S3133" i="1"/>
  <c r="Q3133" i="1"/>
  <c r="P3133" i="1"/>
  <c r="O3133" i="1"/>
  <c r="M3133" i="1"/>
  <c r="T3132" i="1"/>
  <c r="S3132" i="1"/>
  <c r="Q3132" i="1"/>
  <c r="P3132" i="1"/>
  <c r="O3132" i="1"/>
  <c r="M3132" i="1"/>
  <c r="T3131" i="1"/>
  <c r="S3131" i="1"/>
  <c r="Q3131" i="1"/>
  <c r="P3131" i="1"/>
  <c r="O3131" i="1"/>
  <c r="M3131" i="1"/>
  <c r="T3130" i="1"/>
  <c r="S3130" i="1"/>
  <c r="Q3130" i="1"/>
  <c r="P3130" i="1"/>
  <c r="O3130" i="1"/>
  <c r="M3130" i="1"/>
  <c r="T3129" i="1"/>
  <c r="S3129" i="1"/>
  <c r="Q3129" i="1"/>
  <c r="P3129" i="1"/>
  <c r="O3129" i="1"/>
  <c r="M3129" i="1"/>
  <c r="T3128" i="1"/>
  <c r="S3128" i="1"/>
  <c r="Q3128" i="1"/>
  <c r="P3128" i="1"/>
  <c r="O3128" i="1"/>
  <c r="M3128" i="1"/>
  <c r="T3127" i="1"/>
  <c r="S3127" i="1"/>
  <c r="Q3127" i="1"/>
  <c r="P3127" i="1"/>
  <c r="O3127" i="1"/>
  <c r="M3127" i="1"/>
  <c r="T3126" i="1"/>
  <c r="S3126" i="1"/>
  <c r="Q3126" i="1"/>
  <c r="P3126" i="1"/>
  <c r="O3126" i="1"/>
  <c r="M3126" i="1"/>
  <c r="T3125" i="1"/>
  <c r="S3125" i="1"/>
  <c r="Q3125" i="1"/>
  <c r="P3125" i="1"/>
  <c r="O3125" i="1"/>
  <c r="M3125" i="1"/>
  <c r="T3124" i="1"/>
  <c r="S3124" i="1"/>
  <c r="Q3124" i="1"/>
  <c r="P3124" i="1"/>
  <c r="O3124" i="1"/>
  <c r="M3124" i="1"/>
  <c r="T3123" i="1"/>
  <c r="S3123" i="1"/>
  <c r="Q3123" i="1"/>
  <c r="P3123" i="1"/>
  <c r="O3123" i="1"/>
  <c r="M3123" i="1"/>
  <c r="T3122" i="1"/>
  <c r="S3122" i="1"/>
  <c r="Q3122" i="1"/>
  <c r="P3122" i="1"/>
  <c r="O3122" i="1"/>
  <c r="M3122" i="1"/>
  <c r="T3121" i="1"/>
  <c r="S3121" i="1"/>
  <c r="Q3121" i="1"/>
  <c r="P3121" i="1"/>
  <c r="O3121" i="1"/>
  <c r="M3121" i="1"/>
  <c r="T3120" i="1"/>
  <c r="S3120" i="1"/>
  <c r="Q3120" i="1"/>
  <c r="P3120" i="1"/>
  <c r="O3120" i="1"/>
  <c r="M3120" i="1"/>
  <c r="T3119" i="1"/>
  <c r="S3119" i="1"/>
  <c r="Q3119" i="1"/>
  <c r="P3119" i="1"/>
  <c r="O3119" i="1"/>
  <c r="M3119" i="1"/>
  <c r="T3118" i="1"/>
  <c r="S3118" i="1"/>
  <c r="Q3118" i="1"/>
  <c r="P3118" i="1"/>
  <c r="O3118" i="1"/>
  <c r="M3118" i="1"/>
  <c r="T3117" i="1"/>
  <c r="S3117" i="1"/>
  <c r="Q3117" i="1"/>
  <c r="P3117" i="1"/>
  <c r="O3117" i="1"/>
  <c r="M3117" i="1"/>
  <c r="T3116" i="1"/>
  <c r="S3116" i="1"/>
  <c r="Q3116" i="1"/>
  <c r="P3116" i="1"/>
  <c r="O3116" i="1"/>
  <c r="M3116" i="1"/>
  <c r="T3115" i="1"/>
  <c r="S3115" i="1"/>
  <c r="Q3115" i="1"/>
  <c r="P3115" i="1"/>
  <c r="O3115" i="1"/>
  <c r="M3115" i="1"/>
  <c r="T3114" i="1"/>
  <c r="S3114" i="1"/>
  <c r="Q3114" i="1"/>
  <c r="P3114" i="1"/>
  <c r="O3114" i="1"/>
  <c r="M3114" i="1"/>
  <c r="T3113" i="1"/>
  <c r="S3113" i="1"/>
  <c r="Q3113" i="1"/>
  <c r="P3113" i="1"/>
  <c r="O3113" i="1"/>
  <c r="M3113" i="1"/>
  <c r="T3112" i="1"/>
  <c r="S3112" i="1"/>
  <c r="Q3112" i="1"/>
  <c r="P3112" i="1"/>
  <c r="O3112" i="1"/>
  <c r="M3112" i="1"/>
  <c r="T3111" i="1"/>
  <c r="S3111" i="1"/>
  <c r="Q3111" i="1"/>
  <c r="P3111" i="1"/>
  <c r="O3111" i="1"/>
  <c r="M3111" i="1"/>
  <c r="T3110" i="1"/>
  <c r="S3110" i="1"/>
  <c r="Q3110" i="1"/>
  <c r="P3110" i="1"/>
  <c r="O3110" i="1"/>
  <c r="M3110" i="1"/>
  <c r="T3109" i="1"/>
  <c r="S3109" i="1"/>
  <c r="Q3109" i="1"/>
  <c r="P3109" i="1"/>
  <c r="O3109" i="1"/>
  <c r="M3109" i="1"/>
  <c r="T3108" i="1"/>
  <c r="S3108" i="1"/>
  <c r="Q3108" i="1"/>
  <c r="P3108" i="1"/>
  <c r="O3108" i="1"/>
  <c r="M3108" i="1"/>
  <c r="T3107" i="1"/>
  <c r="S3107" i="1"/>
  <c r="Q3107" i="1"/>
  <c r="P3107" i="1"/>
  <c r="O3107" i="1"/>
  <c r="M3107" i="1"/>
  <c r="T3106" i="1"/>
  <c r="S3106" i="1"/>
  <c r="Q3106" i="1"/>
  <c r="P3106" i="1"/>
  <c r="O3106" i="1"/>
  <c r="M3106" i="1"/>
  <c r="T3105" i="1"/>
  <c r="S3105" i="1"/>
  <c r="Q3105" i="1"/>
  <c r="P3105" i="1"/>
  <c r="O3105" i="1"/>
  <c r="M3105" i="1"/>
  <c r="T3104" i="1"/>
  <c r="S3104" i="1"/>
  <c r="Q3104" i="1"/>
  <c r="P3104" i="1"/>
  <c r="O3104" i="1"/>
  <c r="M3104" i="1"/>
  <c r="T3103" i="1"/>
  <c r="S3103" i="1"/>
  <c r="Q3103" i="1"/>
  <c r="P3103" i="1"/>
  <c r="O3103" i="1"/>
  <c r="M3103" i="1"/>
  <c r="T3102" i="1"/>
  <c r="S3102" i="1"/>
  <c r="Q3102" i="1"/>
  <c r="P3102" i="1"/>
  <c r="O3102" i="1"/>
  <c r="M3102" i="1"/>
  <c r="T3101" i="1"/>
  <c r="S3101" i="1"/>
  <c r="Q3101" i="1"/>
  <c r="P3101" i="1"/>
  <c r="O3101" i="1"/>
  <c r="M3101" i="1"/>
  <c r="T3100" i="1"/>
  <c r="S3100" i="1"/>
  <c r="Q3100" i="1"/>
  <c r="P3100" i="1"/>
  <c r="O3100" i="1"/>
  <c r="M3100" i="1"/>
  <c r="T3099" i="1"/>
  <c r="S3099" i="1"/>
  <c r="Q3099" i="1"/>
  <c r="P3099" i="1"/>
  <c r="O3099" i="1"/>
  <c r="M3099" i="1"/>
  <c r="T3098" i="1"/>
  <c r="S3098" i="1"/>
  <c r="Q3098" i="1"/>
  <c r="P3098" i="1"/>
  <c r="O3098" i="1"/>
  <c r="M3098" i="1"/>
  <c r="T3097" i="1"/>
  <c r="S3097" i="1"/>
  <c r="Q3097" i="1"/>
  <c r="P3097" i="1"/>
  <c r="O3097" i="1"/>
  <c r="M3097" i="1"/>
  <c r="T3096" i="1"/>
  <c r="S3096" i="1"/>
  <c r="Q3096" i="1"/>
  <c r="P3096" i="1"/>
  <c r="O3096" i="1"/>
  <c r="M3096" i="1"/>
  <c r="T3095" i="1"/>
  <c r="S3095" i="1"/>
  <c r="Q3095" i="1"/>
  <c r="P3095" i="1"/>
  <c r="O3095" i="1"/>
  <c r="M3095" i="1"/>
  <c r="T3094" i="1"/>
  <c r="S3094" i="1"/>
  <c r="Q3094" i="1"/>
  <c r="P3094" i="1"/>
  <c r="O3094" i="1"/>
  <c r="M3094" i="1"/>
  <c r="T3093" i="1"/>
  <c r="S3093" i="1"/>
  <c r="Q3093" i="1"/>
  <c r="P3093" i="1"/>
  <c r="O3093" i="1"/>
  <c r="M3093" i="1"/>
  <c r="T3092" i="1"/>
  <c r="S3092" i="1"/>
  <c r="Q3092" i="1"/>
  <c r="P3092" i="1"/>
  <c r="O3092" i="1"/>
  <c r="M3092" i="1"/>
  <c r="T3091" i="1"/>
  <c r="S3091" i="1"/>
  <c r="Q3091" i="1"/>
  <c r="P3091" i="1"/>
  <c r="O3091" i="1"/>
  <c r="M3091" i="1"/>
  <c r="T3090" i="1"/>
  <c r="S3090" i="1"/>
  <c r="Q3090" i="1"/>
  <c r="P3090" i="1"/>
  <c r="O3090" i="1"/>
  <c r="M3090" i="1"/>
  <c r="T3089" i="1"/>
  <c r="S3089" i="1"/>
  <c r="Q3089" i="1"/>
  <c r="P3089" i="1"/>
  <c r="O3089" i="1"/>
  <c r="M3089" i="1"/>
  <c r="T3088" i="1"/>
  <c r="S3088" i="1"/>
  <c r="Q3088" i="1"/>
  <c r="P3088" i="1"/>
  <c r="O3088" i="1"/>
  <c r="M3088" i="1"/>
  <c r="T3087" i="1"/>
  <c r="S3087" i="1"/>
  <c r="Q3087" i="1"/>
  <c r="P3087" i="1"/>
  <c r="O3087" i="1"/>
  <c r="M3087" i="1"/>
  <c r="T3086" i="1"/>
  <c r="S3086" i="1"/>
  <c r="Q3086" i="1"/>
  <c r="P3086" i="1"/>
  <c r="O3086" i="1"/>
  <c r="M3086" i="1"/>
  <c r="T3085" i="1"/>
  <c r="S3085" i="1"/>
  <c r="Q3085" i="1"/>
  <c r="P3085" i="1"/>
  <c r="O3085" i="1"/>
  <c r="M3085" i="1"/>
  <c r="T3084" i="1"/>
  <c r="S3084" i="1"/>
  <c r="Q3084" i="1"/>
  <c r="P3084" i="1"/>
  <c r="O3084" i="1"/>
  <c r="M3084" i="1"/>
  <c r="T3083" i="1"/>
  <c r="S3083" i="1"/>
  <c r="Q3083" i="1"/>
  <c r="P3083" i="1"/>
  <c r="O3083" i="1"/>
  <c r="M3083" i="1"/>
  <c r="T3082" i="1"/>
  <c r="S3082" i="1"/>
  <c r="Q3082" i="1"/>
  <c r="P3082" i="1"/>
  <c r="O3082" i="1"/>
  <c r="M3082" i="1"/>
  <c r="T3081" i="1"/>
  <c r="S3081" i="1"/>
  <c r="Q3081" i="1"/>
  <c r="P3081" i="1"/>
  <c r="O3081" i="1"/>
  <c r="M3081" i="1"/>
  <c r="T3080" i="1"/>
  <c r="S3080" i="1"/>
  <c r="Q3080" i="1"/>
  <c r="P3080" i="1"/>
  <c r="O3080" i="1"/>
  <c r="M3080" i="1"/>
  <c r="T3079" i="1"/>
  <c r="S3079" i="1"/>
  <c r="Q3079" i="1"/>
  <c r="P3079" i="1"/>
  <c r="O3079" i="1"/>
  <c r="M3079" i="1"/>
  <c r="T3078" i="1"/>
  <c r="S3078" i="1"/>
  <c r="Q3078" i="1"/>
  <c r="P3078" i="1"/>
  <c r="O3078" i="1"/>
  <c r="M3078" i="1"/>
  <c r="T3077" i="1"/>
  <c r="S3077" i="1"/>
  <c r="Q3077" i="1"/>
  <c r="P3077" i="1"/>
  <c r="O3077" i="1"/>
  <c r="M3077" i="1"/>
  <c r="T3076" i="1"/>
  <c r="S3076" i="1"/>
  <c r="Q3076" i="1"/>
  <c r="P3076" i="1"/>
  <c r="O3076" i="1"/>
  <c r="M3076" i="1"/>
  <c r="T3075" i="1"/>
  <c r="S3075" i="1"/>
  <c r="Q3075" i="1"/>
  <c r="P3075" i="1"/>
  <c r="O3075" i="1"/>
  <c r="M3075" i="1"/>
  <c r="T3074" i="1"/>
  <c r="S3074" i="1"/>
  <c r="Q3074" i="1"/>
  <c r="P3074" i="1"/>
  <c r="O3074" i="1"/>
  <c r="M3074" i="1"/>
  <c r="T3073" i="1"/>
  <c r="S3073" i="1"/>
  <c r="Q3073" i="1"/>
  <c r="P3073" i="1"/>
  <c r="O3073" i="1"/>
  <c r="M3073" i="1"/>
  <c r="T3072" i="1"/>
  <c r="S3072" i="1"/>
  <c r="Q3072" i="1"/>
  <c r="P3072" i="1"/>
  <c r="O3072" i="1"/>
  <c r="M3072" i="1"/>
  <c r="T3071" i="1"/>
  <c r="S3071" i="1"/>
  <c r="Q3071" i="1"/>
  <c r="P3071" i="1"/>
  <c r="O3071" i="1"/>
  <c r="M3071" i="1"/>
  <c r="T3070" i="1"/>
  <c r="S3070" i="1"/>
  <c r="Q3070" i="1"/>
  <c r="P3070" i="1"/>
  <c r="O3070" i="1"/>
  <c r="M3070" i="1"/>
  <c r="T3069" i="1"/>
  <c r="S3069" i="1"/>
  <c r="Q3069" i="1"/>
  <c r="P3069" i="1"/>
  <c r="O3069" i="1"/>
  <c r="M3069" i="1"/>
  <c r="T3068" i="1"/>
  <c r="S3068" i="1"/>
  <c r="Q3068" i="1"/>
  <c r="P3068" i="1"/>
  <c r="O3068" i="1"/>
  <c r="M3068" i="1"/>
  <c r="T3067" i="1"/>
  <c r="S3067" i="1"/>
  <c r="Q3067" i="1"/>
  <c r="P3067" i="1"/>
  <c r="O3067" i="1"/>
  <c r="M3067" i="1"/>
  <c r="T3066" i="1"/>
  <c r="S3066" i="1"/>
  <c r="Q3066" i="1"/>
  <c r="P3066" i="1"/>
  <c r="O3066" i="1"/>
  <c r="M3066" i="1"/>
  <c r="T3065" i="1"/>
  <c r="S3065" i="1"/>
  <c r="Q3065" i="1"/>
  <c r="P3065" i="1"/>
  <c r="O3065" i="1"/>
  <c r="M3065" i="1"/>
  <c r="T3064" i="1"/>
  <c r="S3064" i="1"/>
  <c r="Q3064" i="1"/>
  <c r="P3064" i="1"/>
  <c r="O3064" i="1"/>
  <c r="M3064" i="1"/>
  <c r="T3063" i="1"/>
  <c r="S3063" i="1"/>
  <c r="Q3063" i="1"/>
  <c r="P3063" i="1"/>
  <c r="O3063" i="1"/>
  <c r="M3063" i="1"/>
  <c r="T3062" i="1"/>
  <c r="S3062" i="1"/>
  <c r="Q3062" i="1"/>
  <c r="P3062" i="1"/>
  <c r="O3062" i="1"/>
  <c r="M3062" i="1"/>
  <c r="T3061" i="1"/>
  <c r="S3061" i="1"/>
  <c r="Q3061" i="1"/>
  <c r="P3061" i="1"/>
  <c r="O3061" i="1"/>
  <c r="M3061" i="1"/>
  <c r="T3060" i="1"/>
  <c r="S3060" i="1"/>
  <c r="Q3060" i="1"/>
  <c r="P3060" i="1"/>
  <c r="O3060" i="1"/>
  <c r="M3060" i="1"/>
  <c r="T3059" i="1"/>
  <c r="S3059" i="1"/>
  <c r="Q3059" i="1"/>
  <c r="P3059" i="1"/>
  <c r="O3059" i="1"/>
  <c r="M3059" i="1"/>
  <c r="T3058" i="1"/>
  <c r="S3058" i="1"/>
  <c r="Q3058" i="1"/>
  <c r="P3058" i="1"/>
  <c r="O3058" i="1"/>
  <c r="M3058" i="1"/>
  <c r="T3057" i="1"/>
  <c r="S3057" i="1"/>
  <c r="Q3057" i="1"/>
  <c r="P3057" i="1"/>
  <c r="O3057" i="1"/>
  <c r="M3057" i="1"/>
  <c r="T3056" i="1"/>
  <c r="S3056" i="1"/>
  <c r="Q3056" i="1"/>
  <c r="P3056" i="1"/>
  <c r="O3056" i="1"/>
  <c r="M3056" i="1"/>
  <c r="T3055" i="1"/>
  <c r="S3055" i="1"/>
  <c r="Q3055" i="1"/>
  <c r="P3055" i="1"/>
  <c r="O3055" i="1"/>
  <c r="M3055" i="1"/>
  <c r="T3054" i="1"/>
  <c r="S3054" i="1"/>
  <c r="Q3054" i="1"/>
  <c r="P3054" i="1"/>
  <c r="O3054" i="1"/>
  <c r="M3054" i="1"/>
  <c r="T3053" i="1"/>
  <c r="S3053" i="1"/>
  <c r="Q3053" i="1"/>
  <c r="P3053" i="1"/>
  <c r="O3053" i="1"/>
  <c r="M3053" i="1"/>
  <c r="T3052" i="1"/>
  <c r="S3052" i="1"/>
  <c r="Q3052" i="1"/>
  <c r="P3052" i="1"/>
  <c r="O3052" i="1"/>
  <c r="M3052" i="1"/>
  <c r="T3051" i="1"/>
  <c r="S3051" i="1"/>
  <c r="Q3051" i="1"/>
  <c r="P3051" i="1"/>
  <c r="O3051" i="1"/>
  <c r="M3051" i="1"/>
  <c r="T3050" i="1"/>
  <c r="S3050" i="1"/>
  <c r="Q3050" i="1"/>
  <c r="P3050" i="1"/>
  <c r="O3050" i="1"/>
  <c r="M3050" i="1"/>
  <c r="T3049" i="1"/>
  <c r="S3049" i="1"/>
  <c r="Q3049" i="1"/>
  <c r="P3049" i="1"/>
  <c r="O3049" i="1"/>
  <c r="M3049" i="1"/>
  <c r="T3048" i="1"/>
  <c r="S3048" i="1"/>
  <c r="Q3048" i="1"/>
  <c r="P3048" i="1"/>
  <c r="O3048" i="1"/>
  <c r="M3048" i="1"/>
  <c r="T3047" i="1"/>
  <c r="S3047" i="1"/>
  <c r="Q3047" i="1"/>
  <c r="P3047" i="1"/>
  <c r="O3047" i="1"/>
  <c r="M3047" i="1"/>
  <c r="T3046" i="1"/>
  <c r="S3046" i="1"/>
  <c r="Q3046" i="1"/>
  <c r="P3046" i="1"/>
  <c r="O3046" i="1"/>
  <c r="M3046" i="1"/>
  <c r="T3045" i="1"/>
  <c r="S3045" i="1"/>
  <c r="Q3045" i="1"/>
  <c r="P3045" i="1"/>
  <c r="O3045" i="1"/>
  <c r="M3045" i="1"/>
  <c r="T3044" i="1"/>
  <c r="S3044" i="1"/>
  <c r="Q3044" i="1"/>
  <c r="P3044" i="1"/>
  <c r="O3044" i="1"/>
  <c r="M3044" i="1"/>
  <c r="T3043" i="1"/>
  <c r="S3043" i="1"/>
  <c r="Q3043" i="1"/>
  <c r="P3043" i="1"/>
  <c r="O3043" i="1"/>
  <c r="M3043" i="1"/>
  <c r="T3042" i="1"/>
  <c r="S3042" i="1"/>
  <c r="Q3042" i="1"/>
  <c r="P3042" i="1"/>
  <c r="O3042" i="1"/>
  <c r="M3042" i="1"/>
  <c r="T3041" i="1"/>
  <c r="S3041" i="1"/>
  <c r="Q3041" i="1"/>
  <c r="P3041" i="1"/>
  <c r="O3041" i="1"/>
  <c r="M3041" i="1"/>
  <c r="T3040" i="1"/>
  <c r="S3040" i="1"/>
  <c r="Q3040" i="1"/>
  <c r="P3040" i="1"/>
  <c r="O3040" i="1"/>
  <c r="M3040" i="1"/>
  <c r="T3039" i="1"/>
  <c r="S3039" i="1"/>
  <c r="Q3039" i="1"/>
  <c r="P3039" i="1"/>
  <c r="O3039" i="1"/>
  <c r="M3039" i="1"/>
  <c r="T3038" i="1"/>
  <c r="S3038" i="1"/>
  <c r="Q3038" i="1"/>
  <c r="P3038" i="1"/>
  <c r="O3038" i="1"/>
  <c r="M3038" i="1"/>
  <c r="T3037" i="1"/>
  <c r="S3037" i="1"/>
  <c r="Q3037" i="1"/>
  <c r="P3037" i="1"/>
  <c r="O3037" i="1"/>
  <c r="M3037" i="1"/>
  <c r="T3036" i="1"/>
  <c r="S3036" i="1"/>
  <c r="Q3036" i="1"/>
  <c r="P3036" i="1"/>
  <c r="O3036" i="1"/>
  <c r="M3036" i="1"/>
  <c r="T3035" i="1"/>
  <c r="S3035" i="1"/>
  <c r="Q3035" i="1"/>
  <c r="P3035" i="1"/>
  <c r="O3035" i="1"/>
  <c r="M3035" i="1"/>
  <c r="T3034" i="1"/>
  <c r="S3034" i="1"/>
  <c r="Q3034" i="1"/>
  <c r="P3034" i="1"/>
  <c r="O3034" i="1"/>
  <c r="M3034" i="1"/>
  <c r="T3033" i="1"/>
  <c r="S3033" i="1"/>
  <c r="Q3033" i="1"/>
  <c r="P3033" i="1"/>
  <c r="O3033" i="1"/>
  <c r="M3033" i="1"/>
  <c r="T3032" i="1"/>
  <c r="S3032" i="1"/>
  <c r="Q3032" i="1"/>
  <c r="P3032" i="1"/>
  <c r="O3032" i="1"/>
  <c r="M3032" i="1"/>
  <c r="T3031" i="1"/>
  <c r="S3031" i="1"/>
  <c r="Q3031" i="1"/>
  <c r="P3031" i="1"/>
  <c r="O3031" i="1"/>
  <c r="M3031" i="1"/>
  <c r="T3030" i="1"/>
  <c r="S3030" i="1"/>
  <c r="Q3030" i="1"/>
  <c r="P3030" i="1"/>
  <c r="O3030" i="1"/>
  <c r="M3030" i="1"/>
  <c r="T3029" i="1"/>
  <c r="S3029" i="1"/>
  <c r="Q3029" i="1"/>
  <c r="P3029" i="1"/>
  <c r="O3029" i="1"/>
  <c r="M3029" i="1"/>
  <c r="T3028" i="1"/>
  <c r="S3028" i="1"/>
  <c r="Q3028" i="1"/>
  <c r="P3028" i="1"/>
  <c r="O3028" i="1"/>
  <c r="M3028" i="1"/>
  <c r="T3027" i="1"/>
  <c r="S3027" i="1"/>
  <c r="Q3027" i="1"/>
  <c r="P3027" i="1"/>
  <c r="O3027" i="1"/>
  <c r="M3027" i="1"/>
  <c r="T3026" i="1"/>
  <c r="S3026" i="1"/>
  <c r="Q3026" i="1"/>
  <c r="P3026" i="1"/>
  <c r="O3026" i="1"/>
  <c r="M3026" i="1"/>
  <c r="T3025" i="1"/>
  <c r="S3025" i="1"/>
  <c r="Q3025" i="1"/>
  <c r="P3025" i="1"/>
  <c r="O3025" i="1"/>
  <c r="M3025" i="1"/>
  <c r="T3024" i="1"/>
  <c r="S3024" i="1"/>
  <c r="Q3024" i="1"/>
  <c r="P3024" i="1"/>
  <c r="O3024" i="1"/>
  <c r="M3024" i="1"/>
  <c r="T3023" i="1"/>
  <c r="S3023" i="1"/>
  <c r="Q3023" i="1"/>
  <c r="P3023" i="1"/>
  <c r="O3023" i="1"/>
  <c r="M3023" i="1"/>
  <c r="T3022" i="1"/>
  <c r="S3022" i="1"/>
  <c r="Q3022" i="1"/>
  <c r="P3022" i="1"/>
  <c r="O3022" i="1"/>
  <c r="M3022" i="1"/>
  <c r="T3021" i="1"/>
  <c r="S3021" i="1"/>
  <c r="Q3021" i="1"/>
  <c r="P3021" i="1"/>
  <c r="O3021" i="1"/>
  <c r="M3021" i="1"/>
  <c r="T3020" i="1"/>
  <c r="S3020" i="1"/>
  <c r="Q3020" i="1"/>
  <c r="P3020" i="1"/>
  <c r="O3020" i="1"/>
  <c r="M3020" i="1"/>
  <c r="T3019" i="1"/>
  <c r="S3019" i="1"/>
  <c r="Q3019" i="1"/>
  <c r="P3019" i="1"/>
  <c r="O3019" i="1"/>
  <c r="M3019" i="1"/>
  <c r="T3018" i="1"/>
  <c r="S3018" i="1"/>
  <c r="Q3018" i="1"/>
  <c r="P3018" i="1"/>
  <c r="O3018" i="1"/>
  <c r="M3018" i="1"/>
  <c r="T3017" i="1"/>
  <c r="S3017" i="1"/>
  <c r="Q3017" i="1"/>
  <c r="P3017" i="1"/>
  <c r="O3017" i="1"/>
  <c r="M3017" i="1"/>
  <c r="T3016" i="1"/>
  <c r="S3016" i="1"/>
  <c r="Q3016" i="1"/>
  <c r="P3016" i="1"/>
  <c r="O3016" i="1"/>
  <c r="M3016" i="1"/>
  <c r="T3015" i="1"/>
  <c r="S3015" i="1"/>
  <c r="Q3015" i="1"/>
  <c r="P3015" i="1"/>
  <c r="O3015" i="1"/>
  <c r="M3015" i="1"/>
  <c r="T3014" i="1"/>
  <c r="S3014" i="1"/>
  <c r="Q3014" i="1"/>
  <c r="P3014" i="1"/>
  <c r="O3014" i="1"/>
  <c r="M3014" i="1"/>
  <c r="T3013" i="1"/>
  <c r="S3013" i="1"/>
  <c r="Q3013" i="1"/>
  <c r="P3013" i="1"/>
  <c r="O3013" i="1"/>
  <c r="M3013" i="1"/>
  <c r="T3012" i="1"/>
  <c r="S3012" i="1"/>
  <c r="Q3012" i="1"/>
  <c r="P3012" i="1"/>
  <c r="O3012" i="1"/>
  <c r="M3012" i="1"/>
  <c r="T3011" i="1"/>
  <c r="S3011" i="1"/>
  <c r="Q3011" i="1"/>
  <c r="P3011" i="1"/>
  <c r="O3011" i="1"/>
  <c r="M3011" i="1"/>
  <c r="T3010" i="1"/>
  <c r="S3010" i="1"/>
  <c r="Q3010" i="1"/>
  <c r="P3010" i="1"/>
  <c r="O3010" i="1"/>
  <c r="M3010" i="1"/>
  <c r="T3009" i="1"/>
  <c r="S3009" i="1"/>
  <c r="Q3009" i="1"/>
  <c r="P3009" i="1"/>
  <c r="O3009" i="1"/>
  <c r="M3009" i="1"/>
  <c r="T3008" i="1"/>
  <c r="S3008" i="1"/>
  <c r="Q3008" i="1"/>
  <c r="P3008" i="1"/>
  <c r="O3008" i="1"/>
  <c r="M3008" i="1"/>
  <c r="T3007" i="1"/>
  <c r="S3007" i="1"/>
  <c r="Q3007" i="1"/>
  <c r="P3007" i="1"/>
  <c r="O3007" i="1"/>
  <c r="M3007" i="1"/>
  <c r="T3006" i="1"/>
  <c r="S3006" i="1"/>
  <c r="Q3006" i="1"/>
  <c r="P3006" i="1"/>
  <c r="O3006" i="1"/>
  <c r="M3006" i="1"/>
  <c r="T3005" i="1"/>
  <c r="S3005" i="1"/>
  <c r="Q3005" i="1"/>
  <c r="P3005" i="1"/>
  <c r="O3005" i="1"/>
  <c r="M3005" i="1"/>
  <c r="T3004" i="1"/>
  <c r="S3004" i="1"/>
  <c r="Q3004" i="1"/>
  <c r="P3004" i="1"/>
  <c r="O3004" i="1"/>
  <c r="M3004" i="1"/>
  <c r="T3003" i="1"/>
  <c r="S3003" i="1"/>
  <c r="Q3003" i="1"/>
  <c r="P3003" i="1"/>
  <c r="O3003" i="1"/>
  <c r="M3003" i="1"/>
  <c r="T3002" i="1"/>
  <c r="S3002" i="1"/>
  <c r="Q3002" i="1"/>
  <c r="P3002" i="1"/>
  <c r="O3002" i="1"/>
  <c r="M3002" i="1"/>
  <c r="T3001" i="1"/>
  <c r="S3001" i="1"/>
  <c r="Q3001" i="1"/>
  <c r="P3001" i="1"/>
  <c r="O3001" i="1"/>
  <c r="M3001" i="1"/>
  <c r="T3000" i="1"/>
  <c r="S3000" i="1"/>
  <c r="Q3000" i="1"/>
  <c r="P3000" i="1"/>
  <c r="O3000" i="1"/>
  <c r="M3000" i="1"/>
  <c r="T2999" i="1"/>
  <c r="S2999" i="1"/>
  <c r="Q2999" i="1"/>
  <c r="P2999" i="1"/>
  <c r="O2999" i="1"/>
  <c r="M2999" i="1"/>
  <c r="T2998" i="1"/>
  <c r="S2998" i="1"/>
  <c r="Q2998" i="1"/>
  <c r="P2998" i="1"/>
  <c r="O2998" i="1"/>
  <c r="M2998" i="1"/>
  <c r="T2997" i="1"/>
  <c r="S2997" i="1"/>
  <c r="Q2997" i="1"/>
  <c r="P2997" i="1"/>
  <c r="O2997" i="1"/>
  <c r="M2997" i="1"/>
  <c r="T2996" i="1"/>
  <c r="S2996" i="1"/>
  <c r="Q2996" i="1"/>
  <c r="P2996" i="1"/>
  <c r="O2996" i="1"/>
  <c r="M2996" i="1"/>
  <c r="T2995" i="1"/>
  <c r="S2995" i="1"/>
  <c r="Q2995" i="1"/>
  <c r="P2995" i="1"/>
  <c r="O2995" i="1"/>
  <c r="M2995" i="1"/>
  <c r="T2994" i="1"/>
  <c r="S2994" i="1"/>
  <c r="Q2994" i="1"/>
  <c r="P2994" i="1"/>
  <c r="O2994" i="1"/>
  <c r="M2994" i="1"/>
  <c r="T2993" i="1"/>
  <c r="S2993" i="1"/>
  <c r="Q2993" i="1"/>
  <c r="P2993" i="1"/>
  <c r="O2993" i="1"/>
  <c r="M2993" i="1"/>
  <c r="T2992" i="1"/>
  <c r="S2992" i="1"/>
  <c r="Q2992" i="1"/>
  <c r="P2992" i="1"/>
  <c r="O2992" i="1"/>
  <c r="M2992" i="1"/>
  <c r="T2991" i="1"/>
  <c r="S2991" i="1"/>
  <c r="Q2991" i="1"/>
  <c r="P2991" i="1"/>
  <c r="O2991" i="1"/>
  <c r="M2991" i="1"/>
  <c r="T2990" i="1"/>
  <c r="S2990" i="1"/>
  <c r="Q2990" i="1"/>
  <c r="P2990" i="1"/>
  <c r="O2990" i="1"/>
  <c r="M2990" i="1"/>
  <c r="T2989" i="1"/>
  <c r="S2989" i="1"/>
  <c r="Q2989" i="1"/>
  <c r="P2989" i="1"/>
  <c r="O2989" i="1"/>
  <c r="M2989" i="1"/>
  <c r="T2988" i="1"/>
  <c r="S2988" i="1"/>
  <c r="Q2988" i="1"/>
  <c r="P2988" i="1"/>
  <c r="O2988" i="1"/>
  <c r="M2988" i="1"/>
  <c r="T2987" i="1"/>
  <c r="S2987" i="1"/>
  <c r="Q2987" i="1"/>
  <c r="P2987" i="1"/>
  <c r="O2987" i="1"/>
  <c r="M2987" i="1"/>
  <c r="T2986" i="1"/>
  <c r="S2986" i="1"/>
  <c r="Q2986" i="1"/>
  <c r="P2986" i="1"/>
  <c r="O2986" i="1"/>
  <c r="M2986" i="1"/>
  <c r="T2985" i="1"/>
  <c r="S2985" i="1"/>
  <c r="Q2985" i="1"/>
  <c r="P2985" i="1"/>
  <c r="O2985" i="1"/>
  <c r="M2985" i="1"/>
  <c r="T2984" i="1"/>
  <c r="S2984" i="1"/>
  <c r="Q2984" i="1"/>
  <c r="P2984" i="1"/>
  <c r="O2984" i="1"/>
  <c r="M2984" i="1"/>
  <c r="T2983" i="1"/>
  <c r="S2983" i="1"/>
  <c r="Q2983" i="1"/>
  <c r="P2983" i="1"/>
  <c r="O2983" i="1"/>
  <c r="M2983" i="1"/>
  <c r="T2982" i="1"/>
  <c r="S2982" i="1"/>
  <c r="Q2982" i="1"/>
  <c r="P2982" i="1"/>
  <c r="O2982" i="1"/>
  <c r="M2982" i="1"/>
  <c r="T2981" i="1"/>
  <c r="S2981" i="1"/>
  <c r="Q2981" i="1"/>
  <c r="P2981" i="1"/>
  <c r="O2981" i="1"/>
  <c r="M2981" i="1"/>
  <c r="T2980" i="1"/>
  <c r="S2980" i="1"/>
  <c r="Q2980" i="1"/>
  <c r="P2980" i="1"/>
  <c r="O2980" i="1"/>
  <c r="M2980" i="1"/>
  <c r="T2979" i="1"/>
  <c r="S2979" i="1"/>
  <c r="Q2979" i="1"/>
  <c r="P2979" i="1"/>
  <c r="O2979" i="1"/>
  <c r="M2979" i="1"/>
  <c r="T2978" i="1"/>
  <c r="S2978" i="1"/>
  <c r="Q2978" i="1"/>
  <c r="P2978" i="1"/>
  <c r="O2978" i="1"/>
  <c r="M2978" i="1"/>
  <c r="T2977" i="1"/>
  <c r="S2977" i="1"/>
  <c r="Q2977" i="1"/>
  <c r="P2977" i="1"/>
  <c r="O2977" i="1"/>
  <c r="M2977" i="1"/>
  <c r="T2976" i="1"/>
  <c r="S2976" i="1"/>
  <c r="Q2976" i="1"/>
  <c r="P2976" i="1"/>
  <c r="O2976" i="1"/>
  <c r="M2976" i="1"/>
  <c r="T2975" i="1"/>
  <c r="S2975" i="1"/>
  <c r="Q2975" i="1"/>
  <c r="P2975" i="1"/>
  <c r="O2975" i="1"/>
  <c r="M2975" i="1"/>
  <c r="T2974" i="1"/>
  <c r="S2974" i="1"/>
  <c r="Q2974" i="1"/>
  <c r="P2974" i="1"/>
  <c r="O2974" i="1"/>
  <c r="M2974" i="1"/>
  <c r="T2973" i="1"/>
  <c r="S2973" i="1"/>
  <c r="Q2973" i="1"/>
  <c r="P2973" i="1"/>
  <c r="O2973" i="1"/>
  <c r="M2973" i="1"/>
  <c r="T2972" i="1"/>
  <c r="S2972" i="1"/>
  <c r="Q2972" i="1"/>
  <c r="P2972" i="1"/>
  <c r="O2972" i="1"/>
  <c r="M2972" i="1"/>
  <c r="T2971" i="1"/>
  <c r="S2971" i="1"/>
  <c r="Q2971" i="1"/>
  <c r="P2971" i="1"/>
  <c r="O2971" i="1"/>
  <c r="M2971" i="1"/>
  <c r="T2970" i="1"/>
  <c r="S2970" i="1"/>
  <c r="Q2970" i="1"/>
  <c r="P2970" i="1"/>
  <c r="O2970" i="1"/>
  <c r="M2970" i="1"/>
  <c r="T2969" i="1"/>
  <c r="S2969" i="1"/>
  <c r="Q2969" i="1"/>
  <c r="P2969" i="1"/>
  <c r="O2969" i="1"/>
  <c r="M2969" i="1"/>
  <c r="T2968" i="1"/>
  <c r="S2968" i="1"/>
  <c r="Q2968" i="1"/>
  <c r="P2968" i="1"/>
  <c r="O2968" i="1"/>
  <c r="M2968" i="1"/>
  <c r="T2967" i="1"/>
  <c r="S2967" i="1"/>
  <c r="Q2967" i="1"/>
  <c r="P2967" i="1"/>
  <c r="O2967" i="1"/>
  <c r="M2967" i="1"/>
  <c r="T2966" i="1"/>
  <c r="S2966" i="1"/>
  <c r="Q2966" i="1"/>
  <c r="P2966" i="1"/>
  <c r="O2966" i="1"/>
  <c r="M2966" i="1"/>
  <c r="T2965" i="1"/>
  <c r="S2965" i="1"/>
  <c r="Q2965" i="1"/>
  <c r="P2965" i="1"/>
  <c r="O2965" i="1"/>
  <c r="M2965" i="1"/>
  <c r="T2964" i="1"/>
  <c r="S2964" i="1"/>
  <c r="Q2964" i="1"/>
  <c r="P2964" i="1"/>
  <c r="O2964" i="1"/>
  <c r="M2964" i="1"/>
  <c r="T2963" i="1"/>
  <c r="S2963" i="1"/>
  <c r="Q2963" i="1"/>
  <c r="P2963" i="1"/>
  <c r="O2963" i="1"/>
  <c r="M2963" i="1"/>
  <c r="T2962" i="1"/>
  <c r="S2962" i="1"/>
  <c r="Q2962" i="1"/>
  <c r="P2962" i="1"/>
  <c r="O2962" i="1"/>
  <c r="M2962" i="1"/>
  <c r="T2961" i="1"/>
  <c r="S2961" i="1"/>
  <c r="Q2961" i="1"/>
  <c r="P2961" i="1"/>
  <c r="O2961" i="1"/>
  <c r="M2961" i="1"/>
  <c r="T2960" i="1"/>
  <c r="S2960" i="1"/>
  <c r="Q2960" i="1"/>
  <c r="P2960" i="1"/>
  <c r="O2960" i="1"/>
  <c r="M2960" i="1"/>
  <c r="T2959" i="1"/>
  <c r="S2959" i="1"/>
  <c r="Q2959" i="1"/>
  <c r="P2959" i="1"/>
  <c r="O2959" i="1"/>
  <c r="M2959" i="1"/>
  <c r="T2958" i="1"/>
  <c r="S2958" i="1"/>
  <c r="Q2958" i="1"/>
  <c r="P2958" i="1"/>
  <c r="O2958" i="1"/>
  <c r="M2958" i="1"/>
  <c r="T2957" i="1"/>
  <c r="S2957" i="1"/>
  <c r="Q2957" i="1"/>
  <c r="P2957" i="1"/>
  <c r="O2957" i="1"/>
  <c r="M2957" i="1"/>
  <c r="T2956" i="1"/>
  <c r="S2956" i="1"/>
  <c r="Q2956" i="1"/>
  <c r="P2956" i="1"/>
  <c r="O2956" i="1"/>
  <c r="M2956" i="1"/>
  <c r="T2955" i="1"/>
  <c r="S2955" i="1"/>
  <c r="Q2955" i="1"/>
  <c r="P2955" i="1"/>
  <c r="O2955" i="1"/>
  <c r="M2955" i="1"/>
  <c r="T2954" i="1"/>
  <c r="S2954" i="1"/>
  <c r="Q2954" i="1"/>
  <c r="P2954" i="1"/>
  <c r="O2954" i="1"/>
  <c r="M2954" i="1"/>
  <c r="T2953" i="1"/>
  <c r="S2953" i="1"/>
  <c r="Q2953" i="1"/>
  <c r="P2953" i="1"/>
  <c r="O2953" i="1"/>
  <c r="M2953" i="1"/>
  <c r="T2952" i="1"/>
  <c r="S2952" i="1"/>
  <c r="Q2952" i="1"/>
  <c r="P2952" i="1"/>
  <c r="O2952" i="1"/>
  <c r="M2952" i="1"/>
  <c r="T2951" i="1"/>
  <c r="S2951" i="1"/>
  <c r="Q2951" i="1"/>
  <c r="P2951" i="1"/>
  <c r="O2951" i="1"/>
  <c r="M2951" i="1"/>
  <c r="T2950" i="1"/>
  <c r="S2950" i="1"/>
  <c r="Q2950" i="1"/>
  <c r="P2950" i="1"/>
  <c r="O2950" i="1"/>
  <c r="M2950" i="1"/>
  <c r="T2949" i="1"/>
  <c r="S2949" i="1"/>
  <c r="Q2949" i="1"/>
  <c r="P2949" i="1"/>
  <c r="O2949" i="1"/>
  <c r="M2949" i="1"/>
  <c r="T2948" i="1"/>
  <c r="S2948" i="1"/>
  <c r="Q2948" i="1"/>
  <c r="P2948" i="1"/>
  <c r="O2948" i="1"/>
  <c r="M2948" i="1"/>
  <c r="T2947" i="1"/>
  <c r="S2947" i="1"/>
  <c r="Q2947" i="1"/>
  <c r="P2947" i="1"/>
  <c r="O2947" i="1"/>
  <c r="M2947" i="1"/>
  <c r="T2946" i="1"/>
  <c r="S2946" i="1"/>
  <c r="Q2946" i="1"/>
  <c r="P2946" i="1"/>
  <c r="O2946" i="1"/>
  <c r="M2946" i="1"/>
  <c r="T2945" i="1"/>
  <c r="S2945" i="1"/>
  <c r="Q2945" i="1"/>
  <c r="P2945" i="1"/>
  <c r="O2945" i="1"/>
  <c r="M2945" i="1"/>
  <c r="T2944" i="1"/>
  <c r="S2944" i="1"/>
  <c r="Q2944" i="1"/>
  <c r="P2944" i="1"/>
  <c r="O2944" i="1"/>
  <c r="M2944" i="1"/>
  <c r="T2943" i="1"/>
  <c r="S2943" i="1"/>
  <c r="Q2943" i="1"/>
  <c r="P2943" i="1"/>
  <c r="O2943" i="1"/>
  <c r="M2943" i="1"/>
  <c r="T2942" i="1"/>
  <c r="S2942" i="1"/>
  <c r="Q2942" i="1"/>
  <c r="P2942" i="1"/>
  <c r="O2942" i="1"/>
  <c r="M2942" i="1"/>
  <c r="T2941" i="1"/>
  <c r="S2941" i="1"/>
  <c r="Q2941" i="1"/>
  <c r="P2941" i="1"/>
  <c r="O2941" i="1"/>
  <c r="M2941" i="1"/>
  <c r="T2940" i="1"/>
  <c r="S2940" i="1"/>
  <c r="Q2940" i="1"/>
  <c r="P2940" i="1"/>
  <c r="O2940" i="1"/>
  <c r="M2940" i="1"/>
  <c r="T2939" i="1"/>
  <c r="S2939" i="1"/>
  <c r="Q2939" i="1"/>
  <c r="P2939" i="1"/>
  <c r="O2939" i="1"/>
  <c r="M2939" i="1"/>
  <c r="T2938" i="1"/>
  <c r="S2938" i="1"/>
  <c r="Q2938" i="1"/>
  <c r="P2938" i="1"/>
  <c r="O2938" i="1"/>
  <c r="M2938" i="1"/>
  <c r="T2937" i="1"/>
  <c r="S2937" i="1"/>
  <c r="Q2937" i="1"/>
  <c r="P2937" i="1"/>
  <c r="O2937" i="1"/>
  <c r="M2937" i="1"/>
  <c r="T2936" i="1"/>
  <c r="S2936" i="1"/>
  <c r="Q2936" i="1"/>
  <c r="P2936" i="1"/>
  <c r="O2936" i="1"/>
  <c r="M2936" i="1"/>
  <c r="T2935" i="1"/>
  <c r="S2935" i="1"/>
  <c r="Q2935" i="1"/>
  <c r="P2935" i="1"/>
  <c r="O2935" i="1"/>
  <c r="M2935" i="1"/>
  <c r="T2934" i="1"/>
  <c r="S2934" i="1"/>
  <c r="Q2934" i="1"/>
  <c r="P2934" i="1"/>
  <c r="O2934" i="1"/>
  <c r="M2934" i="1"/>
  <c r="T2933" i="1"/>
  <c r="S2933" i="1"/>
  <c r="Q2933" i="1"/>
  <c r="P2933" i="1"/>
  <c r="O2933" i="1"/>
  <c r="M2933" i="1"/>
  <c r="T2932" i="1"/>
  <c r="S2932" i="1"/>
  <c r="Q2932" i="1"/>
  <c r="P2932" i="1"/>
  <c r="O2932" i="1"/>
  <c r="M2932" i="1"/>
  <c r="T2931" i="1"/>
  <c r="S2931" i="1"/>
  <c r="Q2931" i="1"/>
  <c r="P2931" i="1"/>
  <c r="O2931" i="1"/>
  <c r="M2931" i="1"/>
  <c r="T2930" i="1"/>
  <c r="S2930" i="1"/>
  <c r="Q2930" i="1"/>
  <c r="P2930" i="1"/>
  <c r="O2930" i="1"/>
  <c r="M2930" i="1"/>
  <c r="T2929" i="1"/>
  <c r="S2929" i="1"/>
  <c r="Q2929" i="1"/>
  <c r="P2929" i="1"/>
  <c r="O2929" i="1"/>
  <c r="M2929" i="1"/>
  <c r="T2928" i="1"/>
  <c r="S2928" i="1"/>
  <c r="Q2928" i="1"/>
  <c r="P2928" i="1"/>
  <c r="O2928" i="1"/>
  <c r="M2928" i="1"/>
  <c r="T2927" i="1"/>
  <c r="S2927" i="1"/>
  <c r="Q2927" i="1"/>
  <c r="P2927" i="1"/>
  <c r="O2927" i="1"/>
  <c r="M2927" i="1"/>
  <c r="T2926" i="1"/>
  <c r="S2926" i="1"/>
  <c r="Q2926" i="1"/>
  <c r="P2926" i="1"/>
  <c r="O2926" i="1"/>
  <c r="M2926" i="1"/>
  <c r="T2925" i="1"/>
  <c r="S2925" i="1"/>
  <c r="Q2925" i="1"/>
  <c r="P2925" i="1"/>
  <c r="O2925" i="1"/>
  <c r="M2925" i="1"/>
  <c r="T2924" i="1"/>
  <c r="S2924" i="1"/>
  <c r="Q2924" i="1"/>
  <c r="P2924" i="1"/>
  <c r="O2924" i="1"/>
  <c r="M2924" i="1"/>
  <c r="T2923" i="1"/>
  <c r="S2923" i="1"/>
  <c r="Q2923" i="1"/>
  <c r="P2923" i="1"/>
  <c r="O2923" i="1"/>
  <c r="M2923" i="1"/>
  <c r="T2922" i="1"/>
  <c r="S2922" i="1"/>
  <c r="Q2922" i="1"/>
  <c r="P2922" i="1"/>
  <c r="O2922" i="1"/>
  <c r="M2922" i="1"/>
  <c r="T2921" i="1"/>
  <c r="S2921" i="1"/>
  <c r="Q2921" i="1"/>
  <c r="P2921" i="1"/>
  <c r="O2921" i="1"/>
  <c r="M2921" i="1"/>
  <c r="T2920" i="1"/>
  <c r="S2920" i="1"/>
  <c r="Q2920" i="1"/>
  <c r="P2920" i="1"/>
  <c r="O2920" i="1"/>
  <c r="M2920" i="1"/>
  <c r="T2919" i="1"/>
  <c r="S2919" i="1"/>
  <c r="Q2919" i="1"/>
  <c r="P2919" i="1"/>
  <c r="O2919" i="1"/>
  <c r="M2919" i="1"/>
  <c r="T2918" i="1"/>
  <c r="S2918" i="1"/>
  <c r="Q2918" i="1"/>
  <c r="P2918" i="1"/>
  <c r="O2918" i="1"/>
  <c r="M2918" i="1"/>
  <c r="T2917" i="1"/>
  <c r="S2917" i="1"/>
  <c r="Q2917" i="1"/>
  <c r="P2917" i="1"/>
  <c r="O2917" i="1"/>
  <c r="M2917" i="1"/>
  <c r="T2916" i="1"/>
  <c r="S2916" i="1"/>
  <c r="Q2916" i="1"/>
  <c r="P2916" i="1"/>
  <c r="O2916" i="1"/>
  <c r="M2916" i="1"/>
  <c r="T2915" i="1"/>
  <c r="S2915" i="1"/>
  <c r="Q2915" i="1"/>
  <c r="P2915" i="1"/>
  <c r="O2915" i="1"/>
  <c r="M2915" i="1"/>
  <c r="T2914" i="1"/>
  <c r="S2914" i="1"/>
  <c r="Q2914" i="1"/>
  <c r="P2914" i="1"/>
  <c r="O2914" i="1"/>
  <c r="M2914" i="1"/>
  <c r="T2913" i="1"/>
  <c r="S2913" i="1"/>
  <c r="Q2913" i="1"/>
  <c r="P2913" i="1"/>
  <c r="O2913" i="1"/>
  <c r="M2913" i="1"/>
  <c r="T2912" i="1"/>
  <c r="S2912" i="1"/>
  <c r="Q2912" i="1"/>
  <c r="P2912" i="1"/>
  <c r="O2912" i="1"/>
  <c r="M2912" i="1"/>
  <c r="T2911" i="1"/>
  <c r="S2911" i="1"/>
  <c r="Q2911" i="1"/>
  <c r="P2911" i="1"/>
  <c r="O2911" i="1"/>
  <c r="M2911" i="1"/>
  <c r="T2910" i="1"/>
  <c r="S2910" i="1"/>
  <c r="Q2910" i="1"/>
  <c r="P2910" i="1"/>
  <c r="O2910" i="1"/>
  <c r="M2910" i="1"/>
  <c r="T2909" i="1"/>
  <c r="S2909" i="1"/>
  <c r="Q2909" i="1"/>
  <c r="P2909" i="1"/>
  <c r="O2909" i="1"/>
  <c r="M2909" i="1"/>
  <c r="T2908" i="1"/>
  <c r="S2908" i="1"/>
  <c r="Q2908" i="1"/>
  <c r="P2908" i="1"/>
  <c r="O2908" i="1"/>
  <c r="M2908" i="1"/>
  <c r="T2907" i="1"/>
  <c r="S2907" i="1"/>
  <c r="Q2907" i="1"/>
  <c r="P2907" i="1"/>
  <c r="O2907" i="1"/>
  <c r="M2907" i="1"/>
  <c r="T2906" i="1"/>
  <c r="S2906" i="1"/>
  <c r="Q2906" i="1"/>
  <c r="P2906" i="1"/>
  <c r="O2906" i="1"/>
  <c r="M2906" i="1"/>
  <c r="T2905" i="1"/>
  <c r="S2905" i="1"/>
  <c r="Q2905" i="1"/>
  <c r="P2905" i="1"/>
  <c r="O2905" i="1"/>
  <c r="M2905" i="1"/>
  <c r="T2904" i="1"/>
  <c r="S2904" i="1"/>
  <c r="Q2904" i="1"/>
  <c r="P2904" i="1"/>
  <c r="O2904" i="1"/>
  <c r="M2904" i="1"/>
  <c r="T2903" i="1"/>
  <c r="S2903" i="1"/>
  <c r="Q2903" i="1"/>
  <c r="P2903" i="1"/>
  <c r="O2903" i="1"/>
  <c r="M2903" i="1"/>
  <c r="T2902" i="1"/>
  <c r="S2902" i="1"/>
  <c r="Q2902" i="1"/>
  <c r="P2902" i="1"/>
  <c r="O2902" i="1"/>
  <c r="M2902" i="1"/>
  <c r="T2901" i="1"/>
  <c r="S2901" i="1"/>
  <c r="Q2901" i="1"/>
  <c r="P2901" i="1"/>
  <c r="O2901" i="1"/>
  <c r="M2901" i="1"/>
  <c r="T2900" i="1"/>
  <c r="S2900" i="1"/>
  <c r="Q2900" i="1"/>
  <c r="P2900" i="1"/>
  <c r="O2900" i="1"/>
  <c r="M2900" i="1"/>
  <c r="T2899" i="1"/>
  <c r="S2899" i="1"/>
  <c r="Q2899" i="1"/>
  <c r="P2899" i="1"/>
  <c r="O2899" i="1"/>
  <c r="M2899" i="1"/>
  <c r="T2898" i="1"/>
  <c r="S2898" i="1"/>
  <c r="Q2898" i="1"/>
  <c r="P2898" i="1"/>
  <c r="O2898" i="1"/>
  <c r="M2898" i="1"/>
  <c r="T2897" i="1"/>
  <c r="S2897" i="1"/>
  <c r="Q2897" i="1"/>
  <c r="P2897" i="1"/>
  <c r="O2897" i="1"/>
  <c r="M2897" i="1"/>
  <c r="T2896" i="1"/>
  <c r="S2896" i="1"/>
  <c r="Q2896" i="1"/>
  <c r="P2896" i="1"/>
  <c r="O2896" i="1"/>
  <c r="M2896" i="1"/>
  <c r="T2895" i="1"/>
  <c r="S2895" i="1"/>
  <c r="Q2895" i="1"/>
  <c r="P2895" i="1"/>
  <c r="O2895" i="1"/>
  <c r="M2895" i="1"/>
  <c r="T2894" i="1"/>
  <c r="S2894" i="1"/>
  <c r="Q2894" i="1"/>
  <c r="P2894" i="1"/>
  <c r="O2894" i="1"/>
  <c r="M2894" i="1"/>
  <c r="T2893" i="1"/>
  <c r="S2893" i="1"/>
  <c r="Q2893" i="1"/>
  <c r="P2893" i="1"/>
  <c r="O2893" i="1"/>
  <c r="M2893" i="1"/>
  <c r="T2892" i="1"/>
  <c r="S2892" i="1"/>
  <c r="Q2892" i="1"/>
  <c r="P2892" i="1"/>
  <c r="O2892" i="1"/>
  <c r="M2892" i="1"/>
  <c r="T2891" i="1"/>
  <c r="S2891" i="1"/>
  <c r="Q2891" i="1"/>
  <c r="P2891" i="1"/>
  <c r="O2891" i="1"/>
  <c r="M2891" i="1"/>
  <c r="T2890" i="1"/>
  <c r="S2890" i="1"/>
  <c r="Q2890" i="1"/>
  <c r="P2890" i="1"/>
  <c r="O2890" i="1"/>
  <c r="M2890" i="1"/>
  <c r="T2889" i="1"/>
  <c r="S2889" i="1"/>
  <c r="Q2889" i="1"/>
  <c r="P2889" i="1"/>
  <c r="O2889" i="1"/>
  <c r="M2889" i="1"/>
  <c r="T2888" i="1"/>
  <c r="S2888" i="1"/>
  <c r="Q2888" i="1"/>
  <c r="P2888" i="1"/>
  <c r="O2888" i="1"/>
  <c r="M2888" i="1"/>
  <c r="T2887" i="1"/>
  <c r="S2887" i="1"/>
  <c r="Q2887" i="1"/>
  <c r="P2887" i="1"/>
  <c r="O2887" i="1"/>
  <c r="M2887" i="1"/>
  <c r="T2886" i="1"/>
  <c r="S2886" i="1"/>
  <c r="Q2886" i="1"/>
  <c r="P2886" i="1"/>
  <c r="O2886" i="1"/>
  <c r="M2886" i="1"/>
  <c r="T2885" i="1"/>
  <c r="S2885" i="1"/>
  <c r="Q2885" i="1"/>
  <c r="P2885" i="1"/>
  <c r="O2885" i="1"/>
  <c r="M2885" i="1"/>
  <c r="T2884" i="1"/>
  <c r="S2884" i="1"/>
  <c r="Q2884" i="1"/>
  <c r="P2884" i="1"/>
  <c r="O2884" i="1"/>
  <c r="M2884" i="1"/>
  <c r="T2883" i="1"/>
  <c r="S2883" i="1"/>
  <c r="Q2883" i="1"/>
  <c r="P2883" i="1"/>
  <c r="O2883" i="1"/>
  <c r="M2883" i="1"/>
  <c r="T2882" i="1"/>
  <c r="S2882" i="1"/>
  <c r="Q2882" i="1"/>
  <c r="P2882" i="1"/>
  <c r="O2882" i="1"/>
  <c r="M2882" i="1"/>
  <c r="T2881" i="1"/>
  <c r="S2881" i="1"/>
  <c r="Q2881" i="1"/>
  <c r="P2881" i="1"/>
  <c r="O2881" i="1"/>
  <c r="M2881" i="1"/>
  <c r="T2880" i="1"/>
  <c r="S2880" i="1"/>
  <c r="Q2880" i="1"/>
  <c r="P2880" i="1"/>
  <c r="O2880" i="1"/>
  <c r="M2880" i="1"/>
  <c r="T2879" i="1"/>
  <c r="S2879" i="1"/>
  <c r="Q2879" i="1"/>
  <c r="P2879" i="1"/>
  <c r="O2879" i="1"/>
  <c r="M2879" i="1"/>
  <c r="T2878" i="1"/>
  <c r="S2878" i="1"/>
  <c r="Q2878" i="1"/>
  <c r="P2878" i="1"/>
  <c r="O2878" i="1"/>
  <c r="M2878" i="1"/>
  <c r="T2877" i="1"/>
  <c r="S2877" i="1"/>
  <c r="Q2877" i="1"/>
  <c r="P2877" i="1"/>
  <c r="O2877" i="1"/>
  <c r="M2877" i="1"/>
  <c r="T2876" i="1"/>
  <c r="S2876" i="1"/>
  <c r="Q2876" i="1"/>
  <c r="P2876" i="1"/>
  <c r="O2876" i="1"/>
  <c r="M2876" i="1"/>
  <c r="T2875" i="1"/>
  <c r="S2875" i="1"/>
  <c r="Q2875" i="1"/>
  <c r="P2875" i="1"/>
  <c r="O2875" i="1"/>
  <c r="M2875" i="1"/>
  <c r="T2874" i="1"/>
  <c r="S2874" i="1"/>
  <c r="Q2874" i="1"/>
  <c r="P2874" i="1"/>
  <c r="O2874" i="1"/>
  <c r="M2874" i="1"/>
  <c r="T2873" i="1"/>
  <c r="S2873" i="1"/>
  <c r="Q2873" i="1"/>
  <c r="P2873" i="1"/>
  <c r="O2873" i="1"/>
  <c r="M2873" i="1"/>
  <c r="T2872" i="1"/>
  <c r="S2872" i="1"/>
  <c r="Q2872" i="1"/>
  <c r="P2872" i="1"/>
  <c r="O2872" i="1"/>
  <c r="M2872" i="1"/>
  <c r="T2871" i="1"/>
  <c r="S2871" i="1"/>
  <c r="Q2871" i="1"/>
  <c r="P2871" i="1"/>
  <c r="O2871" i="1"/>
  <c r="M2871" i="1"/>
  <c r="T2870" i="1"/>
  <c r="S2870" i="1"/>
  <c r="Q2870" i="1"/>
  <c r="P2870" i="1"/>
  <c r="O2870" i="1"/>
  <c r="M2870" i="1"/>
  <c r="T2869" i="1"/>
  <c r="S2869" i="1"/>
  <c r="Q2869" i="1"/>
  <c r="P2869" i="1"/>
  <c r="O2869" i="1"/>
  <c r="M2869" i="1"/>
  <c r="T2868" i="1"/>
  <c r="S2868" i="1"/>
  <c r="Q2868" i="1"/>
  <c r="P2868" i="1"/>
  <c r="O2868" i="1"/>
  <c r="M2868" i="1"/>
  <c r="T2867" i="1"/>
  <c r="S2867" i="1"/>
  <c r="Q2867" i="1"/>
  <c r="P2867" i="1"/>
  <c r="O2867" i="1"/>
  <c r="M2867" i="1"/>
  <c r="T2866" i="1"/>
  <c r="S2866" i="1"/>
  <c r="Q2866" i="1"/>
  <c r="P2866" i="1"/>
  <c r="O2866" i="1"/>
  <c r="M2866" i="1"/>
  <c r="T2865" i="1"/>
  <c r="S2865" i="1"/>
  <c r="Q2865" i="1"/>
  <c r="P2865" i="1"/>
  <c r="O2865" i="1"/>
  <c r="M2865" i="1"/>
  <c r="T2864" i="1"/>
  <c r="S2864" i="1"/>
  <c r="Q2864" i="1"/>
  <c r="P2864" i="1"/>
  <c r="O2864" i="1"/>
  <c r="M2864" i="1"/>
  <c r="T2863" i="1"/>
  <c r="S2863" i="1"/>
  <c r="Q2863" i="1"/>
  <c r="P2863" i="1"/>
  <c r="O2863" i="1"/>
  <c r="M2863" i="1"/>
  <c r="T2862" i="1"/>
  <c r="S2862" i="1"/>
  <c r="Q2862" i="1"/>
  <c r="P2862" i="1"/>
  <c r="O2862" i="1"/>
  <c r="M2862" i="1"/>
  <c r="T2861" i="1"/>
  <c r="S2861" i="1"/>
  <c r="Q2861" i="1"/>
  <c r="P2861" i="1"/>
  <c r="O2861" i="1"/>
  <c r="M2861" i="1"/>
  <c r="T2860" i="1"/>
  <c r="S2860" i="1"/>
  <c r="Q2860" i="1"/>
  <c r="P2860" i="1"/>
  <c r="O2860" i="1"/>
  <c r="M2860" i="1"/>
  <c r="T2859" i="1"/>
  <c r="S2859" i="1"/>
  <c r="Q2859" i="1"/>
  <c r="P2859" i="1"/>
  <c r="O2859" i="1"/>
  <c r="M2859" i="1"/>
  <c r="T2858" i="1"/>
  <c r="S2858" i="1"/>
  <c r="Q2858" i="1"/>
  <c r="P2858" i="1"/>
  <c r="O2858" i="1"/>
  <c r="M2858" i="1"/>
  <c r="T2857" i="1"/>
  <c r="S2857" i="1"/>
  <c r="Q2857" i="1"/>
  <c r="P2857" i="1"/>
  <c r="O2857" i="1"/>
  <c r="M2857" i="1"/>
  <c r="T2856" i="1"/>
  <c r="S2856" i="1"/>
  <c r="Q2856" i="1"/>
  <c r="P2856" i="1"/>
  <c r="O2856" i="1"/>
  <c r="M2856" i="1"/>
  <c r="T2855" i="1"/>
  <c r="S2855" i="1"/>
  <c r="Q2855" i="1"/>
  <c r="P2855" i="1"/>
  <c r="O2855" i="1"/>
  <c r="M2855" i="1"/>
  <c r="T2854" i="1"/>
  <c r="S2854" i="1"/>
  <c r="Q2854" i="1"/>
  <c r="P2854" i="1"/>
  <c r="O2854" i="1"/>
  <c r="M2854" i="1"/>
  <c r="T2853" i="1"/>
  <c r="S2853" i="1"/>
  <c r="Q2853" i="1"/>
  <c r="P2853" i="1"/>
  <c r="O2853" i="1"/>
  <c r="M2853" i="1"/>
  <c r="T2852" i="1"/>
  <c r="S2852" i="1"/>
  <c r="Q2852" i="1"/>
  <c r="P2852" i="1"/>
  <c r="O2852" i="1"/>
  <c r="M2852" i="1"/>
  <c r="T2851" i="1"/>
  <c r="S2851" i="1"/>
  <c r="Q2851" i="1"/>
  <c r="P2851" i="1"/>
  <c r="O2851" i="1"/>
  <c r="M2851" i="1"/>
  <c r="T2850" i="1"/>
  <c r="S2850" i="1"/>
  <c r="Q2850" i="1"/>
  <c r="P2850" i="1"/>
  <c r="O2850" i="1"/>
  <c r="M2850" i="1"/>
  <c r="T2849" i="1"/>
  <c r="S2849" i="1"/>
  <c r="Q2849" i="1"/>
  <c r="P2849" i="1"/>
  <c r="O2849" i="1"/>
  <c r="M2849" i="1"/>
  <c r="T2848" i="1"/>
  <c r="S2848" i="1"/>
  <c r="Q2848" i="1"/>
  <c r="P2848" i="1"/>
  <c r="O2848" i="1"/>
  <c r="M2848" i="1"/>
  <c r="T2847" i="1"/>
  <c r="S2847" i="1"/>
  <c r="Q2847" i="1"/>
  <c r="P2847" i="1"/>
  <c r="O2847" i="1"/>
  <c r="M2847" i="1"/>
  <c r="T2846" i="1"/>
  <c r="S2846" i="1"/>
  <c r="Q2846" i="1"/>
  <c r="P2846" i="1"/>
  <c r="O2846" i="1"/>
  <c r="M2846" i="1"/>
  <c r="T2845" i="1"/>
  <c r="S2845" i="1"/>
  <c r="Q2845" i="1"/>
  <c r="P2845" i="1"/>
  <c r="O2845" i="1"/>
  <c r="M2845" i="1"/>
  <c r="T2844" i="1"/>
  <c r="S2844" i="1"/>
  <c r="Q2844" i="1"/>
  <c r="P2844" i="1"/>
  <c r="O2844" i="1"/>
  <c r="M2844" i="1"/>
  <c r="T2843" i="1"/>
  <c r="S2843" i="1"/>
  <c r="Q2843" i="1"/>
  <c r="P2843" i="1"/>
  <c r="O2843" i="1"/>
  <c r="M2843" i="1"/>
  <c r="T2842" i="1"/>
  <c r="S2842" i="1"/>
  <c r="Q2842" i="1"/>
  <c r="P2842" i="1"/>
  <c r="O2842" i="1"/>
  <c r="M2842" i="1"/>
  <c r="T2841" i="1"/>
  <c r="S2841" i="1"/>
  <c r="Q2841" i="1"/>
  <c r="P2841" i="1"/>
  <c r="O2841" i="1"/>
  <c r="M2841" i="1"/>
  <c r="T2840" i="1"/>
  <c r="S2840" i="1"/>
  <c r="Q2840" i="1"/>
  <c r="P2840" i="1"/>
  <c r="O2840" i="1"/>
  <c r="M2840" i="1"/>
  <c r="T2839" i="1"/>
  <c r="S2839" i="1"/>
  <c r="Q2839" i="1"/>
  <c r="P2839" i="1"/>
  <c r="O2839" i="1"/>
  <c r="M2839" i="1"/>
  <c r="T2838" i="1"/>
  <c r="S2838" i="1"/>
  <c r="Q2838" i="1"/>
  <c r="P2838" i="1"/>
  <c r="O2838" i="1"/>
  <c r="M2838" i="1"/>
  <c r="T2837" i="1"/>
  <c r="S2837" i="1"/>
  <c r="Q2837" i="1"/>
  <c r="P2837" i="1"/>
  <c r="O2837" i="1"/>
  <c r="M2837" i="1"/>
  <c r="T2836" i="1"/>
  <c r="S2836" i="1"/>
  <c r="Q2836" i="1"/>
  <c r="P2836" i="1"/>
  <c r="O2836" i="1"/>
  <c r="M2836" i="1"/>
  <c r="T2835" i="1"/>
  <c r="S2835" i="1"/>
  <c r="Q2835" i="1"/>
  <c r="P2835" i="1"/>
  <c r="O2835" i="1"/>
  <c r="M2835" i="1"/>
  <c r="T2834" i="1"/>
  <c r="S2834" i="1"/>
  <c r="Q2834" i="1"/>
  <c r="P2834" i="1"/>
  <c r="O2834" i="1"/>
  <c r="M2834" i="1"/>
  <c r="T2833" i="1"/>
  <c r="S2833" i="1"/>
  <c r="Q2833" i="1"/>
  <c r="P2833" i="1"/>
  <c r="O2833" i="1"/>
  <c r="M2833" i="1"/>
  <c r="T2832" i="1"/>
  <c r="S2832" i="1"/>
  <c r="Q2832" i="1"/>
  <c r="P2832" i="1"/>
  <c r="O2832" i="1"/>
  <c r="M2832" i="1"/>
  <c r="T2831" i="1"/>
  <c r="S2831" i="1"/>
  <c r="Q2831" i="1"/>
  <c r="P2831" i="1"/>
  <c r="O2831" i="1"/>
  <c r="M2831" i="1"/>
  <c r="T2830" i="1"/>
  <c r="S2830" i="1"/>
  <c r="Q2830" i="1"/>
  <c r="P2830" i="1"/>
  <c r="O2830" i="1"/>
  <c r="M2830" i="1"/>
  <c r="T2829" i="1"/>
  <c r="S2829" i="1"/>
  <c r="Q2829" i="1"/>
  <c r="P2829" i="1"/>
  <c r="O2829" i="1"/>
  <c r="M2829" i="1"/>
  <c r="T2828" i="1"/>
  <c r="S2828" i="1"/>
  <c r="Q2828" i="1"/>
  <c r="P2828" i="1"/>
  <c r="O2828" i="1"/>
  <c r="M2828" i="1"/>
  <c r="T2827" i="1"/>
  <c r="S2827" i="1"/>
  <c r="Q2827" i="1"/>
  <c r="P2827" i="1"/>
  <c r="O2827" i="1"/>
  <c r="M2827" i="1"/>
  <c r="T2826" i="1"/>
  <c r="S2826" i="1"/>
  <c r="Q2826" i="1"/>
  <c r="P2826" i="1"/>
  <c r="O2826" i="1"/>
  <c r="M2826" i="1"/>
  <c r="T2825" i="1"/>
  <c r="S2825" i="1"/>
  <c r="Q2825" i="1"/>
  <c r="P2825" i="1"/>
  <c r="O2825" i="1"/>
  <c r="M2825" i="1"/>
  <c r="T2824" i="1"/>
  <c r="S2824" i="1"/>
  <c r="Q2824" i="1"/>
  <c r="P2824" i="1"/>
  <c r="O2824" i="1"/>
  <c r="M2824" i="1"/>
  <c r="T2823" i="1"/>
  <c r="S2823" i="1"/>
  <c r="Q2823" i="1"/>
  <c r="P2823" i="1"/>
  <c r="O2823" i="1"/>
  <c r="M2823" i="1"/>
  <c r="T2822" i="1"/>
  <c r="S2822" i="1"/>
  <c r="Q2822" i="1"/>
  <c r="P2822" i="1"/>
  <c r="O2822" i="1"/>
  <c r="M2822" i="1"/>
  <c r="T2821" i="1"/>
  <c r="S2821" i="1"/>
  <c r="Q2821" i="1"/>
  <c r="P2821" i="1"/>
  <c r="O2821" i="1"/>
  <c r="M2821" i="1"/>
  <c r="T2820" i="1"/>
  <c r="S2820" i="1"/>
  <c r="Q2820" i="1"/>
  <c r="P2820" i="1"/>
  <c r="O2820" i="1"/>
  <c r="M2820" i="1"/>
  <c r="T2819" i="1"/>
  <c r="S2819" i="1"/>
  <c r="Q2819" i="1"/>
  <c r="P2819" i="1"/>
  <c r="O2819" i="1"/>
  <c r="M2819" i="1"/>
  <c r="T2818" i="1"/>
  <c r="S2818" i="1"/>
  <c r="Q2818" i="1"/>
  <c r="P2818" i="1"/>
  <c r="O2818" i="1"/>
  <c r="M2818" i="1"/>
  <c r="T2817" i="1"/>
  <c r="S2817" i="1"/>
  <c r="Q2817" i="1"/>
  <c r="P2817" i="1"/>
  <c r="O2817" i="1"/>
  <c r="M2817" i="1"/>
  <c r="T2816" i="1"/>
  <c r="S2816" i="1"/>
  <c r="Q2816" i="1"/>
  <c r="P2816" i="1"/>
  <c r="O2816" i="1"/>
  <c r="M2816" i="1"/>
  <c r="T2815" i="1"/>
  <c r="S2815" i="1"/>
  <c r="Q2815" i="1"/>
  <c r="P2815" i="1"/>
  <c r="O2815" i="1"/>
  <c r="M2815" i="1"/>
  <c r="T2814" i="1"/>
  <c r="S2814" i="1"/>
  <c r="Q2814" i="1"/>
  <c r="P2814" i="1"/>
  <c r="O2814" i="1"/>
  <c r="M2814" i="1"/>
  <c r="T2813" i="1"/>
  <c r="S2813" i="1"/>
  <c r="Q2813" i="1"/>
  <c r="P2813" i="1"/>
  <c r="O2813" i="1"/>
  <c r="M2813" i="1"/>
  <c r="T2812" i="1"/>
  <c r="S2812" i="1"/>
  <c r="Q2812" i="1"/>
  <c r="P2812" i="1"/>
  <c r="O2812" i="1"/>
  <c r="M2812" i="1"/>
  <c r="T2811" i="1"/>
  <c r="S2811" i="1"/>
  <c r="Q2811" i="1"/>
  <c r="P2811" i="1"/>
  <c r="O2811" i="1"/>
  <c r="M2811" i="1"/>
  <c r="T2810" i="1"/>
  <c r="S2810" i="1"/>
  <c r="Q2810" i="1"/>
  <c r="P2810" i="1"/>
  <c r="O2810" i="1"/>
  <c r="M2810" i="1"/>
  <c r="T2809" i="1"/>
  <c r="S2809" i="1"/>
  <c r="Q2809" i="1"/>
  <c r="P2809" i="1"/>
  <c r="O2809" i="1"/>
  <c r="M2809" i="1"/>
  <c r="T2808" i="1"/>
  <c r="S2808" i="1"/>
  <c r="Q2808" i="1"/>
  <c r="P2808" i="1"/>
  <c r="O2808" i="1"/>
  <c r="M2808" i="1"/>
  <c r="T2807" i="1"/>
  <c r="S2807" i="1"/>
  <c r="Q2807" i="1"/>
  <c r="P2807" i="1"/>
  <c r="O2807" i="1"/>
  <c r="M2807" i="1"/>
  <c r="T2806" i="1"/>
  <c r="S2806" i="1"/>
  <c r="Q2806" i="1"/>
  <c r="P2806" i="1"/>
  <c r="O2806" i="1"/>
  <c r="M2806" i="1"/>
  <c r="T2805" i="1"/>
  <c r="S2805" i="1"/>
  <c r="Q2805" i="1"/>
  <c r="P2805" i="1"/>
  <c r="O2805" i="1"/>
  <c r="M2805" i="1"/>
  <c r="T2804" i="1"/>
  <c r="S2804" i="1"/>
  <c r="Q2804" i="1"/>
  <c r="P2804" i="1"/>
  <c r="O2804" i="1"/>
  <c r="M2804" i="1"/>
  <c r="T2803" i="1"/>
  <c r="S2803" i="1"/>
  <c r="Q2803" i="1"/>
  <c r="P2803" i="1"/>
  <c r="O2803" i="1"/>
  <c r="M2803" i="1"/>
  <c r="T2802" i="1"/>
  <c r="S2802" i="1"/>
  <c r="Q2802" i="1"/>
  <c r="P2802" i="1"/>
  <c r="O2802" i="1"/>
  <c r="M2802" i="1"/>
  <c r="T2801" i="1"/>
  <c r="S2801" i="1"/>
  <c r="Q2801" i="1"/>
  <c r="P2801" i="1"/>
  <c r="O2801" i="1"/>
  <c r="M2801" i="1"/>
  <c r="T2800" i="1"/>
  <c r="S2800" i="1"/>
  <c r="Q2800" i="1"/>
  <c r="P2800" i="1"/>
  <c r="O2800" i="1"/>
  <c r="M2800" i="1"/>
  <c r="T2799" i="1"/>
  <c r="S2799" i="1"/>
  <c r="Q2799" i="1"/>
  <c r="P2799" i="1"/>
  <c r="O2799" i="1"/>
  <c r="M2799" i="1"/>
  <c r="T2798" i="1"/>
  <c r="S2798" i="1"/>
  <c r="Q2798" i="1"/>
  <c r="P2798" i="1"/>
  <c r="O2798" i="1"/>
  <c r="M2798" i="1"/>
  <c r="T2797" i="1"/>
  <c r="S2797" i="1"/>
  <c r="Q2797" i="1"/>
  <c r="P2797" i="1"/>
  <c r="O2797" i="1"/>
  <c r="M2797" i="1"/>
  <c r="T2796" i="1"/>
  <c r="S2796" i="1"/>
  <c r="Q2796" i="1"/>
  <c r="P2796" i="1"/>
  <c r="O2796" i="1"/>
  <c r="M2796" i="1"/>
  <c r="T2795" i="1"/>
  <c r="S2795" i="1"/>
  <c r="Q2795" i="1"/>
  <c r="P2795" i="1"/>
  <c r="O2795" i="1"/>
  <c r="M2795" i="1"/>
  <c r="T2794" i="1"/>
  <c r="S2794" i="1"/>
  <c r="Q2794" i="1"/>
  <c r="P2794" i="1"/>
  <c r="O2794" i="1"/>
  <c r="M2794" i="1"/>
  <c r="T2793" i="1"/>
  <c r="S2793" i="1"/>
  <c r="Q2793" i="1"/>
  <c r="P2793" i="1"/>
  <c r="O2793" i="1"/>
  <c r="M2793" i="1"/>
  <c r="T2792" i="1"/>
  <c r="S2792" i="1"/>
  <c r="Q2792" i="1"/>
  <c r="P2792" i="1"/>
  <c r="O2792" i="1"/>
  <c r="M2792" i="1"/>
  <c r="T2791" i="1"/>
  <c r="S2791" i="1"/>
  <c r="Q2791" i="1"/>
  <c r="P2791" i="1"/>
  <c r="O2791" i="1"/>
  <c r="M2791" i="1"/>
  <c r="T2790" i="1"/>
  <c r="S2790" i="1"/>
  <c r="Q2790" i="1"/>
  <c r="P2790" i="1"/>
  <c r="O2790" i="1"/>
  <c r="M2790" i="1"/>
  <c r="T2789" i="1"/>
  <c r="S2789" i="1"/>
  <c r="Q2789" i="1"/>
  <c r="P2789" i="1"/>
  <c r="O2789" i="1"/>
  <c r="M2789" i="1"/>
  <c r="T2788" i="1"/>
  <c r="S2788" i="1"/>
  <c r="Q2788" i="1"/>
  <c r="P2788" i="1"/>
  <c r="O2788" i="1"/>
  <c r="M2788" i="1"/>
  <c r="T2787" i="1"/>
  <c r="S2787" i="1"/>
  <c r="Q2787" i="1"/>
  <c r="P2787" i="1"/>
  <c r="O2787" i="1"/>
  <c r="M2787" i="1"/>
  <c r="T2786" i="1"/>
  <c r="S2786" i="1"/>
  <c r="Q2786" i="1"/>
  <c r="P2786" i="1"/>
  <c r="O2786" i="1"/>
  <c r="M2786" i="1"/>
  <c r="T2785" i="1"/>
  <c r="S2785" i="1"/>
  <c r="Q2785" i="1"/>
  <c r="P2785" i="1"/>
  <c r="O2785" i="1"/>
  <c r="M2785" i="1"/>
  <c r="T2784" i="1"/>
  <c r="S2784" i="1"/>
  <c r="Q2784" i="1"/>
  <c r="P2784" i="1"/>
  <c r="O2784" i="1"/>
  <c r="M2784" i="1"/>
  <c r="T2783" i="1"/>
  <c r="S2783" i="1"/>
  <c r="Q2783" i="1"/>
  <c r="P2783" i="1"/>
  <c r="O2783" i="1"/>
  <c r="M2783" i="1"/>
  <c r="T2782" i="1"/>
  <c r="S2782" i="1"/>
  <c r="Q2782" i="1"/>
  <c r="P2782" i="1"/>
  <c r="O2782" i="1"/>
  <c r="M2782" i="1"/>
  <c r="T2781" i="1"/>
  <c r="S2781" i="1"/>
  <c r="Q2781" i="1"/>
  <c r="P2781" i="1"/>
  <c r="O2781" i="1"/>
  <c r="M2781" i="1"/>
  <c r="T2780" i="1"/>
  <c r="S2780" i="1"/>
  <c r="Q2780" i="1"/>
  <c r="P2780" i="1"/>
  <c r="O2780" i="1"/>
  <c r="M2780" i="1"/>
  <c r="T2779" i="1"/>
  <c r="S2779" i="1"/>
  <c r="Q2779" i="1"/>
  <c r="P2779" i="1"/>
  <c r="O2779" i="1"/>
  <c r="M2779" i="1"/>
  <c r="T2778" i="1"/>
  <c r="S2778" i="1"/>
  <c r="Q2778" i="1"/>
  <c r="P2778" i="1"/>
  <c r="O2778" i="1"/>
  <c r="M2778" i="1"/>
  <c r="T2777" i="1"/>
  <c r="S2777" i="1"/>
  <c r="Q2777" i="1"/>
  <c r="P2777" i="1"/>
  <c r="O2777" i="1"/>
  <c r="M2777" i="1"/>
  <c r="T2776" i="1"/>
  <c r="S2776" i="1"/>
  <c r="Q2776" i="1"/>
  <c r="P2776" i="1"/>
  <c r="O2776" i="1"/>
  <c r="M2776" i="1"/>
  <c r="T2775" i="1"/>
  <c r="S2775" i="1"/>
  <c r="Q2775" i="1"/>
  <c r="P2775" i="1"/>
  <c r="O2775" i="1"/>
  <c r="M2775" i="1"/>
  <c r="T2774" i="1"/>
  <c r="S2774" i="1"/>
  <c r="Q2774" i="1"/>
  <c r="P2774" i="1"/>
  <c r="O2774" i="1"/>
  <c r="M2774" i="1"/>
  <c r="T2773" i="1"/>
  <c r="S2773" i="1"/>
  <c r="Q2773" i="1"/>
  <c r="P2773" i="1"/>
  <c r="O2773" i="1"/>
  <c r="M2773" i="1"/>
  <c r="T2772" i="1"/>
  <c r="S2772" i="1"/>
  <c r="Q2772" i="1"/>
  <c r="P2772" i="1"/>
  <c r="O2772" i="1"/>
  <c r="M2772" i="1"/>
  <c r="T2771" i="1"/>
  <c r="S2771" i="1"/>
  <c r="Q2771" i="1"/>
  <c r="P2771" i="1"/>
  <c r="O2771" i="1"/>
  <c r="M2771" i="1"/>
  <c r="T2770" i="1"/>
  <c r="S2770" i="1"/>
  <c r="Q2770" i="1"/>
  <c r="P2770" i="1"/>
  <c r="O2770" i="1"/>
  <c r="M2770" i="1"/>
  <c r="T2769" i="1"/>
  <c r="S2769" i="1"/>
  <c r="Q2769" i="1"/>
  <c r="P2769" i="1"/>
  <c r="O2769" i="1"/>
  <c r="M2769" i="1"/>
  <c r="T2768" i="1"/>
  <c r="S2768" i="1"/>
  <c r="Q2768" i="1"/>
  <c r="P2768" i="1"/>
  <c r="O2768" i="1"/>
  <c r="M2768" i="1"/>
  <c r="T2767" i="1"/>
  <c r="S2767" i="1"/>
  <c r="Q2767" i="1"/>
  <c r="P2767" i="1"/>
  <c r="O2767" i="1"/>
  <c r="M2767" i="1"/>
  <c r="T2766" i="1"/>
  <c r="S2766" i="1"/>
  <c r="Q2766" i="1"/>
  <c r="P2766" i="1"/>
  <c r="O2766" i="1"/>
  <c r="M2766" i="1"/>
  <c r="T2765" i="1"/>
  <c r="S2765" i="1"/>
  <c r="Q2765" i="1"/>
  <c r="P2765" i="1"/>
  <c r="O2765" i="1"/>
  <c r="M2765" i="1"/>
  <c r="T2764" i="1"/>
  <c r="S2764" i="1"/>
  <c r="Q2764" i="1"/>
  <c r="P2764" i="1"/>
  <c r="O2764" i="1"/>
  <c r="M2764" i="1"/>
  <c r="T2763" i="1"/>
  <c r="S2763" i="1"/>
  <c r="Q2763" i="1"/>
  <c r="P2763" i="1"/>
  <c r="O2763" i="1"/>
  <c r="M2763" i="1"/>
  <c r="T2762" i="1"/>
  <c r="S2762" i="1"/>
  <c r="Q2762" i="1"/>
  <c r="P2762" i="1"/>
  <c r="O2762" i="1"/>
  <c r="M2762" i="1"/>
  <c r="T2761" i="1"/>
  <c r="S2761" i="1"/>
  <c r="Q2761" i="1"/>
  <c r="P2761" i="1"/>
  <c r="O2761" i="1"/>
  <c r="M2761" i="1"/>
  <c r="T2760" i="1"/>
  <c r="S2760" i="1"/>
  <c r="Q2760" i="1"/>
  <c r="P2760" i="1"/>
  <c r="O2760" i="1"/>
  <c r="M2760" i="1"/>
  <c r="T2759" i="1"/>
  <c r="S2759" i="1"/>
  <c r="Q2759" i="1"/>
  <c r="P2759" i="1"/>
  <c r="O2759" i="1"/>
  <c r="M2759" i="1"/>
  <c r="T2758" i="1"/>
  <c r="S2758" i="1"/>
  <c r="Q2758" i="1"/>
  <c r="P2758" i="1"/>
  <c r="O2758" i="1"/>
  <c r="M2758" i="1"/>
  <c r="T2757" i="1"/>
  <c r="S2757" i="1"/>
  <c r="Q2757" i="1"/>
  <c r="P2757" i="1"/>
  <c r="O2757" i="1"/>
  <c r="M2757" i="1"/>
  <c r="T2756" i="1"/>
  <c r="S2756" i="1"/>
  <c r="Q2756" i="1"/>
  <c r="P2756" i="1"/>
  <c r="O2756" i="1"/>
  <c r="M2756" i="1"/>
  <c r="T2755" i="1"/>
  <c r="S2755" i="1"/>
  <c r="Q2755" i="1"/>
  <c r="P2755" i="1"/>
  <c r="O2755" i="1"/>
  <c r="M2755" i="1"/>
  <c r="T2754" i="1"/>
  <c r="S2754" i="1"/>
  <c r="Q2754" i="1"/>
  <c r="P2754" i="1"/>
  <c r="O2754" i="1"/>
  <c r="M2754" i="1"/>
  <c r="T2753" i="1"/>
  <c r="S2753" i="1"/>
  <c r="Q2753" i="1"/>
  <c r="P2753" i="1"/>
  <c r="O2753" i="1"/>
  <c r="M2753" i="1"/>
  <c r="T2752" i="1"/>
  <c r="S2752" i="1"/>
  <c r="Q2752" i="1"/>
  <c r="P2752" i="1"/>
  <c r="O2752" i="1"/>
  <c r="M2752" i="1"/>
  <c r="T2751" i="1"/>
  <c r="S2751" i="1"/>
  <c r="Q2751" i="1"/>
  <c r="P2751" i="1"/>
  <c r="O2751" i="1"/>
  <c r="M2751" i="1"/>
  <c r="T2750" i="1"/>
  <c r="S2750" i="1"/>
  <c r="Q2750" i="1"/>
  <c r="P2750" i="1"/>
  <c r="O2750" i="1"/>
  <c r="M2750" i="1"/>
  <c r="T2749" i="1"/>
  <c r="S2749" i="1"/>
  <c r="Q2749" i="1"/>
  <c r="P2749" i="1"/>
  <c r="O2749" i="1"/>
  <c r="M2749" i="1"/>
  <c r="T2748" i="1"/>
  <c r="S2748" i="1"/>
  <c r="Q2748" i="1"/>
  <c r="P2748" i="1"/>
  <c r="O2748" i="1"/>
  <c r="M2748" i="1"/>
  <c r="T2747" i="1"/>
  <c r="S2747" i="1"/>
  <c r="Q2747" i="1"/>
  <c r="P2747" i="1"/>
  <c r="O2747" i="1"/>
  <c r="M2747" i="1"/>
  <c r="T2746" i="1"/>
  <c r="S2746" i="1"/>
  <c r="Q2746" i="1"/>
  <c r="P2746" i="1"/>
  <c r="O2746" i="1"/>
  <c r="M2746" i="1"/>
  <c r="T2745" i="1"/>
  <c r="S2745" i="1"/>
  <c r="Q2745" i="1"/>
  <c r="P2745" i="1"/>
  <c r="O2745" i="1"/>
  <c r="M2745" i="1"/>
  <c r="T2744" i="1"/>
  <c r="S2744" i="1"/>
  <c r="Q2744" i="1"/>
  <c r="P2744" i="1"/>
  <c r="O2744" i="1"/>
  <c r="M2744" i="1"/>
  <c r="T2743" i="1"/>
  <c r="S2743" i="1"/>
  <c r="Q2743" i="1"/>
  <c r="P2743" i="1"/>
  <c r="O2743" i="1"/>
  <c r="M2743" i="1"/>
  <c r="T2742" i="1"/>
  <c r="S2742" i="1"/>
  <c r="Q2742" i="1"/>
  <c r="P2742" i="1"/>
  <c r="O2742" i="1"/>
  <c r="M2742" i="1"/>
  <c r="T2741" i="1"/>
  <c r="S2741" i="1"/>
  <c r="Q2741" i="1"/>
  <c r="P2741" i="1"/>
  <c r="O2741" i="1"/>
  <c r="M2741" i="1"/>
  <c r="T2740" i="1"/>
  <c r="S2740" i="1"/>
  <c r="Q2740" i="1"/>
  <c r="P2740" i="1"/>
  <c r="O2740" i="1"/>
  <c r="M2740" i="1"/>
  <c r="T2739" i="1"/>
  <c r="S2739" i="1"/>
  <c r="Q2739" i="1"/>
  <c r="P2739" i="1"/>
  <c r="O2739" i="1"/>
  <c r="M2739" i="1"/>
  <c r="T2738" i="1"/>
  <c r="S2738" i="1"/>
  <c r="Q2738" i="1"/>
  <c r="P2738" i="1"/>
  <c r="O2738" i="1"/>
  <c r="M2738" i="1"/>
  <c r="T2737" i="1"/>
  <c r="S2737" i="1"/>
  <c r="Q2737" i="1"/>
  <c r="P2737" i="1"/>
  <c r="O2737" i="1"/>
  <c r="M2737" i="1"/>
  <c r="T2736" i="1"/>
  <c r="S2736" i="1"/>
  <c r="Q2736" i="1"/>
  <c r="P2736" i="1"/>
  <c r="O2736" i="1"/>
  <c r="M2736" i="1"/>
  <c r="T2735" i="1"/>
  <c r="S2735" i="1"/>
  <c r="Q2735" i="1"/>
  <c r="P2735" i="1"/>
  <c r="O2735" i="1"/>
  <c r="M2735" i="1"/>
  <c r="T2734" i="1"/>
  <c r="S2734" i="1"/>
  <c r="Q2734" i="1"/>
  <c r="P2734" i="1"/>
  <c r="O2734" i="1"/>
  <c r="M2734" i="1"/>
  <c r="T2733" i="1"/>
  <c r="S2733" i="1"/>
  <c r="Q2733" i="1"/>
  <c r="P2733" i="1"/>
  <c r="O2733" i="1"/>
  <c r="M2733" i="1"/>
  <c r="T2732" i="1"/>
  <c r="S2732" i="1"/>
  <c r="Q2732" i="1"/>
  <c r="P2732" i="1"/>
  <c r="O2732" i="1"/>
  <c r="M2732" i="1"/>
  <c r="T2731" i="1"/>
  <c r="S2731" i="1"/>
  <c r="Q2731" i="1"/>
  <c r="P2731" i="1"/>
  <c r="O2731" i="1"/>
  <c r="M2731" i="1"/>
  <c r="T2730" i="1"/>
  <c r="S2730" i="1"/>
  <c r="Q2730" i="1"/>
  <c r="P2730" i="1"/>
  <c r="O2730" i="1"/>
  <c r="M2730" i="1"/>
  <c r="T2729" i="1"/>
  <c r="S2729" i="1"/>
  <c r="Q2729" i="1"/>
  <c r="P2729" i="1"/>
  <c r="O2729" i="1"/>
  <c r="M2729" i="1"/>
  <c r="T2728" i="1"/>
  <c r="S2728" i="1"/>
  <c r="Q2728" i="1"/>
  <c r="P2728" i="1"/>
  <c r="O2728" i="1"/>
  <c r="M2728" i="1"/>
  <c r="T2727" i="1"/>
  <c r="S2727" i="1"/>
  <c r="Q2727" i="1"/>
  <c r="P2727" i="1"/>
  <c r="O2727" i="1"/>
  <c r="M2727" i="1"/>
  <c r="T2726" i="1"/>
  <c r="S2726" i="1"/>
  <c r="Q2726" i="1"/>
  <c r="P2726" i="1"/>
  <c r="O2726" i="1"/>
  <c r="M2726" i="1"/>
  <c r="T2725" i="1"/>
  <c r="S2725" i="1"/>
  <c r="Q2725" i="1"/>
  <c r="P2725" i="1"/>
  <c r="O2725" i="1"/>
  <c r="M2725" i="1"/>
  <c r="T2724" i="1"/>
  <c r="S2724" i="1"/>
  <c r="Q2724" i="1"/>
  <c r="P2724" i="1"/>
  <c r="O2724" i="1"/>
  <c r="M2724" i="1"/>
  <c r="T2723" i="1"/>
  <c r="S2723" i="1"/>
  <c r="Q2723" i="1"/>
  <c r="P2723" i="1"/>
  <c r="O2723" i="1"/>
  <c r="M2723" i="1"/>
  <c r="T2722" i="1"/>
  <c r="S2722" i="1"/>
  <c r="Q2722" i="1"/>
  <c r="P2722" i="1"/>
  <c r="O2722" i="1"/>
  <c r="M2722" i="1"/>
  <c r="T2721" i="1"/>
  <c r="S2721" i="1"/>
  <c r="Q2721" i="1"/>
  <c r="P2721" i="1"/>
  <c r="O2721" i="1"/>
  <c r="M2721" i="1"/>
  <c r="T2720" i="1"/>
  <c r="S2720" i="1"/>
  <c r="Q2720" i="1"/>
  <c r="P2720" i="1"/>
  <c r="O2720" i="1"/>
  <c r="M2720" i="1"/>
  <c r="T2719" i="1"/>
  <c r="S2719" i="1"/>
  <c r="Q2719" i="1"/>
  <c r="P2719" i="1"/>
  <c r="O2719" i="1"/>
  <c r="M2719" i="1"/>
  <c r="T2718" i="1"/>
  <c r="S2718" i="1"/>
  <c r="Q2718" i="1"/>
  <c r="P2718" i="1"/>
  <c r="O2718" i="1"/>
  <c r="M2718" i="1"/>
  <c r="T2717" i="1"/>
  <c r="S2717" i="1"/>
  <c r="Q2717" i="1"/>
  <c r="P2717" i="1"/>
  <c r="O2717" i="1"/>
  <c r="M2717" i="1"/>
  <c r="T2716" i="1"/>
  <c r="S2716" i="1"/>
  <c r="Q2716" i="1"/>
  <c r="P2716" i="1"/>
  <c r="O2716" i="1"/>
  <c r="M2716" i="1"/>
  <c r="T2715" i="1"/>
  <c r="S2715" i="1"/>
  <c r="Q2715" i="1"/>
  <c r="P2715" i="1"/>
  <c r="O2715" i="1"/>
  <c r="M2715" i="1"/>
  <c r="T2714" i="1"/>
  <c r="S2714" i="1"/>
  <c r="Q2714" i="1"/>
  <c r="P2714" i="1"/>
  <c r="O2714" i="1"/>
  <c r="M2714" i="1"/>
  <c r="T2713" i="1"/>
  <c r="S2713" i="1"/>
  <c r="Q2713" i="1"/>
  <c r="P2713" i="1"/>
  <c r="O2713" i="1"/>
  <c r="M2713" i="1"/>
  <c r="T2712" i="1"/>
  <c r="S2712" i="1"/>
  <c r="Q2712" i="1"/>
  <c r="P2712" i="1"/>
  <c r="O2712" i="1"/>
  <c r="M2712" i="1"/>
  <c r="T2711" i="1"/>
  <c r="S2711" i="1"/>
  <c r="Q2711" i="1"/>
  <c r="P2711" i="1"/>
  <c r="O2711" i="1"/>
  <c r="M2711" i="1"/>
  <c r="T2710" i="1"/>
  <c r="S2710" i="1"/>
  <c r="Q2710" i="1"/>
  <c r="P2710" i="1"/>
  <c r="O2710" i="1"/>
  <c r="M2710" i="1"/>
  <c r="T2709" i="1"/>
  <c r="S2709" i="1"/>
  <c r="Q2709" i="1"/>
  <c r="P2709" i="1"/>
  <c r="O2709" i="1"/>
  <c r="M2709" i="1"/>
  <c r="T2708" i="1"/>
  <c r="S2708" i="1"/>
  <c r="Q2708" i="1"/>
  <c r="P2708" i="1"/>
  <c r="O2708" i="1"/>
  <c r="M2708" i="1"/>
  <c r="T2707" i="1"/>
  <c r="S2707" i="1"/>
  <c r="Q2707" i="1"/>
  <c r="P2707" i="1"/>
  <c r="O2707" i="1"/>
  <c r="M2707" i="1"/>
  <c r="T2706" i="1"/>
  <c r="S2706" i="1"/>
  <c r="Q2706" i="1"/>
  <c r="P2706" i="1"/>
  <c r="O2706" i="1"/>
  <c r="M2706" i="1"/>
  <c r="T2705" i="1"/>
  <c r="S2705" i="1"/>
  <c r="Q2705" i="1"/>
  <c r="P2705" i="1"/>
  <c r="O2705" i="1"/>
  <c r="M2705" i="1"/>
  <c r="T2704" i="1"/>
  <c r="S2704" i="1"/>
  <c r="Q2704" i="1"/>
  <c r="P2704" i="1"/>
  <c r="O2704" i="1"/>
  <c r="M2704" i="1"/>
  <c r="T2703" i="1"/>
  <c r="S2703" i="1"/>
  <c r="Q2703" i="1"/>
  <c r="P2703" i="1"/>
  <c r="O2703" i="1"/>
  <c r="M2703" i="1"/>
  <c r="T2702" i="1"/>
  <c r="S2702" i="1"/>
  <c r="Q2702" i="1"/>
  <c r="P2702" i="1"/>
  <c r="O2702" i="1"/>
  <c r="M2702" i="1"/>
  <c r="T2701" i="1"/>
  <c r="S2701" i="1"/>
  <c r="Q2701" i="1"/>
  <c r="P2701" i="1"/>
  <c r="O2701" i="1"/>
  <c r="M2701" i="1"/>
  <c r="T2700" i="1"/>
  <c r="S2700" i="1"/>
  <c r="Q2700" i="1"/>
  <c r="P2700" i="1"/>
  <c r="O2700" i="1"/>
  <c r="M2700" i="1"/>
  <c r="T2699" i="1"/>
  <c r="S2699" i="1"/>
  <c r="Q2699" i="1"/>
  <c r="P2699" i="1"/>
  <c r="O2699" i="1"/>
  <c r="M2699" i="1"/>
  <c r="T2698" i="1"/>
  <c r="S2698" i="1"/>
  <c r="Q2698" i="1"/>
  <c r="P2698" i="1"/>
  <c r="O2698" i="1"/>
  <c r="M2698" i="1"/>
  <c r="T2697" i="1"/>
  <c r="S2697" i="1"/>
  <c r="Q2697" i="1"/>
  <c r="P2697" i="1"/>
  <c r="O2697" i="1"/>
  <c r="M2697" i="1"/>
  <c r="T2696" i="1"/>
  <c r="S2696" i="1"/>
  <c r="Q2696" i="1"/>
  <c r="P2696" i="1"/>
  <c r="O2696" i="1"/>
  <c r="M2696" i="1"/>
  <c r="T2695" i="1"/>
  <c r="S2695" i="1"/>
  <c r="Q2695" i="1"/>
  <c r="P2695" i="1"/>
  <c r="O2695" i="1"/>
  <c r="M2695" i="1"/>
  <c r="T2694" i="1"/>
  <c r="S2694" i="1"/>
  <c r="Q2694" i="1"/>
  <c r="P2694" i="1"/>
  <c r="O2694" i="1"/>
  <c r="M2694" i="1"/>
  <c r="T2693" i="1"/>
  <c r="S2693" i="1"/>
  <c r="Q2693" i="1"/>
  <c r="P2693" i="1"/>
  <c r="O2693" i="1"/>
  <c r="M2693" i="1"/>
  <c r="T2692" i="1"/>
  <c r="S2692" i="1"/>
  <c r="Q2692" i="1"/>
  <c r="P2692" i="1"/>
  <c r="O2692" i="1"/>
  <c r="M2692" i="1"/>
  <c r="T2691" i="1"/>
  <c r="S2691" i="1"/>
  <c r="Q2691" i="1"/>
  <c r="P2691" i="1"/>
  <c r="O2691" i="1"/>
  <c r="M2691" i="1"/>
  <c r="T2690" i="1"/>
  <c r="S2690" i="1"/>
  <c r="Q2690" i="1"/>
  <c r="P2690" i="1"/>
  <c r="O2690" i="1"/>
  <c r="M2690" i="1"/>
  <c r="T2689" i="1"/>
  <c r="S2689" i="1"/>
  <c r="Q2689" i="1"/>
  <c r="P2689" i="1"/>
  <c r="O2689" i="1"/>
  <c r="M2689" i="1"/>
  <c r="T2688" i="1"/>
  <c r="S2688" i="1"/>
  <c r="Q2688" i="1"/>
  <c r="P2688" i="1"/>
  <c r="O2688" i="1"/>
  <c r="M2688" i="1"/>
  <c r="T2687" i="1"/>
  <c r="S2687" i="1"/>
  <c r="Q2687" i="1"/>
  <c r="P2687" i="1"/>
  <c r="O2687" i="1"/>
  <c r="M2687" i="1"/>
  <c r="T2686" i="1"/>
  <c r="S2686" i="1"/>
  <c r="Q2686" i="1"/>
  <c r="P2686" i="1"/>
  <c r="O2686" i="1"/>
  <c r="M2686" i="1"/>
  <c r="T2685" i="1"/>
  <c r="S2685" i="1"/>
  <c r="Q2685" i="1"/>
  <c r="P2685" i="1"/>
  <c r="O2685" i="1"/>
  <c r="M2685" i="1"/>
  <c r="T2684" i="1"/>
  <c r="S2684" i="1"/>
  <c r="Q2684" i="1"/>
  <c r="P2684" i="1"/>
  <c r="O2684" i="1"/>
  <c r="M2684" i="1"/>
  <c r="T2683" i="1"/>
  <c r="S2683" i="1"/>
  <c r="Q2683" i="1"/>
  <c r="P2683" i="1"/>
  <c r="O2683" i="1"/>
  <c r="M2683" i="1"/>
  <c r="T2682" i="1"/>
  <c r="S2682" i="1"/>
  <c r="Q2682" i="1"/>
  <c r="P2682" i="1"/>
  <c r="O2682" i="1"/>
  <c r="M2682" i="1"/>
  <c r="T2681" i="1"/>
  <c r="S2681" i="1"/>
  <c r="Q2681" i="1"/>
  <c r="P2681" i="1"/>
  <c r="O2681" i="1"/>
  <c r="M2681" i="1"/>
  <c r="T2680" i="1"/>
  <c r="S2680" i="1"/>
  <c r="Q2680" i="1"/>
  <c r="P2680" i="1"/>
  <c r="O2680" i="1"/>
  <c r="M2680" i="1"/>
  <c r="T2679" i="1"/>
  <c r="S2679" i="1"/>
  <c r="Q2679" i="1"/>
  <c r="P2679" i="1"/>
  <c r="O2679" i="1"/>
  <c r="M2679" i="1"/>
  <c r="T2678" i="1"/>
  <c r="S2678" i="1"/>
  <c r="Q2678" i="1"/>
  <c r="P2678" i="1"/>
  <c r="O2678" i="1"/>
  <c r="M2678" i="1"/>
  <c r="T2677" i="1"/>
  <c r="S2677" i="1"/>
  <c r="Q2677" i="1"/>
  <c r="P2677" i="1"/>
  <c r="O2677" i="1"/>
  <c r="M2677" i="1"/>
  <c r="T2676" i="1"/>
  <c r="S2676" i="1"/>
  <c r="Q2676" i="1"/>
  <c r="P2676" i="1"/>
  <c r="O2676" i="1"/>
  <c r="M2676" i="1"/>
  <c r="T2675" i="1"/>
  <c r="S2675" i="1"/>
  <c r="Q2675" i="1"/>
  <c r="P2675" i="1"/>
  <c r="O2675" i="1"/>
  <c r="M2675" i="1"/>
  <c r="T2674" i="1"/>
  <c r="S2674" i="1"/>
  <c r="Q2674" i="1"/>
  <c r="P2674" i="1"/>
  <c r="O2674" i="1"/>
  <c r="M2674" i="1"/>
  <c r="T2673" i="1"/>
  <c r="S2673" i="1"/>
  <c r="Q2673" i="1"/>
  <c r="P2673" i="1"/>
  <c r="O2673" i="1"/>
  <c r="M2673" i="1"/>
  <c r="T2672" i="1"/>
  <c r="S2672" i="1"/>
  <c r="Q2672" i="1"/>
  <c r="P2672" i="1"/>
  <c r="O2672" i="1"/>
  <c r="M2672" i="1"/>
  <c r="T2671" i="1"/>
  <c r="S2671" i="1"/>
  <c r="Q2671" i="1"/>
  <c r="P2671" i="1"/>
  <c r="O2671" i="1"/>
  <c r="M2671" i="1"/>
  <c r="T2670" i="1"/>
  <c r="S2670" i="1"/>
  <c r="Q2670" i="1"/>
  <c r="P2670" i="1"/>
  <c r="O2670" i="1"/>
  <c r="M2670" i="1"/>
  <c r="T2669" i="1"/>
  <c r="S2669" i="1"/>
  <c r="Q2669" i="1"/>
  <c r="P2669" i="1"/>
  <c r="O2669" i="1"/>
  <c r="M2669" i="1"/>
  <c r="T2668" i="1"/>
  <c r="S2668" i="1"/>
  <c r="Q2668" i="1"/>
  <c r="P2668" i="1"/>
  <c r="O2668" i="1"/>
  <c r="M2668" i="1"/>
  <c r="T2667" i="1"/>
  <c r="S2667" i="1"/>
  <c r="Q2667" i="1"/>
  <c r="P2667" i="1"/>
  <c r="O2667" i="1"/>
  <c r="M2667" i="1"/>
  <c r="T2666" i="1"/>
  <c r="S2666" i="1"/>
  <c r="Q2666" i="1"/>
  <c r="P2666" i="1"/>
  <c r="O2666" i="1"/>
  <c r="M2666" i="1"/>
  <c r="T2665" i="1"/>
  <c r="S2665" i="1"/>
  <c r="Q2665" i="1"/>
  <c r="P2665" i="1"/>
  <c r="O2665" i="1"/>
  <c r="M2665" i="1"/>
  <c r="T2664" i="1"/>
  <c r="S2664" i="1"/>
  <c r="Q2664" i="1"/>
  <c r="P2664" i="1"/>
  <c r="O2664" i="1"/>
  <c r="M2664" i="1"/>
  <c r="T2663" i="1"/>
  <c r="S2663" i="1"/>
  <c r="Q2663" i="1"/>
  <c r="P2663" i="1"/>
  <c r="O2663" i="1"/>
  <c r="M2663" i="1"/>
  <c r="T2662" i="1"/>
  <c r="S2662" i="1"/>
  <c r="Q2662" i="1"/>
  <c r="P2662" i="1"/>
  <c r="O2662" i="1"/>
  <c r="M2662" i="1"/>
  <c r="T2661" i="1"/>
  <c r="S2661" i="1"/>
  <c r="Q2661" i="1"/>
  <c r="P2661" i="1"/>
  <c r="O2661" i="1"/>
  <c r="M2661" i="1"/>
  <c r="T2660" i="1"/>
  <c r="S2660" i="1"/>
  <c r="Q2660" i="1"/>
  <c r="P2660" i="1"/>
  <c r="O2660" i="1"/>
  <c r="M2660" i="1"/>
  <c r="T2659" i="1"/>
  <c r="S2659" i="1"/>
  <c r="Q2659" i="1"/>
  <c r="P2659" i="1"/>
  <c r="O2659" i="1"/>
  <c r="M2659" i="1"/>
  <c r="T2658" i="1"/>
  <c r="S2658" i="1"/>
  <c r="Q2658" i="1"/>
  <c r="P2658" i="1"/>
  <c r="O2658" i="1"/>
  <c r="M2658" i="1"/>
  <c r="T2657" i="1"/>
  <c r="S2657" i="1"/>
  <c r="Q2657" i="1"/>
  <c r="P2657" i="1"/>
  <c r="O2657" i="1"/>
  <c r="M2657" i="1"/>
  <c r="T2656" i="1"/>
  <c r="S2656" i="1"/>
  <c r="Q2656" i="1"/>
  <c r="P2656" i="1"/>
  <c r="O2656" i="1"/>
  <c r="M2656" i="1"/>
  <c r="T2655" i="1"/>
  <c r="S2655" i="1"/>
  <c r="Q2655" i="1"/>
  <c r="P2655" i="1"/>
  <c r="O2655" i="1"/>
  <c r="M2655" i="1"/>
  <c r="T2654" i="1"/>
  <c r="S2654" i="1"/>
  <c r="Q2654" i="1"/>
  <c r="P2654" i="1"/>
  <c r="O2654" i="1"/>
  <c r="M2654" i="1"/>
  <c r="T2653" i="1"/>
  <c r="S2653" i="1"/>
  <c r="Q2653" i="1"/>
  <c r="P2653" i="1"/>
  <c r="O2653" i="1"/>
  <c r="M2653" i="1"/>
  <c r="T2652" i="1"/>
  <c r="S2652" i="1"/>
  <c r="Q2652" i="1"/>
  <c r="P2652" i="1"/>
  <c r="O2652" i="1"/>
  <c r="M2652" i="1"/>
  <c r="T2651" i="1"/>
  <c r="S2651" i="1"/>
  <c r="Q2651" i="1"/>
  <c r="P2651" i="1"/>
  <c r="O2651" i="1"/>
  <c r="M2651" i="1"/>
  <c r="T2650" i="1"/>
  <c r="S2650" i="1"/>
  <c r="Q2650" i="1"/>
  <c r="P2650" i="1"/>
  <c r="O2650" i="1"/>
  <c r="M2650" i="1"/>
  <c r="T2649" i="1"/>
  <c r="S2649" i="1"/>
  <c r="Q2649" i="1"/>
  <c r="P2649" i="1"/>
  <c r="O2649" i="1"/>
  <c r="M2649" i="1"/>
  <c r="T2648" i="1"/>
  <c r="S2648" i="1"/>
  <c r="Q2648" i="1"/>
  <c r="P2648" i="1"/>
  <c r="O2648" i="1"/>
  <c r="M2648" i="1"/>
  <c r="T2647" i="1"/>
  <c r="S2647" i="1"/>
  <c r="Q2647" i="1"/>
  <c r="P2647" i="1"/>
  <c r="O2647" i="1"/>
  <c r="M2647" i="1"/>
  <c r="T2646" i="1"/>
  <c r="S2646" i="1"/>
  <c r="Q2646" i="1"/>
  <c r="P2646" i="1"/>
  <c r="O2646" i="1"/>
  <c r="M2646" i="1"/>
  <c r="T2645" i="1"/>
  <c r="S2645" i="1"/>
  <c r="Q2645" i="1"/>
  <c r="P2645" i="1"/>
  <c r="O2645" i="1"/>
  <c r="M2645" i="1"/>
  <c r="T2644" i="1"/>
  <c r="S2644" i="1"/>
  <c r="Q2644" i="1"/>
  <c r="P2644" i="1"/>
  <c r="O2644" i="1"/>
  <c r="M2644" i="1"/>
  <c r="T2643" i="1"/>
  <c r="S2643" i="1"/>
  <c r="Q2643" i="1"/>
  <c r="P2643" i="1"/>
  <c r="O2643" i="1"/>
  <c r="M2643" i="1"/>
  <c r="T2642" i="1"/>
  <c r="S2642" i="1"/>
  <c r="Q2642" i="1"/>
  <c r="P2642" i="1"/>
  <c r="O2642" i="1"/>
  <c r="M2642" i="1"/>
  <c r="T2641" i="1"/>
  <c r="S2641" i="1"/>
  <c r="Q2641" i="1"/>
  <c r="P2641" i="1"/>
  <c r="O2641" i="1"/>
  <c r="M2641" i="1"/>
  <c r="T2640" i="1"/>
  <c r="S2640" i="1"/>
  <c r="Q2640" i="1"/>
  <c r="P2640" i="1"/>
  <c r="O2640" i="1"/>
  <c r="M2640" i="1"/>
  <c r="T2639" i="1"/>
  <c r="S2639" i="1"/>
  <c r="Q2639" i="1"/>
  <c r="P2639" i="1"/>
  <c r="O2639" i="1"/>
  <c r="M2639" i="1"/>
  <c r="T2638" i="1"/>
  <c r="S2638" i="1"/>
  <c r="Q2638" i="1"/>
  <c r="P2638" i="1"/>
  <c r="O2638" i="1"/>
  <c r="M2638" i="1"/>
  <c r="T2637" i="1"/>
  <c r="S2637" i="1"/>
  <c r="Q2637" i="1"/>
  <c r="P2637" i="1"/>
  <c r="O2637" i="1"/>
  <c r="M2637" i="1"/>
  <c r="T2636" i="1"/>
  <c r="S2636" i="1"/>
  <c r="Q2636" i="1"/>
  <c r="P2636" i="1"/>
  <c r="O2636" i="1"/>
  <c r="M2636" i="1"/>
  <c r="T2635" i="1"/>
  <c r="S2635" i="1"/>
  <c r="Q2635" i="1"/>
  <c r="P2635" i="1"/>
  <c r="O2635" i="1"/>
  <c r="M2635" i="1"/>
  <c r="T2634" i="1"/>
  <c r="S2634" i="1"/>
  <c r="Q2634" i="1"/>
  <c r="P2634" i="1"/>
  <c r="O2634" i="1"/>
  <c r="M2634" i="1"/>
  <c r="T2633" i="1"/>
  <c r="S2633" i="1"/>
  <c r="Q2633" i="1"/>
  <c r="P2633" i="1"/>
  <c r="O2633" i="1"/>
  <c r="M2633" i="1"/>
  <c r="T2632" i="1"/>
  <c r="S2632" i="1"/>
  <c r="Q2632" i="1"/>
  <c r="P2632" i="1"/>
  <c r="O2632" i="1"/>
  <c r="M2632" i="1"/>
  <c r="T2631" i="1"/>
  <c r="S2631" i="1"/>
  <c r="Q2631" i="1"/>
  <c r="P2631" i="1"/>
  <c r="O2631" i="1"/>
  <c r="M2631" i="1"/>
  <c r="T2630" i="1"/>
  <c r="S2630" i="1"/>
  <c r="Q2630" i="1"/>
  <c r="P2630" i="1"/>
  <c r="O2630" i="1"/>
  <c r="M2630" i="1"/>
  <c r="T2629" i="1"/>
  <c r="S2629" i="1"/>
  <c r="Q2629" i="1"/>
  <c r="P2629" i="1"/>
  <c r="O2629" i="1"/>
  <c r="M2629" i="1"/>
  <c r="T2628" i="1"/>
  <c r="S2628" i="1"/>
  <c r="Q2628" i="1"/>
  <c r="P2628" i="1"/>
  <c r="O2628" i="1"/>
  <c r="M2628" i="1"/>
  <c r="T2627" i="1"/>
  <c r="S2627" i="1"/>
  <c r="Q2627" i="1"/>
  <c r="P2627" i="1"/>
  <c r="O2627" i="1"/>
  <c r="M2627" i="1"/>
  <c r="T2626" i="1"/>
  <c r="S2626" i="1"/>
  <c r="Q2626" i="1"/>
  <c r="P2626" i="1"/>
  <c r="O2626" i="1"/>
  <c r="M2626" i="1"/>
  <c r="T2625" i="1"/>
  <c r="S2625" i="1"/>
  <c r="Q2625" i="1"/>
  <c r="P2625" i="1"/>
  <c r="O2625" i="1"/>
  <c r="M2625" i="1"/>
  <c r="T2624" i="1"/>
  <c r="S2624" i="1"/>
  <c r="Q2624" i="1"/>
  <c r="P2624" i="1"/>
  <c r="O2624" i="1"/>
  <c r="M2624" i="1"/>
  <c r="T2623" i="1"/>
  <c r="S2623" i="1"/>
  <c r="Q2623" i="1"/>
  <c r="P2623" i="1"/>
  <c r="O2623" i="1"/>
  <c r="M2623" i="1"/>
  <c r="T2622" i="1"/>
  <c r="S2622" i="1"/>
  <c r="Q2622" i="1"/>
  <c r="P2622" i="1"/>
  <c r="O2622" i="1"/>
  <c r="M2622" i="1"/>
  <c r="T2621" i="1"/>
  <c r="S2621" i="1"/>
  <c r="Q2621" i="1"/>
  <c r="P2621" i="1"/>
  <c r="O2621" i="1"/>
  <c r="M2621" i="1"/>
  <c r="T2620" i="1"/>
  <c r="S2620" i="1"/>
  <c r="Q2620" i="1"/>
  <c r="P2620" i="1"/>
  <c r="O2620" i="1"/>
  <c r="M2620" i="1"/>
  <c r="T2619" i="1"/>
  <c r="S2619" i="1"/>
  <c r="Q2619" i="1"/>
  <c r="P2619" i="1"/>
  <c r="O2619" i="1"/>
  <c r="M2619" i="1"/>
  <c r="T2618" i="1"/>
  <c r="S2618" i="1"/>
  <c r="Q2618" i="1"/>
  <c r="P2618" i="1"/>
  <c r="O2618" i="1"/>
  <c r="M2618" i="1"/>
  <c r="T2617" i="1"/>
  <c r="S2617" i="1"/>
  <c r="Q2617" i="1"/>
  <c r="P2617" i="1"/>
  <c r="O2617" i="1"/>
  <c r="M2617" i="1"/>
  <c r="T2616" i="1"/>
  <c r="S2616" i="1"/>
  <c r="Q2616" i="1"/>
  <c r="P2616" i="1"/>
  <c r="O2616" i="1"/>
  <c r="M2616" i="1"/>
  <c r="T2615" i="1"/>
  <c r="S2615" i="1"/>
  <c r="Q2615" i="1"/>
  <c r="P2615" i="1"/>
  <c r="O2615" i="1"/>
  <c r="M2615" i="1"/>
  <c r="T2614" i="1"/>
  <c r="S2614" i="1"/>
  <c r="Q2614" i="1"/>
  <c r="P2614" i="1"/>
  <c r="O2614" i="1"/>
  <c r="M2614" i="1"/>
  <c r="T2613" i="1"/>
  <c r="S2613" i="1"/>
  <c r="Q2613" i="1"/>
  <c r="P2613" i="1"/>
  <c r="O2613" i="1"/>
  <c r="M2613" i="1"/>
  <c r="T2612" i="1"/>
  <c r="S2612" i="1"/>
  <c r="Q2612" i="1"/>
  <c r="P2612" i="1"/>
  <c r="O2612" i="1"/>
  <c r="M2612" i="1"/>
  <c r="T2611" i="1"/>
  <c r="S2611" i="1"/>
  <c r="Q2611" i="1"/>
  <c r="P2611" i="1"/>
  <c r="O2611" i="1"/>
  <c r="M2611" i="1"/>
  <c r="T2610" i="1"/>
  <c r="S2610" i="1"/>
  <c r="Q2610" i="1"/>
  <c r="P2610" i="1"/>
  <c r="O2610" i="1"/>
  <c r="M2610" i="1"/>
  <c r="T2609" i="1"/>
  <c r="S2609" i="1"/>
  <c r="Q2609" i="1"/>
  <c r="P2609" i="1"/>
  <c r="O2609" i="1"/>
  <c r="M2609" i="1"/>
  <c r="T2608" i="1"/>
  <c r="S2608" i="1"/>
  <c r="Q2608" i="1"/>
  <c r="P2608" i="1"/>
  <c r="O2608" i="1"/>
  <c r="M2608" i="1"/>
  <c r="T2607" i="1"/>
  <c r="S2607" i="1"/>
  <c r="Q2607" i="1"/>
  <c r="P2607" i="1"/>
  <c r="O2607" i="1"/>
  <c r="M2607" i="1"/>
  <c r="T2606" i="1"/>
  <c r="S2606" i="1"/>
  <c r="Q2606" i="1"/>
  <c r="P2606" i="1"/>
  <c r="O2606" i="1"/>
  <c r="M2606" i="1"/>
  <c r="T2605" i="1"/>
  <c r="S2605" i="1"/>
  <c r="Q2605" i="1"/>
  <c r="P2605" i="1"/>
  <c r="O2605" i="1"/>
  <c r="M2605" i="1"/>
  <c r="T2604" i="1"/>
  <c r="S2604" i="1"/>
  <c r="Q2604" i="1"/>
  <c r="P2604" i="1"/>
  <c r="O2604" i="1"/>
  <c r="M2604" i="1"/>
  <c r="T2603" i="1"/>
  <c r="S2603" i="1"/>
  <c r="Q2603" i="1"/>
  <c r="P2603" i="1"/>
  <c r="O2603" i="1"/>
  <c r="M2603" i="1"/>
  <c r="T2602" i="1"/>
  <c r="S2602" i="1"/>
  <c r="Q2602" i="1"/>
  <c r="P2602" i="1"/>
  <c r="O2602" i="1"/>
  <c r="M2602" i="1"/>
  <c r="T2601" i="1"/>
  <c r="S2601" i="1"/>
  <c r="Q2601" i="1"/>
  <c r="P2601" i="1"/>
  <c r="O2601" i="1"/>
  <c r="M2601" i="1"/>
  <c r="T2600" i="1"/>
  <c r="S2600" i="1"/>
  <c r="Q2600" i="1"/>
  <c r="P2600" i="1"/>
  <c r="O2600" i="1"/>
  <c r="M2600" i="1"/>
  <c r="T2599" i="1"/>
  <c r="S2599" i="1"/>
  <c r="Q2599" i="1"/>
  <c r="P2599" i="1"/>
  <c r="O2599" i="1"/>
  <c r="M2599" i="1"/>
  <c r="T2598" i="1"/>
  <c r="S2598" i="1"/>
  <c r="Q2598" i="1"/>
  <c r="P2598" i="1"/>
  <c r="O2598" i="1"/>
  <c r="M2598" i="1"/>
  <c r="T2597" i="1"/>
  <c r="S2597" i="1"/>
  <c r="Q2597" i="1"/>
  <c r="P2597" i="1"/>
  <c r="O2597" i="1"/>
  <c r="M2597" i="1"/>
  <c r="T2596" i="1"/>
  <c r="S2596" i="1"/>
  <c r="Q2596" i="1"/>
  <c r="P2596" i="1"/>
  <c r="O2596" i="1"/>
  <c r="M2596" i="1"/>
  <c r="T2595" i="1"/>
  <c r="S2595" i="1"/>
  <c r="Q2595" i="1"/>
  <c r="P2595" i="1"/>
  <c r="O2595" i="1"/>
  <c r="M2595" i="1"/>
  <c r="T2594" i="1"/>
  <c r="S2594" i="1"/>
  <c r="Q2594" i="1"/>
  <c r="P2594" i="1"/>
  <c r="O2594" i="1"/>
  <c r="M2594" i="1"/>
  <c r="T2593" i="1"/>
  <c r="S2593" i="1"/>
  <c r="Q2593" i="1"/>
  <c r="P2593" i="1"/>
  <c r="O2593" i="1"/>
  <c r="M2593" i="1"/>
  <c r="T2592" i="1"/>
  <c r="S2592" i="1"/>
  <c r="Q2592" i="1"/>
  <c r="P2592" i="1"/>
  <c r="O2592" i="1"/>
  <c r="M2592" i="1"/>
  <c r="T2591" i="1"/>
  <c r="S2591" i="1"/>
  <c r="Q2591" i="1"/>
  <c r="P2591" i="1"/>
  <c r="O2591" i="1"/>
  <c r="M2591" i="1"/>
  <c r="T2590" i="1"/>
  <c r="S2590" i="1"/>
  <c r="Q2590" i="1"/>
  <c r="P2590" i="1"/>
  <c r="O2590" i="1"/>
  <c r="M2590" i="1"/>
  <c r="T2589" i="1"/>
  <c r="S2589" i="1"/>
  <c r="Q2589" i="1"/>
  <c r="P2589" i="1"/>
  <c r="O2589" i="1"/>
  <c r="M2589" i="1"/>
  <c r="T2588" i="1"/>
  <c r="S2588" i="1"/>
  <c r="Q2588" i="1"/>
  <c r="P2588" i="1"/>
  <c r="O2588" i="1"/>
  <c r="M2588" i="1"/>
  <c r="T2587" i="1"/>
  <c r="S2587" i="1"/>
  <c r="Q2587" i="1"/>
  <c r="P2587" i="1"/>
  <c r="O2587" i="1"/>
  <c r="M2587" i="1"/>
  <c r="T2586" i="1"/>
  <c r="S2586" i="1"/>
  <c r="Q2586" i="1"/>
  <c r="P2586" i="1"/>
  <c r="O2586" i="1"/>
  <c r="M2586" i="1"/>
  <c r="T2585" i="1"/>
  <c r="S2585" i="1"/>
  <c r="Q2585" i="1"/>
  <c r="P2585" i="1"/>
  <c r="O2585" i="1"/>
  <c r="M2585" i="1"/>
  <c r="T2584" i="1"/>
  <c r="S2584" i="1"/>
  <c r="Q2584" i="1"/>
  <c r="P2584" i="1"/>
  <c r="O2584" i="1"/>
  <c r="M2584" i="1"/>
  <c r="T2583" i="1"/>
  <c r="S2583" i="1"/>
  <c r="Q2583" i="1"/>
  <c r="P2583" i="1"/>
  <c r="O2583" i="1"/>
  <c r="M2583" i="1"/>
  <c r="T2582" i="1"/>
  <c r="S2582" i="1"/>
  <c r="Q2582" i="1"/>
  <c r="P2582" i="1"/>
  <c r="O2582" i="1"/>
  <c r="M2582" i="1"/>
  <c r="T2581" i="1"/>
  <c r="S2581" i="1"/>
  <c r="Q2581" i="1"/>
  <c r="P2581" i="1"/>
  <c r="O2581" i="1"/>
  <c r="M2581" i="1"/>
  <c r="T2580" i="1"/>
  <c r="S2580" i="1"/>
  <c r="Q2580" i="1"/>
  <c r="P2580" i="1"/>
  <c r="O2580" i="1"/>
  <c r="M2580" i="1"/>
  <c r="T2579" i="1"/>
  <c r="S2579" i="1"/>
  <c r="Q2579" i="1"/>
  <c r="P2579" i="1"/>
  <c r="O2579" i="1"/>
  <c r="M2579" i="1"/>
  <c r="T2578" i="1"/>
  <c r="S2578" i="1"/>
  <c r="Q2578" i="1"/>
  <c r="P2578" i="1"/>
  <c r="O2578" i="1"/>
  <c r="M2578" i="1"/>
  <c r="T2577" i="1"/>
  <c r="S2577" i="1"/>
  <c r="Q2577" i="1"/>
  <c r="P2577" i="1"/>
  <c r="O2577" i="1"/>
  <c r="M2577" i="1"/>
  <c r="T2576" i="1"/>
  <c r="S2576" i="1"/>
  <c r="Q2576" i="1"/>
  <c r="P2576" i="1"/>
  <c r="O2576" i="1"/>
  <c r="M2576" i="1"/>
  <c r="T2575" i="1"/>
  <c r="S2575" i="1"/>
  <c r="Q2575" i="1"/>
  <c r="P2575" i="1"/>
  <c r="O2575" i="1"/>
  <c r="M2575" i="1"/>
  <c r="T2574" i="1"/>
  <c r="S2574" i="1"/>
  <c r="Q2574" i="1"/>
  <c r="P2574" i="1"/>
  <c r="O2574" i="1"/>
  <c r="M2574" i="1"/>
  <c r="T2573" i="1"/>
  <c r="S2573" i="1"/>
  <c r="Q2573" i="1"/>
  <c r="P2573" i="1"/>
  <c r="O2573" i="1"/>
  <c r="M2573" i="1"/>
  <c r="T2572" i="1"/>
  <c r="S2572" i="1"/>
  <c r="Q2572" i="1"/>
  <c r="P2572" i="1"/>
  <c r="O2572" i="1"/>
  <c r="M2572" i="1"/>
  <c r="T2571" i="1"/>
  <c r="S2571" i="1"/>
  <c r="Q2571" i="1"/>
  <c r="P2571" i="1"/>
  <c r="O2571" i="1"/>
  <c r="M2571" i="1"/>
  <c r="T2570" i="1"/>
  <c r="S2570" i="1"/>
  <c r="Q2570" i="1"/>
  <c r="P2570" i="1"/>
  <c r="O2570" i="1"/>
  <c r="M2570" i="1"/>
  <c r="T2569" i="1"/>
  <c r="S2569" i="1"/>
  <c r="Q2569" i="1"/>
  <c r="P2569" i="1"/>
  <c r="O2569" i="1"/>
  <c r="M2569" i="1"/>
  <c r="T2568" i="1"/>
  <c r="S2568" i="1"/>
  <c r="Q2568" i="1"/>
  <c r="P2568" i="1"/>
  <c r="O2568" i="1"/>
  <c r="M2568" i="1"/>
  <c r="T2567" i="1"/>
  <c r="S2567" i="1"/>
  <c r="Q2567" i="1"/>
  <c r="P2567" i="1"/>
  <c r="O2567" i="1"/>
  <c r="M2567" i="1"/>
  <c r="T2566" i="1"/>
  <c r="S2566" i="1"/>
  <c r="Q2566" i="1"/>
  <c r="P2566" i="1"/>
  <c r="O2566" i="1"/>
  <c r="M2566" i="1"/>
  <c r="T2565" i="1"/>
  <c r="S2565" i="1"/>
  <c r="Q2565" i="1"/>
  <c r="P2565" i="1"/>
  <c r="O2565" i="1"/>
  <c r="M2565" i="1"/>
  <c r="T2564" i="1"/>
  <c r="S2564" i="1"/>
  <c r="Q2564" i="1"/>
  <c r="P2564" i="1"/>
  <c r="O2564" i="1"/>
  <c r="M2564" i="1"/>
  <c r="T2563" i="1"/>
  <c r="S2563" i="1"/>
  <c r="Q2563" i="1"/>
  <c r="P2563" i="1"/>
  <c r="O2563" i="1"/>
  <c r="M2563" i="1"/>
  <c r="T2562" i="1"/>
  <c r="S2562" i="1"/>
  <c r="Q2562" i="1"/>
  <c r="P2562" i="1"/>
  <c r="O2562" i="1"/>
  <c r="M2562" i="1"/>
  <c r="T2561" i="1"/>
  <c r="S2561" i="1"/>
  <c r="Q2561" i="1"/>
  <c r="P2561" i="1"/>
  <c r="O2561" i="1"/>
  <c r="M2561" i="1"/>
  <c r="T2560" i="1"/>
  <c r="S2560" i="1"/>
  <c r="Q2560" i="1"/>
  <c r="P2560" i="1"/>
  <c r="O2560" i="1"/>
  <c r="M2560" i="1"/>
  <c r="T2559" i="1"/>
  <c r="S2559" i="1"/>
  <c r="Q2559" i="1"/>
  <c r="P2559" i="1"/>
  <c r="O2559" i="1"/>
  <c r="M2559" i="1"/>
  <c r="T2558" i="1"/>
  <c r="S2558" i="1"/>
  <c r="Q2558" i="1"/>
  <c r="P2558" i="1"/>
  <c r="O2558" i="1"/>
  <c r="M2558" i="1"/>
  <c r="T2557" i="1"/>
  <c r="S2557" i="1"/>
  <c r="Q2557" i="1"/>
  <c r="P2557" i="1"/>
  <c r="O2557" i="1"/>
  <c r="M2557" i="1"/>
  <c r="T2556" i="1"/>
  <c r="S2556" i="1"/>
  <c r="Q2556" i="1"/>
  <c r="P2556" i="1"/>
  <c r="O2556" i="1"/>
  <c r="M2556" i="1"/>
  <c r="T2555" i="1"/>
  <c r="S2555" i="1"/>
  <c r="Q2555" i="1"/>
  <c r="P2555" i="1"/>
  <c r="O2555" i="1"/>
  <c r="M2555" i="1"/>
  <c r="T2554" i="1"/>
  <c r="S2554" i="1"/>
  <c r="Q2554" i="1"/>
  <c r="P2554" i="1"/>
  <c r="O2554" i="1"/>
  <c r="M2554" i="1"/>
  <c r="T2553" i="1"/>
  <c r="S2553" i="1"/>
  <c r="Q2553" i="1"/>
  <c r="P2553" i="1"/>
  <c r="O2553" i="1"/>
  <c r="M2553" i="1"/>
  <c r="T2552" i="1"/>
  <c r="S2552" i="1"/>
  <c r="Q2552" i="1"/>
  <c r="P2552" i="1"/>
  <c r="O2552" i="1"/>
  <c r="M2552" i="1"/>
  <c r="T2551" i="1"/>
  <c r="S2551" i="1"/>
  <c r="Q2551" i="1"/>
  <c r="P2551" i="1"/>
  <c r="O2551" i="1"/>
  <c r="M2551" i="1"/>
  <c r="T2550" i="1"/>
  <c r="S2550" i="1"/>
  <c r="Q2550" i="1"/>
  <c r="P2550" i="1"/>
  <c r="O2550" i="1"/>
  <c r="M2550" i="1"/>
  <c r="T2549" i="1"/>
  <c r="S2549" i="1"/>
  <c r="Q2549" i="1"/>
  <c r="P2549" i="1"/>
  <c r="O2549" i="1"/>
  <c r="M2549" i="1"/>
  <c r="T2548" i="1"/>
  <c r="S2548" i="1"/>
  <c r="Q2548" i="1"/>
  <c r="P2548" i="1"/>
  <c r="O2548" i="1"/>
  <c r="M2548" i="1"/>
  <c r="T2547" i="1"/>
  <c r="S2547" i="1"/>
  <c r="Q2547" i="1"/>
  <c r="P2547" i="1"/>
  <c r="O2547" i="1"/>
  <c r="M2547" i="1"/>
  <c r="T2546" i="1"/>
  <c r="S2546" i="1"/>
  <c r="Q2546" i="1"/>
  <c r="P2546" i="1"/>
  <c r="O2546" i="1"/>
  <c r="M2546" i="1"/>
  <c r="T2545" i="1"/>
  <c r="S2545" i="1"/>
  <c r="Q2545" i="1"/>
  <c r="P2545" i="1"/>
  <c r="O2545" i="1"/>
  <c r="M2545" i="1"/>
  <c r="T2544" i="1"/>
  <c r="S2544" i="1"/>
  <c r="Q2544" i="1"/>
  <c r="P2544" i="1"/>
  <c r="O2544" i="1"/>
  <c r="M2544" i="1"/>
  <c r="T2543" i="1"/>
  <c r="S2543" i="1"/>
  <c r="Q2543" i="1"/>
  <c r="P2543" i="1"/>
  <c r="O2543" i="1"/>
  <c r="M2543" i="1"/>
  <c r="T2542" i="1"/>
  <c r="S2542" i="1"/>
  <c r="Q2542" i="1"/>
  <c r="P2542" i="1"/>
  <c r="O2542" i="1"/>
  <c r="M2542" i="1"/>
  <c r="T2541" i="1"/>
  <c r="S2541" i="1"/>
  <c r="Q2541" i="1"/>
  <c r="P2541" i="1"/>
  <c r="O2541" i="1"/>
  <c r="M2541" i="1"/>
  <c r="T2540" i="1"/>
  <c r="S2540" i="1"/>
  <c r="Q2540" i="1"/>
  <c r="P2540" i="1"/>
  <c r="O2540" i="1"/>
  <c r="M2540" i="1"/>
  <c r="T2539" i="1"/>
  <c r="S2539" i="1"/>
  <c r="Q2539" i="1"/>
  <c r="P2539" i="1"/>
  <c r="O2539" i="1"/>
  <c r="M2539" i="1"/>
  <c r="T2538" i="1"/>
  <c r="S2538" i="1"/>
  <c r="Q2538" i="1"/>
  <c r="P2538" i="1"/>
  <c r="O2538" i="1"/>
  <c r="M2538" i="1"/>
  <c r="T2537" i="1"/>
  <c r="S2537" i="1"/>
  <c r="Q2537" i="1"/>
  <c r="P2537" i="1"/>
  <c r="O2537" i="1"/>
  <c r="M2537" i="1"/>
  <c r="T2536" i="1"/>
  <c r="S2536" i="1"/>
  <c r="Q2536" i="1"/>
  <c r="P2536" i="1"/>
  <c r="O2536" i="1"/>
  <c r="M2536" i="1"/>
  <c r="T2535" i="1"/>
  <c r="S2535" i="1"/>
  <c r="Q2535" i="1"/>
  <c r="P2535" i="1"/>
  <c r="O2535" i="1"/>
  <c r="M2535" i="1"/>
  <c r="T2534" i="1"/>
  <c r="S2534" i="1"/>
  <c r="Q2534" i="1"/>
  <c r="P2534" i="1"/>
  <c r="O2534" i="1"/>
  <c r="M2534" i="1"/>
  <c r="T2533" i="1"/>
  <c r="S2533" i="1"/>
  <c r="Q2533" i="1"/>
  <c r="P2533" i="1"/>
  <c r="O2533" i="1"/>
  <c r="M2533" i="1"/>
  <c r="T2532" i="1"/>
  <c r="S2532" i="1"/>
  <c r="Q2532" i="1"/>
  <c r="P2532" i="1"/>
  <c r="O2532" i="1"/>
  <c r="M2532" i="1"/>
  <c r="T2531" i="1"/>
  <c r="S2531" i="1"/>
  <c r="Q2531" i="1"/>
  <c r="P2531" i="1"/>
  <c r="O2531" i="1"/>
  <c r="M2531" i="1"/>
  <c r="T2530" i="1"/>
  <c r="S2530" i="1"/>
  <c r="Q2530" i="1"/>
  <c r="P2530" i="1"/>
  <c r="O2530" i="1"/>
  <c r="M2530" i="1"/>
  <c r="T2529" i="1"/>
  <c r="S2529" i="1"/>
  <c r="Q2529" i="1"/>
  <c r="P2529" i="1"/>
  <c r="O2529" i="1"/>
  <c r="M2529" i="1"/>
  <c r="T2528" i="1"/>
  <c r="S2528" i="1"/>
  <c r="Q2528" i="1"/>
  <c r="P2528" i="1"/>
  <c r="O2528" i="1"/>
  <c r="M2528" i="1"/>
  <c r="T2527" i="1"/>
  <c r="S2527" i="1"/>
  <c r="Q2527" i="1"/>
  <c r="P2527" i="1"/>
  <c r="O2527" i="1"/>
  <c r="M2527" i="1"/>
  <c r="T2526" i="1"/>
  <c r="S2526" i="1"/>
  <c r="Q2526" i="1"/>
  <c r="P2526" i="1"/>
  <c r="O2526" i="1"/>
  <c r="M2526" i="1"/>
  <c r="T2525" i="1"/>
  <c r="S2525" i="1"/>
  <c r="Q2525" i="1"/>
  <c r="P2525" i="1"/>
  <c r="O2525" i="1"/>
  <c r="M2525" i="1"/>
  <c r="T2524" i="1"/>
  <c r="S2524" i="1"/>
  <c r="Q2524" i="1"/>
  <c r="P2524" i="1"/>
  <c r="O2524" i="1"/>
  <c r="M2524" i="1"/>
  <c r="T2523" i="1"/>
  <c r="S2523" i="1"/>
  <c r="Q2523" i="1"/>
  <c r="P2523" i="1"/>
  <c r="O2523" i="1"/>
  <c r="M2523" i="1"/>
  <c r="T2522" i="1"/>
  <c r="S2522" i="1"/>
  <c r="Q2522" i="1"/>
  <c r="P2522" i="1"/>
  <c r="O2522" i="1"/>
  <c r="M2522" i="1"/>
  <c r="T2521" i="1"/>
  <c r="S2521" i="1"/>
  <c r="Q2521" i="1"/>
  <c r="P2521" i="1"/>
  <c r="O2521" i="1"/>
  <c r="M2521" i="1"/>
  <c r="T2520" i="1"/>
  <c r="S2520" i="1"/>
  <c r="Q2520" i="1"/>
  <c r="P2520" i="1"/>
  <c r="O2520" i="1"/>
  <c r="M2520" i="1"/>
  <c r="T2519" i="1"/>
  <c r="S2519" i="1"/>
  <c r="Q2519" i="1"/>
  <c r="P2519" i="1"/>
  <c r="O2519" i="1"/>
  <c r="M2519" i="1"/>
  <c r="T2518" i="1"/>
  <c r="S2518" i="1"/>
  <c r="Q2518" i="1"/>
  <c r="P2518" i="1"/>
  <c r="O2518" i="1"/>
  <c r="M2518" i="1"/>
  <c r="T2517" i="1"/>
  <c r="S2517" i="1"/>
  <c r="Q2517" i="1"/>
  <c r="P2517" i="1"/>
  <c r="O2517" i="1"/>
  <c r="M2517" i="1"/>
  <c r="T2516" i="1"/>
  <c r="S2516" i="1"/>
  <c r="Q2516" i="1"/>
  <c r="P2516" i="1"/>
  <c r="O2516" i="1"/>
  <c r="M2516" i="1"/>
  <c r="T2515" i="1"/>
  <c r="S2515" i="1"/>
  <c r="Q2515" i="1"/>
  <c r="P2515" i="1"/>
  <c r="O2515" i="1"/>
  <c r="M2515" i="1"/>
  <c r="T2514" i="1"/>
  <c r="S2514" i="1"/>
  <c r="Q2514" i="1"/>
  <c r="P2514" i="1"/>
  <c r="O2514" i="1"/>
  <c r="M2514" i="1"/>
  <c r="T2513" i="1"/>
  <c r="S2513" i="1"/>
  <c r="Q2513" i="1"/>
  <c r="P2513" i="1"/>
  <c r="O2513" i="1"/>
  <c r="M2513" i="1"/>
  <c r="T2512" i="1"/>
  <c r="S2512" i="1"/>
  <c r="Q2512" i="1"/>
  <c r="P2512" i="1"/>
  <c r="O2512" i="1"/>
  <c r="M2512" i="1"/>
  <c r="T2511" i="1"/>
  <c r="S2511" i="1"/>
  <c r="Q2511" i="1"/>
  <c r="P2511" i="1"/>
  <c r="O2511" i="1"/>
  <c r="M2511" i="1"/>
  <c r="T2510" i="1"/>
  <c r="S2510" i="1"/>
  <c r="Q2510" i="1"/>
  <c r="P2510" i="1"/>
  <c r="O2510" i="1"/>
  <c r="M2510" i="1"/>
  <c r="T2509" i="1"/>
  <c r="S2509" i="1"/>
  <c r="Q2509" i="1"/>
  <c r="P2509" i="1"/>
  <c r="O2509" i="1"/>
  <c r="M2509" i="1"/>
  <c r="T2508" i="1"/>
  <c r="S2508" i="1"/>
  <c r="Q2508" i="1"/>
  <c r="P2508" i="1"/>
  <c r="O2508" i="1"/>
  <c r="M2508" i="1"/>
  <c r="T2507" i="1"/>
  <c r="S2507" i="1"/>
  <c r="Q2507" i="1"/>
  <c r="P2507" i="1"/>
  <c r="O2507" i="1"/>
  <c r="M2507" i="1"/>
  <c r="T2506" i="1"/>
  <c r="S2506" i="1"/>
  <c r="Q2506" i="1"/>
  <c r="P2506" i="1"/>
  <c r="O2506" i="1"/>
  <c r="M2506" i="1"/>
  <c r="T2505" i="1"/>
  <c r="S2505" i="1"/>
  <c r="Q2505" i="1"/>
  <c r="P2505" i="1"/>
  <c r="O2505" i="1"/>
  <c r="M2505" i="1"/>
  <c r="T2504" i="1"/>
  <c r="S2504" i="1"/>
  <c r="Q2504" i="1"/>
  <c r="P2504" i="1"/>
  <c r="O2504" i="1"/>
  <c r="M2504" i="1"/>
  <c r="T2503" i="1"/>
  <c r="S2503" i="1"/>
  <c r="Q2503" i="1"/>
  <c r="P2503" i="1"/>
  <c r="O2503" i="1"/>
  <c r="M2503" i="1"/>
  <c r="T2502" i="1"/>
  <c r="S2502" i="1"/>
  <c r="Q2502" i="1"/>
  <c r="P2502" i="1"/>
  <c r="O2502" i="1"/>
  <c r="M2502" i="1"/>
  <c r="T2501" i="1"/>
  <c r="S2501" i="1"/>
  <c r="Q2501" i="1"/>
  <c r="P2501" i="1"/>
  <c r="O2501" i="1"/>
  <c r="M2501" i="1"/>
  <c r="T2500" i="1"/>
  <c r="S2500" i="1"/>
  <c r="Q2500" i="1"/>
  <c r="P2500" i="1"/>
  <c r="O2500" i="1"/>
  <c r="M2500" i="1"/>
  <c r="T2499" i="1"/>
  <c r="S2499" i="1"/>
  <c r="Q2499" i="1"/>
  <c r="P2499" i="1"/>
  <c r="O2499" i="1"/>
  <c r="M2499" i="1"/>
  <c r="T2498" i="1"/>
  <c r="S2498" i="1"/>
  <c r="Q2498" i="1"/>
  <c r="P2498" i="1"/>
  <c r="O2498" i="1"/>
  <c r="M2498" i="1"/>
  <c r="T2497" i="1"/>
  <c r="S2497" i="1"/>
  <c r="Q2497" i="1"/>
  <c r="P2497" i="1"/>
  <c r="O2497" i="1"/>
  <c r="M2497" i="1"/>
  <c r="T2496" i="1"/>
  <c r="S2496" i="1"/>
  <c r="Q2496" i="1"/>
  <c r="P2496" i="1"/>
  <c r="O2496" i="1"/>
  <c r="M2496" i="1"/>
  <c r="T2495" i="1"/>
  <c r="S2495" i="1"/>
  <c r="Q2495" i="1"/>
  <c r="P2495" i="1"/>
  <c r="O2495" i="1"/>
  <c r="M2495" i="1"/>
  <c r="T2494" i="1"/>
  <c r="S2494" i="1"/>
  <c r="Q2494" i="1"/>
  <c r="P2494" i="1"/>
  <c r="O2494" i="1"/>
  <c r="M2494" i="1"/>
  <c r="T2493" i="1"/>
  <c r="S2493" i="1"/>
  <c r="Q2493" i="1"/>
  <c r="P2493" i="1"/>
  <c r="O2493" i="1"/>
  <c r="M2493" i="1"/>
  <c r="T2492" i="1"/>
  <c r="S2492" i="1"/>
  <c r="Q2492" i="1"/>
  <c r="P2492" i="1"/>
  <c r="O2492" i="1"/>
  <c r="M2492" i="1"/>
  <c r="T2491" i="1"/>
  <c r="S2491" i="1"/>
  <c r="Q2491" i="1"/>
  <c r="P2491" i="1"/>
  <c r="O2491" i="1"/>
  <c r="M2491" i="1"/>
  <c r="T2490" i="1"/>
  <c r="S2490" i="1"/>
  <c r="Q2490" i="1"/>
  <c r="P2490" i="1"/>
  <c r="O2490" i="1"/>
  <c r="M2490" i="1"/>
  <c r="T2489" i="1"/>
  <c r="S2489" i="1"/>
  <c r="Q2489" i="1"/>
  <c r="P2489" i="1"/>
  <c r="O2489" i="1"/>
  <c r="M2489" i="1"/>
  <c r="T2488" i="1"/>
  <c r="S2488" i="1"/>
  <c r="Q2488" i="1"/>
  <c r="P2488" i="1"/>
  <c r="O2488" i="1"/>
  <c r="M2488" i="1"/>
  <c r="T2487" i="1"/>
  <c r="S2487" i="1"/>
  <c r="Q2487" i="1"/>
  <c r="P2487" i="1"/>
  <c r="O2487" i="1"/>
  <c r="M2487" i="1"/>
  <c r="T2486" i="1"/>
  <c r="S2486" i="1"/>
  <c r="Q2486" i="1"/>
  <c r="P2486" i="1"/>
  <c r="O2486" i="1"/>
  <c r="M2486" i="1"/>
  <c r="T2485" i="1"/>
  <c r="S2485" i="1"/>
  <c r="Q2485" i="1"/>
  <c r="P2485" i="1"/>
  <c r="O2485" i="1"/>
  <c r="M2485" i="1"/>
  <c r="T2484" i="1"/>
  <c r="S2484" i="1"/>
  <c r="Q2484" i="1"/>
  <c r="P2484" i="1"/>
  <c r="O2484" i="1"/>
  <c r="M2484" i="1"/>
  <c r="T2483" i="1"/>
  <c r="S2483" i="1"/>
  <c r="Q2483" i="1"/>
  <c r="P2483" i="1"/>
  <c r="O2483" i="1"/>
  <c r="M2483" i="1"/>
  <c r="T2482" i="1"/>
  <c r="S2482" i="1"/>
  <c r="Q2482" i="1"/>
  <c r="P2482" i="1"/>
  <c r="O2482" i="1"/>
  <c r="M2482" i="1"/>
  <c r="T2481" i="1"/>
  <c r="S2481" i="1"/>
  <c r="Q2481" i="1"/>
  <c r="P2481" i="1"/>
  <c r="O2481" i="1"/>
  <c r="M2481" i="1"/>
  <c r="T2480" i="1"/>
  <c r="S2480" i="1"/>
  <c r="Q2480" i="1"/>
  <c r="P2480" i="1"/>
  <c r="O2480" i="1"/>
  <c r="M2480" i="1"/>
  <c r="T2479" i="1"/>
  <c r="S2479" i="1"/>
  <c r="Q2479" i="1"/>
  <c r="P2479" i="1"/>
  <c r="O2479" i="1"/>
  <c r="M2479" i="1"/>
  <c r="T2478" i="1"/>
  <c r="S2478" i="1"/>
  <c r="Q2478" i="1"/>
  <c r="P2478" i="1"/>
  <c r="O2478" i="1"/>
  <c r="M2478" i="1"/>
  <c r="T2477" i="1"/>
  <c r="S2477" i="1"/>
  <c r="Q2477" i="1"/>
  <c r="P2477" i="1"/>
  <c r="O2477" i="1"/>
  <c r="M2477" i="1"/>
  <c r="T2476" i="1"/>
  <c r="S2476" i="1"/>
  <c r="Q2476" i="1"/>
  <c r="P2476" i="1"/>
  <c r="O2476" i="1"/>
  <c r="M2476" i="1"/>
  <c r="T2475" i="1"/>
  <c r="S2475" i="1"/>
  <c r="Q2475" i="1"/>
  <c r="P2475" i="1"/>
  <c r="O2475" i="1"/>
  <c r="M2475" i="1"/>
  <c r="T2474" i="1"/>
  <c r="S2474" i="1"/>
  <c r="Q2474" i="1"/>
  <c r="P2474" i="1"/>
  <c r="O2474" i="1"/>
  <c r="M2474" i="1"/>
  <c r="T2473" i="1"/>
  <c r="S2473" i="1"/>
  <c r="Q2473" i="1"/>
  <c r="P2473" i="1"/>
  <c r="O2473" i="1"/>
  <c r="M2473" i="1"/>
  <c r="T2472" i="1"/>
  <c r="S2472" i="1"/>
  <c r="Q2472" i="1"/>
  <c r="P2472" i="1"/>
  <c r="O2472" i="1"/>
  <c r="M2472" i="1"/>
  <c r="T2471" i="1"/>
  <c r="S2471" i="1"/>
  <c r="Q2471" i="1"/>
  <c r="P2471" i="1"/>
  <c r="O2471" i="1"/>
  <c r="M2471" i="1"/>
  <c r="T2470" i="1"/>
  <c r="S2470" i="1"/>
  <c r="Q2470" i="1"/>
  <c r="P2470" i="1"/>
  <c r="O2470" i="1"/>
  <c r="M2470" i="1"/>
  <c r="T2469" i="1"/>
  <c r="S2469" i="1"/>
  <c r="Q2469" i="1"/>
  <c r="P2469" i="1"/>
  <c r="O2469" i="1"/>
  <c r="M2469" i="1"/>
  <c r="T2468" i="1"/>
  <c r="S2468" i="1"/>
  <c r="Q2468" i="1"/>
  <c r="P2468" i="1"/>
  <c r="O2468" i="1"/>
  <c r="M2468" i="1"/>
  <c r="T2467" i="1"/>
  <c r="S2467" i="1"/>
  <c r="Q2467" i="1"/>
  <c r="P2467" i="1"/>
  <c r="O2467" i="1"/>
  <c r="M2467" i="1"/>
  <c r="T2466" i="1"/>
  <c r="S2466" i="1"/>
  <c r="Q2466" i="1"/>
  <c r="P2466" i="1"/>
  <c r="O2466" i="1"/>
  <c r="M2466" i="1"/>
  <c r="T2465" i="1"/>
  <c r="S2465" i="1"/>
  <c r="Q2465" i="1"/>
  <c r="P2465" i="1"/>
  <c r="O2465" i="1"/>
  <c r="M2465" i="1"/>
  <c r="T2464" i="1"/>
  <c r="S2464" i="1"/>
  <c r="Q2464" i="1"/>
  <c r="P2464" i="1"/>
  <c r="O2464" i="1"/>
  <c r="M2464" i="1"/>
  <c r="T2463" i="1"/>
  <c r="S2463" i="1"/>
  <c r="Q2463" i="1"/>
  <c r="P2463" i="1"/>
  <c r="O2463" i="1"/>
  <c r="M2463" i="1"/>
  <c r="T2462" i="1"/>
  <c r="S2462" i="1"/>
  <c r="Q2462" i="1"/>
  <c r="P2462" i="1"/>
  <c r="O2462" i="1"/>
  <c r="M2462" i="1"/>
  <c r="T2461" i="1"/>
  <c r="S2461" i="1"/>
  <c r="Q2461" i="1"/>
  <c r="P2461" i="1"/>
  <c r="O2461" i="1"/>
  <c r="M2461" i="1"/>
  <c r="T2460" i="1"/>
  <c r="S2460" i="1"/>
  <c r="Q2460" i="1"/>
  <c r="P2460" i="1"/>
  <c r="O2460" i="1"/>
  <c r="M2460" i="1"/>
  <c r="T2459" i="1"/>
  <c r="S2459" i="1"/>
  <c r="Q2459" i="1"/>
  <c r="P2459" i="1"/>
  <c r="O2459" i="1"/>
  <c r="M2459" i="1"/>
  <c r="T2458" i="1"/>
  <c r="S2458" i="1"/>
  <c r="Q2458" i="1"/>
  <c r="P2458" i="1"/>
  <c r="O2458" i="1"/>
  <c r="M2458" i="1"/>
  <c r="T2457" i="1"/>
  <c r="S2457" i="1"/>
  <c r="Q2457" i="1"/>
  <c r="P2457" i="1"/>
  <c r="O2457" i="1"/>
  <c r="M2457" i="1"/>
  <c r="T2456" i="1"/>
  <c r="S2456" i="1"/>
  <c r="Q2456" i="1"/>
  <c r="P2456" i="1"/>
  <c r="O2456" i="1"/>
  <c r="M2456" i="1"/>
  <c r="T2455" i="1"/>
  <c r="S2455" i="1"/>
  <c r="Q2455" i="1"/>
  <c r="P2455" i="1"/>
  <c r="O2455" i="1"/>
  <c r="M2455" i="1"/>
  <c r="T2454" i="1"/>
  <c r="S2454" i="1"/>
  <c r="Q2454" i="1"/>
  <c r="P2454" i="1"/>
  <c r="O2454" i="1"/>
  <c r="M2454" i="1"/>
  <c r="T2453" i="1"/>
  <c r="S2453" i="1"/>
  <c r="Q2453" i="1"/>
  <c r="P2453" i="1"/>
  <c r="O2453" i="1"/>
  <c r="M2453" i="1"/>
  <c r="T2452" i="1"/>
  <c r="S2452" i="1"/>
  <c r="Q2452" i="1"/>
  <c r="P2452" i="1"/>
  <c r="O2452" i="1"/>
  <c r="M2452" i="1"/>
  <c r="T2451" i="1"/>
  <c r="S2451" i="1"/>
  <c r="Q2451" i="1"/>
  <c r="P2451" i="1"/>
  <c r="O2451" i="1"/>
  <c r="M2451" i="1"/>
  <c r="T2450" i="1"/>
  <c r="S2450" i="1"/>
  <c r="Q2450" i="1"/>
  <c r="P2450" i="1"/>
  <c r="O2450" i="1"/>
  <c r="M2450" i="1"/>
  <c r="T2449" i="1"/>
  <c r="S2449" i="1"/>
  <c r="Q2449" i="1"/>
  <c r="P2449" i="1"/>
  <c r="O2449" i="1"/>
  <c r="M2449" i="1"/>
  <c r="T2448" i="1"/>
  <c r="S2448" i="1"/>
  <c r="Q2448" i="1"/>
  <c r="P2448" i="1"/>
  <c r="O2448" i="1"/>
  <c r="M2448" i="1"/>
  <c r="T2447" i="1"/>
  <c r="S2447" i="1"/>
  <c r="Q2447" i="1"/>
  <c r="P2447" i="1"/>
  <c r="O2447" i="1"/>
  <c r="M2447" i="1"/>
  <c r="T2446" i="1"/>
  <c r="S2446" i="1"/>
  <c r="Q2446" i="1"/>
  <c r="P2446" i="1"/>
  <c r="O2446" i="1"/>
  <c r="M2446" i="1"/>
  <c r="T2445" i="1"/>
  <c r="S2445" i="1"/>
  <c r="Q2445" i="1"/>
  <c r="P2445" i="1"/>
  <c r="O2445" i="1"/>
  <c r="M2445" i="1"/>
  <c r="T2444" i="1"/>
  <c r="S2444" i="1"/>
  <c r="Q2444" i="1"/>
  <c r="P2444" i="1"/>
  <c r="O2444" i="1"/>
  <c r="M2444" i="1"/>
  <c r="T2443" i="1"/>
  <c r="S2443" i="1"/>
  <c r="Q2443" i="1"/>
  <c r="P2443" i="1"/>
  <c r="O2443" i="1"/>
  <c r="M2443" i="1"/>
  <c r="T2442" i="1"/>
  <c r="S2442" i="1"/>
  <c r="Q2442" i="1"/>
  <c r="P2442" i="1"/>
  <c r="O2442" i="1"/>
  <c r="M2442" i="1"/>
  <c r="T2441" i="1"/>
  <c r="S2441" i="1"/>
  <c r="Q2441" i="1"/>
  <c r="P2441" i="1"/>
  <c r="O2441" i="1"/>
  <c r="M2441" i="1"/>
  <c r="T2440" i="1"/>
  <c r="S2440" i="1"/>
  <c r="Q2440" i="1"/>
  <c r="P2440" i="1"/>
  <c r="O2440" i="1"/>
  <c r="M2440" i="1"/>
  <c r="T2439" i="1"/>
  <c r="S2439" i="1"/>
  <c r="Q2439" i="1"/>
  <c r="P2439" i="1"/>
  <c r="O2439" i="1"/>
  <c r="M2439" i="1"/>
  <c r="T2438" i="1"/>
  <c r="S2438" i="1"/>
  <c r="Q2438" i="1"/>
  <c r="P2438" i="1"/>
  <c r="O2438" i="1"/>
  <c r="M2438" i="1"/>
  <c r="T2437" i="1"/>
  <c r="S2437" i="1"/>
  <c r="Q2437" i="1"/>
  <c r="P2437" i="1"/>
  <c r="O2437" i="1"/>
  <c r="M2437" i="1"/>
  <c r="T2436" i="1"/>
  <c r="S2436" i="1"/>
  <c r="Q2436" i="1"/>
  <c r="P2436" i="1"/>
  <c r="O2436" i="1"/>
  <c r="M2436" i="1"/>
  <c r="T2435" i="1"/>
  <c r="S2435" i="1"/>
  <c r="Q2435" i="1"/>
  <c r="P2435" i="1"/>
  <c r="O2435" i="1"/>
  <c r="M2435" i="1"/>
  <c r="T2434" i="1"/>
  <c r="S2434" i="1"/>
  <c r="Q2434" i="1"/>
  <c r="P2434" i="1"/>
  <c r="O2434" i="1"/>
  <c r="M2434" i="1"/>
  <c r="T2433" i="1"/>
  <c r="S2433" i="1"/>
  <c r="Q2433" i="1"/>
  <c r="P2433" i="1"/>
  <c r="O2433" i="1"/>
  <c r="M2433" i="1"/>
  <c r="T2432" i="1"/>
  <c r="S2432" i="1"/>
  <c r="Q2432" i="1"/>
  <c r="P2432" i="1"/>
  <c r="O2432" i="1"/>
  <c r="M2432" i="1"/>
  <c r="T2431" i="1"/>
  <c r="S2431" i="1"/>
  <c r="Q2431" i="1"/>
  <c r="P2431" i="1"/>
  <c r="O2431" i="1"/>
  <c r="M2431" i="1"/>
  <c r="T2430" i="1"/>
  <c r="S2430" i="1"/>
  <c r="Q2430" i="1"/>
  <c r="P2430" i="1"/>
  <c r="O2430" i="1"/>
  <c r="M2430" i="1"/>
  <c r="T2429" i="1"/>
  <c r="S2429" i="1"/>
  <c r="Q2429" i="1"/>
  <c r="P2429" i="1"/>
  <c r="O2429" i="1"/>
  <c r="M2429" i="1"/>
  <c r="T2428" i="1"/>
  <c r="S2428" i="1"/>
  <c r="Q2428" i="1"/>
  <c r="P2428" i="1"/>
  <c r="O2428" i="1"/>
  <c r="M2428" i="1"/>
  <c r="T2427" i="1"/>
  <c r="S2427" i="1"/>
  <c r="Q2427" i="1"/>
  <c r="P2427" i="1"/>
  <c r="O2427" i="1"/>
  <c r="M2427" i="1"/>
  <c r="T2426" i="1"/>
  <c r="S2426" i="1"/>
  <c r="Q2426" i="1"/>
  <c r="P2426" i="1"/>
  <c r="O2426" i="1"/>
  <c r="M2426" i="1"/>
  <c r="T2425" i="1"/>
  <c r="S2425" i="1"/>
  <c r="Q2425" i="1"/>
  <c r="P2425" i="1"/>
  <c r="O2425" i="1"/>
  <c r="M2425" i="1"/>
  <c r="T2424" i="1"/>
  <c r="S2424" i="1"/>
  <c r="Q2424" i="1"/>
  <c r="P2424" i="1"/>
  <c r="O2424" i="1"/>
  <c r="M2424" i="1"/>
  <c r="T2423" i="1"/>
  <c r="S2423" i="1"/>
  <c r="Q2423" i="1"/>
  <c r="P2423" i="1"/>
  <c r="O2423" i="1"/>
  <c r="M2423" i="1"/>
  <c r="T2422" i="1"/>
  <c r="S2422" i="1"/>
  <c r="Q2422" i="1"/>
  <c r="P2422" i="1"/>
  <c r="O2422" i="1"/>
  <c r="M2422" i="1"/>
  <c r="T2421" i="1"/>
  <c r="S2421" i="1"/>
  <c r="Q2421" i="1"/>
  <c r="P2421" i="1"/>
  <c r="O2421" i="1"/>
  <c r="M2421" i="1"/>
  <c r="T2420" i="1"/>
  <c r="S2420" i="1"/>
  <c r="Q2420" i="1"/>
  <c r="P2420" i="1"/>
  <c r="O2420" i="1"/>
  <c r="M2420" i="1"/>
  <c r="T2419" i="1"/>
  <c r="S2419" i="1"/>
  <c r="Q2419" i="1"/>
  <c r="P2419" i="1"/>
  <c r="O2419" i="1"/>
  <c r="M2419" i="1"/>
  <c r="T2418" i="1"/>
  <c r="S2418" i="1"/>
  <c r="Q2418" i="1"/>
  <c r="P2418" i="1"/>
  <c r="O2418" i="1"/>
  <c r="M2418" i="1"/>
  <c r="T2417" i="1"/>
  <c r="S2417" i="1"/>
  <c r="Q2417" i="1"/>
  <c r="P2417" i="1"/>
  <c r="O2417" i="1"/>
  <c r="M2417" i="1"/>
  <c r="T2416" i="1"/>
  <c r="S2416" i="1"/>
  <c r="Q2416" i="1"/>
  <c r="P2416" i="1"/>
  <c r="O2416" i="1"/>
  <c r="M2416" i="1"/>
  <c r="T2415" i="1"/>
  <c r="S2415" i="1"/>
  <c r="Q2415" i="1"/>
  <c r="P2415" i="1"/>
  <c r="O2415" i="1"/>
  <c r="M2415" i="1"/>
  <c r="T2414" i="1"/>
  <c r="S2414" i="1"/>
  <c r="Q2414" i="1"/>
  <c r="P2414" i="1"/>
  <c r="O2414" i="1"/>
  <c r="M2414" i="1"/>
  <c r="T2413" i="1"/>
  <c r="S2413" i="1"/>
  <c r="Q2413" i="1"/>
  <c r="P2413" i="1"/>
  <c r="O2413" i="1"/>
  <c r="M2413" i="1"/>
  <c r="T2412" i="1"/>
  <c r="S2412" i="1"/>
  <c r="Q2412" i="1"/>
  <c r="P2412" i="1"/>
  <c r="O2412" i="1"/>
  <c r="M2412" i="1"/>
  <c r="T2411" i="1"/>
  <c r="S2411" i="1"/>
  <c r="Q2411" i="1"/>
  <c r="P2411" i="1"/>
  <c r="O2411" i="1"/>
  <c r="M2411" i="1"/>
  <c r="T2410" i="1"/>
  <c r="S2410" i="1"/>
  <c r="Q2410" i="1"/>
  <c r="P2410" i="1"/>
  <c r="O2410" i="1"/>
  <c r="M2410" i="1"/>
  <c r="T2409" i="1"/>
  <c r="S2409" i="1"/>
  <c r="Q2409" i="1"/>
  <c r="P2409" i="1"/>
  <c r="O2409" i="1"/>
  <c r="M2409" i="1"/>
  <c r="T2408" i="1"/>
  <c r="S2408" i="1"/>
  <c r="Q2408" i="1"/>
  <c r="P2408" i="1"/>
  <c r="O2408" i="1"/>
  <c r="M2408" i="1"/>
  <c r="T2407" i="1"/>
  <c r="S2407" i="1"/>
  <c r="Q2407" i="1"/>
  <c r="P2407" i="1"/>
  <c r="O2407" i="1"/>
  <c r="M2407" i="1"/>
  <c r="T2406" i="1"/>
  <c r="S2406" i="1"/>
  <c r="Q2406" i="1"/>
  <c r="P2406" i="1"/>
  <c r="O2406" i="1"/>
  <c r="M2406" i="1"/>
  <c r="T2405" i="1"/>
  <c r="S2405" i="1"/>
  <c r="Q2405" i="1"/>
  <c r="P2405" i="1"/>
  <c r="O2405" i="1"/>
  <c r="M2405" i="1"/>
  <c r="T2404" i="1"/>
  <c r="S2404" i="1"/>
  <c r="Q2404" i="1"/>
  <c r="P2404" i="1"/>
  <c r="O2404" i="1"/>
  <c r="M2404" i="1"/>
  <c r="T2403" i="1"/>
  <c r="S2403" i="1"/>
  <c r="Q2403" i="1"/>
  <c r="P2403" i="1"/>
  <c r="O2403" i="1"/>
  <c r="M2403" i="1"/>
  <c r="T2402" i="1"/>
  <c r="S2402" i="1"/>
  <c r="Q2402" i="1"/>
  <c r="P2402" i="1"/>
  <c r="O2402" i="1"/>
  <c r="M2402" i="1"/>
  <c r="T2401" i="1"/>
  <c r="S2401" i="1"/>
  <c r="Q2401" i="1"/>
  <c r="P2401" i="1"/>
  <c r="O2401" i="1"/>
  <c r="M2401" i="1"/>
  <c r="T2400" i="1"/>
  <c r="S2400" i="1"/>
  <c r="Q2400" i="1"/>
  <c r="P2400" i="1"/>
  <c r="O2400" i="1"/>
  <c r="M2400" i="1"/>
  <c r="T2399" i="1"/>
  <c r="S2399" i="1"/>
  <c r="Q2399" i="1"/>
  <c r="P2399" i="1"/>
  <c r="O2399" i="1"/>
  <c r="M2399" i="1"/>
  <c r="T2398" i="1"/>
  <c r="S2398" i="1"/>
  <c r="Q2398" i="1"/>
  <c r="P2398" i="1"/>
  <c r="O2398" i="1"/>
  <c r="M2398" i="1"/>
  <c r="T2397" i="1"/>
  <c r="S2397" i="1"/>
  <c r="Q2397" i="1"/>
  <c r="P2397" i="1"/>
  <c r="O2397" i="1"/>
  <c r="M2397" i="1"/>
  <c r="T2396" i="1"/>
  <c r="S2396" i="1"/>
  <c r="Q2396" i="1"/>
  <c r="P2396" i="1"/>
  <c r="O2396" i="1"/>
  <c r="M2396" i="1"/>
  <c r="T2395" i="1"/>
  <c r="S2395" i="1"/>
  <c r="Q2395" i="1"/>
  <c r="P2395" i="1"/>
  <c r="O2395" i="1"/>
  <c r="M2395" i="1"/>
  <c r="T2394" i="1"/>
  <c r="S2394" i="1"/>
  <c r="Q2394" i="1"/>
  <c r="P2394" i="1"/>
  <c r="O2394" i="1"/>
  <c r="M2394" i="1"/>
  <c r="T2393" i="1"/>
  <c r="S2393" i="1"/>
  <c r="Q2393" i="1"/>
  <c r="P2393" i="1"/>
  <c r="O2393" i="1"/>
  <c r="M2393" i="1"/>
  <c r="T2392" i="1"/>
  <c r="S2392" i="1"/>
  <c r="Q2392" i="1"/>
  <c r="P2392" i="1"/>
  <c r="O2392" i="1"/>
  <c r="M2392" i="1"/>
  <c r="T2391" i="1"/>
  <c r="S2391" i="1"/>
  <c r="Q2391" i="1"/>
  <c r="P2391" i="1"/>
  <c r="O2391" i="1"/>
  <c r="M2391" i="1"/>
  <c r="T2390" i="1"/>
  <c r="S2390" i="1"/>
  <c r="Q2390" i="1"/>
  <c r="P2390" i="1"/>
  <c r="O2390" i="1"/>
  <c r="M2390" i="1"/>
  <c r="T2389" i="1"/>
  <c r="S2389" i="1"/>
  <c r="Q2389" i="1"/>
  <c r="P2389" i="1"/>
  <c r="O2389" i="1"/>
  <c r="M2389" i="1"/>
  <c r="T2388" i="1"/>
  <c r="S2388" i="1"/>
  <c r="Q2388" i="1"/>
  <c r="P2388" i="1"/>
  <c r="O2388" i="1"/>
  <c r="M2388" i="1"/>
  <c r="T2387" i="1"/>
  <c r="S2387" i="1"/>
  <c r="Q2387" i="1"/>
  <c r="P2387" i="1"/>
  <c r="O2387" i="1"/>
  <c r="M2387" i="1"/>
  <c r="T2386" i="1"/>
  <c r="S2386" i="1"/>
  <c r="Q2386" i="1"/>
  <c r="P2386" i="1"/>
  <c r="O2386" i="1"/>
  <c r="M2386" i="1"/>
  <c r="T2385" i="1"/>
  <c r="S2385" i="1"/>
  <c r="Q2385" i="1"/>
  <c r="P2385" i="1"/>
  <c r="O2385" i="1"/>
  <c r="M2385" i="1"/>
  <c r="T2384" i="1"/>
  <c r="S2384" i="1"/>
  <c r="Q2384" i="1"/>
  <c r="P2384" i="1"/>
  <c r="O2384" i="1"/>
  <c r="M2384" i="1"/>
  <c r="T2383" i="1"/>
  <c r="S2383" i="1"/>
  <c r="Q2383" i="1"/>
  <c r="P2383" i="1"/>
  <c r="O2383" i="1"/>
  <c r="M2383" i="1"/>
  <c r="T2382" i="1"/>
  <c r="S2382" i="1"/>
  <c r="Q2382" i="1"/>
  <c r="P2382" i="1"/>
  <c r="O2382" i="1"/>
  <c r="M2382" i="1"/>
  <c r="T2381" i="1"/>
  <c r="S2381" i="1"/>
  <c r="Q2381" i="1"/>
  <c r="P2381" i="1"/>
  <c r="O2381" i="1"/>
  <c r="M2381" i="1"/>
  <c r="T2380" i="1"/>
  <c r="S2380" i="1"/>
  <c r="Q2380" i="1"/>
  <c r="P2380" i="1"/>
  <c r="O2380" i="1"/>
  <c r="M2380" i="1"/>
  <c r="T2379" i="1"/>
  <c r="S2379" i="1"/>
  <c r="Q2379" i="1"/>
  <c r="P2379" i="1"/>
  <c r="O2379" i="1"/>
  <c r="M2379" i="1"/>
  <c r="T2378" i="1"/>
  <c r="S2378" i="1"/>
  <c r="Q2378" i="1"/>
  <c r="P2378" i="1"/>
  <c r="O2378" i="1"/>
  <c r="M2378" i="1"/>
  <c r="T2377" i="1"/>
  <c r="S2377" i="1"/>
  <c r="Q2377" i="1"/>
  <c r="P2377" i="1"/>
  <c r="O2377" i="1"/>
  <c r="M2377" i="1"/>
  <c r="T2376" i="1"/>
  <c r="S2376" i="1"/>
  <c r="Q2376" i="1"/>
  <c r="P2376" i="1"/>
  <c r="O2376" i="1"/>
  <c r="M2376" i="1"/>
  <c r="T2375" i="1"/>
  <c r="S2375" i="1"/>
  <c r="Q2375" i="1"/>
  <c r="P2375" i="1"/>
  <c r="O2375" i="1"/>
  <c r="M2375" i="1"/>
  <c r="T2374" i="1"/>
  <c r="S2374" i="1"/>
  <c r="Q2374" i="1"/>
  <c r="P2374" i="1"/>
  <c r="O2374" i="1"/>
  <c r="M2374" i="1"/>
  <c r="T2373" i="1"/>
  <c r="S2373" i="1"/>
  <c r="Q2373" i="1"/>
  <c r="P2373" i="1"/>
  <c r="O2373" i="1"/>
  <c r="M2373" i="1"/>
  <c r="T2372" i="1"/>
  <c r="S2372" i="1"/>
  <c r="Q2372" i="1"/>
  <c r="P2372" i="1"/>
  <c r="O2372" i="1"/>
  <c r="M2372" i="1"/>
  <c r="T2371" i="1"/>
  <c r="S2371" i="1"/>
  <c r="Q2371" i="1"/>
  <c r="P2371" i="1"/>
  <c r="O2371" i="1"/>
  <c r="M2371" i="1"/>
  <c r="T2370" i="1"/>
  <c r="S2370" i="1"/>
  <c r="Q2370" i="1"/>
  <c r="P2370" i="1"/>
  <c r="O2370" i="1"/>
  <c r="M2370" i="1"/>
  <c r="T2369" i="1"/>
  <c r="S2369" i="1"/>
  <c r="Q2369" i="1"/>
  <c r="P2369" i="1"/>
  <c r="O2369" i="1"/>
  <c r="M2369" i="1"/>
  <c r="T2368" i="1"/>
  <c r="S2368" i="1"/>
  <c r="Q2368" i="1"/>
  <c r="P2368" i="1"/>
  <c r="O2368" i="1"/>
  <c r="M2368" i="1"/>
  <c r="T2367" i="1"/>
  <c r="S2367" i="1"/>
  <c r="Q2367" i="1"/>
  <c r="P2367" i="1"/>
  <c r="O2367" i="1"/>
  <c r="M2367" i="1"/>
  <c r="T2366" i="1"/>
  <c r="S2366" i="1"/>
  <c r="Q2366" i="1"/>
  <c r="P2366" i="1"/>
  <c r="O2366" i="1"/>
  <c r="M2366" i="1"/>
  <c r="T2365" i="1"/>
  <c r="S2365" i="1"/>
  <c r="Q2365" i="1"/>
  <c r="P2365" i="1"/>
  <c r="O2365" i="1"/>
  <c r="M2365" i="1"/>
  <c r="T2364" i="1"/>
  <c r="S2364" i="1"/>
  <c r="Q2364" i="1"/>
  <c r="P2364" i="1"/>
  <c r="O2364" i="1"/>
  <c r="M2364" i="1"/>
  <c r="T2363" i="1"/>
  <c r="S2363" i="1"/>
  <c r="Q2363" i="1"/>
  <c r="P2363" i="1"/>
  <c r="O2363" i="1"/>
  <c r="M2363" i="1"/>
  <c r="T2362" i="1"/>
  <c r="S2362" i="1"/>
  <c r="Q2362" i="1"/>
  <c r="P2362" i="1"/>
  <c r="O2362" i="1"/>
  <c r="M2362" i="1"/>
  <c r="T2361" i="1"/>
  <c r="S2361" i="1"/>
  <c r="Q2361" i="1"/>
  <c r="P2361" i="1"/>
  <c r="O2361" i="1"/>
  <c r="M2361" i="1"/>
  <c r="T2360" i="1"/>
  <c r="S2360" i="1"/>
  <c r="Q2360" i="1"/>
  <c r="P2360" i="1"/>
  <c r="O2360" i="1"/>
  <c r="M2360" i="1"/>
  <c r="T2359" i="1"/>
  <c r="S2359" i="1"/>
  <c r="Q2359" i="1"/>
  <c r="P2359" i="1"/>
  <c r="O2359" i="1"/>
  <c r="M2359" i="1"/>
  <c r="T2358" i="1"/>
  <c r="S2358" i="1"/>
  <c r="Q2358" i="1"/>
  <c r="P2358" i="1"/>
  <c r="O2358" i="1"/>
  <c r="M2358" i="1"/>
  <c r="T2357" i="1"/>
  <c r="S2357" i="1"/>
  <c r="Q2357" i="1"/>
  <c r="P2357" i="1"/>
  <c r="O2357" i="1"/>
  <c r="M2357" i="1"/>
  <c r="T2356" i="1"/>
  <c r="S2356" i="1"/>
  <c r="Q2356" i="1"/>
  <c r="P2356" i="1"/>
  <c r="O2356" i="1"/>
  <c r="M2356" i="1"/>
  <c r="T2355" i="1"/>
  <c r="S2355" i="1"/>
  <c r="Q2355" i="1"/>
  <c r="P2355" i="1"/>
  <c r="O2355" i="1"/>
  <c r="M2355" i="1"/>
  <c r="T2354" i="1"/>
  <c r="S2354" i="1"/>
  <c r="Q2354" i="1"/>
  <c r="P2354" i="1"/>
  <c r="O2354" i="1"/>
  <c r="M2354" i="1"/>
  <c r="T2353" i="1"/>
  <c r="S2353" i="1"/>
  <c r="Q2353" i="1"/>
  <c r="P2353" i="1"/>
  <c r="O2353" i="1"/>
  <c r="M2353" i="1"/>
  <c r="T2352" i="1"/>
  <c r="S2352" i="1"/>
  <c r="Q2352" i="1"/>
  <c r="P2352" i="1"/>
  <c r="O2352" i="1"/>
  <c r="M2352" i="1"/>
  <c r="T2351" i="1"/>
  <c r="S2351" i="1"/>
  <c r="Q2351" i="1"/>
  <c r="P2351" i="1"/>
  <c r="O2351" i="1"/>
  <c r="M2351" i="1"/>
  <c r="T2350" i="1"/>
  <c r="S2350" i="1"/>
  <c r="Q2350" i="1"/>
  <c r="P2350" i="1"/>
  <c r="O2350" i="1"/>
  <c r="M2350" i="1"/>
  <c r="T2349" i="1"/>
  <c r="S2349" i="1"/>
  <c r="Q2349" i="1"/>
  <c r="P2349" i="1"/>
  <c r="O2349" i="1"/>
  <c r="M2349" i="1"/>
  <c r="T2348" i="1"/>
  <c r="S2348" i="1"/>
  <c r="Q2348" i="1"/>
  <c r="P2348" i="1"/>
  <c r="O2348" i="1"/>
  <c r="M2348" i="1"/>
  <c r="T2347" i="1"/>
  <c r="S2347" i="1"/>
  <c r="Q2347" i="1"/>
  <c r="P2347" i="1"/>
  <c r="O2347" i="1"/>
  <c r="M2347" i="1"/>
  <c r="T2346" i="1"/>
  <c r="S2346" i="1"/>
  <c r="Q2346" i="1"/>
  <c r="P2346" i="1"/>
  <c r="O2346" i="1"/>
  <c r="M2346" i="1"/>
  <c r="T2345" i="1"/>
  <c r="S2345" i="1"/>
  <c r="Q2345" i="1"/>
  <c r="P2345" i="1"/>
  <c r="O2345" i="1"/>
  <c r="M2345" i="1"/>
  <c r="T2344" i="1"/>
  <c r="S2344" i="1"/>
  <c r="Q2344" i="1"/>
  <c r="P2344" i="1"/>
  <c r="O2344" i="1"/>
  <c r="M2344" i="1"/>
  <c r="T2343" i="1"/>
  <c r="S2343" i="1"/>
  <c r="Q2343" i="1"/>
  <c r="P2343" i="1"/>
  <c r="O2343" i="1"/>
  <c r="M2343" i="1"/>
  <c r="T2342" i="1"/>
  <c r="S2342" i="1"/>
  <c r="Q2342" i="1"/>
  <c r="P2342" i="1"/>
  <c r="O2342" i="1"/>
  <c r="M2342" i="1"/>
  <c r="T2341" i="1"/>
  <c r="S2341" i="1"/>
  <c r="Q2341" i="1"/>
  <c r="P2341" i="1"/>
  <c r="O2341" i="1"/>
  <c r="M2341" i="1"/>
  <c r="T2340" i="1"/>
  <c r="S2340" i="1"/>
  <c r="Q2340" i="1"/>
  <c r="P2340" i="1"/>
  <c r="O2340" i="1"/>
  <c r="M2340" i="1"/>
  <c r="T2339" i="1"/>
  <c r="S2339" i="1"/>
  <c r="Q2339" i="1"/>
  <c r="P2339" i="1"/>
  <c r="O2339" i="1"/>
  <c r="M2339" i="1"/>
  <c r="T2338" i="1"/>
  <c r="S2338" i="1"/>
  <c r="Q2338" i="1"/>
  <c r="P2338" i="1"/>
  <c r="O2338" i="1"/>
  <c r="M2338" i="1"/>
  <c r="T2337" i="1"/>
  <c r="S2337" i="1"/>
  <c r="Q2337" i="1"/>
  <c r="P2337" i="1"/>
  <c r="O2337" i="1"/>
  <c r="M2337" i="1"/>
  <c r="T2336" i="1"/>
  <c r="S2336" i="1"/>
  <c r="Q2336" i="1"/>
  <c r="P2336" i="1"/>
  <c r="O2336" i="1"/>
  <c r="M2336" i="1"/>
  <c r="T2335" i="1"/>
  <c r="S2335" i="1"/>
  <c r="Q2335" i="1"/>
  <c r="P2335" i="1"/>
  <c r="O2335" i="1"/>
  <c r="M2335" i="1"/>
  <c r="T2334" i="1"/>
  <c r="S2334" i="1"/>
  <c r="Q2334" i="1"/>
  <c r="P2334" i="1"/>
  <c r="O2334" i="1"/>
  <c r="M2334" i="1"/>
  <c r="T2333" i="1"/>
  <c r="S2333" i="1"/>
  <c r="Q2333" i="1"/>
  <c r="P2333" i="1"/>
  <c r="O2333" i="1"/>
  <c r="M2333" i="1"/>
  <c r="T2332" i="1"/>
  <c r="S2332" i="1"/>
  <c r="Q2332" i="1"/>
  <c r="P2332" i="1"/>
  <c r="O2332" i="1"/>
  <c r="M2332" i="1"/>
  <c r="T2331" i="1"/>
  <c r="S2331" i="1"/>
  <c r="Q2331" i="1"/>
  <c r="P2331" i="1"/>
  <c r="O2331" i="1"/>
  <c r="M2331" i="1"/>
  <c r="T2330" i="1"/>
  <c r="S2330" i="1"/>
  <c r="Q2330" i="1"/>
  <c r="P2330" i="1"/>
  <c r="O2330" i="1"/>
  <c r="M2330" i="1"/>
  <c r="T2329" i="1"/>
  <c r="S2329" i="1"/>
  <c r="Q2329" i="1"/>
  <c r="P2329" i="1"/>
  <c r="O2329" i="1"/>
  <c r="M2329" i="1"/>
  <c r="T2328" i="1"/>
  <c r="S2328" i="1"/>
  <c r="Q2328" i="1"/>
  <c r="P2328" i="1"/>
  <c r="O2328" i="1"/>
  <c r="M2328" i="1"/>
  <c r="T2327" i="1"/>
  <c r="S2327" i="1"/>
  <c r="Q2327" i="1"/>
  <c r="P2327" i="1"/>
  <c r="O2327" i="1"/>
  <c r="M2327" i="1"/>
  <c r="T2326" i="1"/>
  <c r="S2326" i="1"/>
  <c r="Q2326" i="1"/>
  <c r="P2326" i="1"/>
  <c r="O2326" i="1"/>
  <c r="M2326" i="1"/>
  <c r="T2325" i="1"/>
  <c r="S2325" i="1"/>
  <c r="Q2325" i="1"/>
  <c r="P2325" i="1"/>
  <c r="O2325" i="1"/>
  <c r="M2325" i="1"/>
  <c r="T2324" i="1"/>
  <c r="S2324" i="1"/>
  <c r="Q2324" i="1"/>
  <c r="P2324" i="1"/>
  <c r="O2324" i="1"/>
  <c r="M2324" i="1"/>
  <c r="T2323" i="1"/>
  <c r="S2323" i="1"/>
  <c r="Q2323" i="1"/>
  <c r="P2323" i="1"/>
  <c r="O2323" i="1"/>
  <c r="M2323" i="1"/>
  <c r="T2322" i="1"/>
  <c r="S2322" i="1"/>
  <c r="Q2322" i="1"/>
  <c r="P2322" i="1"/>
  <c r="O2322" i="1"/>
  <c r="M2322" i="1"/>
  <c r="T2321" i="1"/>
  <c r="S2321" i="1"/>
  <c r="Q2321" i="1"/>
  <c r="P2321" i="1"/>
  <c r="O2321" i="1"/>
  <c r="M2321" i="1"/>
  <c r="T2320" i="1"/>
  <c r="S2320" i="1"/>
  <c r="Q2320" i="1"/>
  <c r="P2320" i="1"/>
  <c r="O2320" i="1"/>
  <c r="M2320" i="1"/>
  <c r="T2319" i="1"/>
  <c r="S2319" i="1"/>
  <c r="Q2319" i="1"/>
  <c r="P2319" i="1"/>
  <c r="O2319" i="1"/>
  <c r="M2319" i="1"/>
  <c r="T2318" i="1"/>
  <c r="S2318" i="1"/>
  <c r="Q2318" i="1"/>
  <c r="P2318" i="1"/>
  <c r="O2318" i="1"/>
  <c r="M2318" i="1"/>
  <c r="T2317" i="1"/>
  <c r="S2317" i="1"/>
  <c r="Q2317" i="1"/>
  <c r="P2317" i="1"/>
  <c r="O2317" i="1"/>
  <c r="M2317" i="1"/>
  <c r="T2316" i="1"/>
  <c r="S2316" i="1"/>
  <c r="Q2316" i="1"/>
  <c r="P2316" i="1"/>
  <c r="O2316" i="1"/>
  <c r="M2316" i="1"/>
  <c r="T2315" i="1"/>
  <c r="S2315" i="1"/>
  <c r="Q2315" i="1"/>
  <c r="P2315" i="1"/>
  <c r="O2315" i="1"/>
  <c r="M2315" i="1"/>
  <c r="T2314" i="1"/>
  <c r="S2314" i="1"/>
  <c r="Q2314" i="1"/>
  <c r="P2314" i="1"/>
  <c r="O2314" i="1"/>
  <c r="M2314" i="1"/>
  <c r="T2313" i="1"/>
  <c r="S2313" i="1"/>
  <c r="Q2313" i="1"/>
  <c r="P2313" i="1"/>
  <c r="O2313" i="1"/>
  <c r="M2313" i="1"/>
  <c r="T2312" i="1"/>
  <c r="S2312" i="1"/>
  <c r="Q2312" i="1"/>
  <c r="P2312" i="1"/>
  <c r="O2312" i="1"/>
  <c r="M2312" i="1"/>
  <c r="T2311" i="1"/>
  <c r="S2311" i="1"/>
  <c r="Q2311" i="1"/>
  <c r="P2311" i="1"/>
  <c r="O2311" i="1"/>
  <c r="M2311" i="1"/>
  <c r="T2310" i="1"/>
  <c r="S2310" i="1"/>
  <c r="Q2310" i="1"/>
  <c r="P2310" i="1"/>
  <c r="O2310" i="1"/>
  <c r="M2310" i="1"/>
  <c r="T2309" i="1"/>
  <c r="S2309" i="1"/>
  <c r="Q2309" i="1"/>
  <c r="P2309" i="1"/>
  <c r="O2309" i="1"/>
  <c r="M2309" i="1"/>
  <c r="T2308" i="1"/>
  <c r="S2308" i="1"/>
  <c r="Q2308" i="1"/>
  <c r="P2308" i="1"/>
  <c r="O2308" i="1"/>
  <c r="M2308" i="1"/>
  <c r="T2307" i="1"/>
  <c r="S2307" i="1"/>
  <c r="Q2307" i="1"/>
  <c r="P2307" i="1"/>
  <c r="O2307" i="1"/>
  <c r="M2307" i="1"/>
  <c r="T2306" i="1"/>
  <c r="S2306" i="1"/>
  <c r="Q2306" i="1"/>
  <c r="P2306" i="1"/>
  <c r="O2306" i="1"/>
  <c r="M2306" i="1"/>
  <c r="T2305" i="1"/>
  <c r="S2305" i="1"/>
  <c r="Q2305" i="1"/>
  <c r="P2305" i="1"/>
  <c r="O2305" i="1"/>
  <c r="M2305" i="1"/>
  <c r="T2304" i="1"/>
  <c r="S2304" i="1"/>
  <c r="Q2304" i="1"/>
  <c r="P2304" i="1"/>
  <c r="O2304" i="1"/>
  <c r="M2304" i="1"/>
  <c r="T2303" i="1"/>
  <c r="S2303" i="1"/>
  <c r="Q2303" i="1"/>
  <c r="P2303" i="1"/>
  <c r="O2303" i="1"/>
  <c r="M2303" i="1"/>
  <c r="T2302" i="1"/>
  <c r="S2302" i="1"/>
  <c r="Q2302" i="1"/>
  <c r="P2302" i="1"/>
  <c r="O2302" i="1"/>
  <c r="M2302" i="1"/>
  <c r="T2301" i="1"/>
  <c r="S2301" i="1"/>
  <c r="Q2301" i="1"/>
  <c r="P2301" i="1"/>
  <c r="O2301" i="1"/>
  <c r="M2301" i="1"/>
  <c r="T2300" i="1"/>
  <c r="S2300" i="1"/>
  <c r="Q2300" i="1"/>
  <c r="P2300" i="1"/>
  <c r="O2300" i="1"/>
  <c r="M2300" i="1"/>
  <c r="T2299" i="1"/>
  <c r="S2299" i="1"/>
  <c r="Q2299" i="1"/>
  <c r="P2299" i="1"/>
  <c r="O2299" i="1"/>
  <c r="M2299" i="1"/>
  <c r="T2298" i="1"/>
  <c r="S2298" i="1"/>
  <c r="Q2298" i="1"/>
  <c r="P2298" i="1"/>
  <c r="O2298" i="1"/>
  <c r="M2298" i="1"/>
  <c r="T2297" i="1"/>
  <c r="S2297" i="1"/>
  <c r="Q2297" i="1"/>
  <c r="P2297" i="1"/>
  <c r="O2297" i="1"/>
  <c r="M2297" i="1"/>
  <c r="T2296" i="1"/>
  <c r="S2296" i="1"/>
  <c r="Q2296" i="1"/>
  <c r="P2296" i="1"/>
  <c r="O2296" i="1"/>
  <c r="M2296" i="1"/>
  <c r="T2295" i="1"/>
  <c r="S2295" i="1"/>
  <c r="Q2295" i="1"/>
  <c r="P2295" i="1"/>
  <c r="O2295" i="1"/>
  <c r="M2295" i="1"/>
  <c r="T2294" i="1"/>
  <c r="S2294" i="1"/>
  <c r="Q2294" i="1"/>
  <c r="P2294" i="1"/>
  <c r="O2294" i="1"/>
  <c r="M2294" i="1"/>
  <c r="T2293" i="1"/>
  <c r="S2293" i="1"/>
  <c r="Q2293" i="1"/>
  <c r="P2293" i="1"/>
  <c r="O2293" i="1"/>
  <c r="M2293" i="1"/>
  <c r="T2292" i="1"/>
  <c r="S2292" i="1"/>
  <c r="Q2292" i="1"/>
  <c r="P2292" i="1"/>
  <c r="O2292" i="1"/>
  <c r="M2292" i="1"/>
  <c r="T2291" i="1"/>
  <c r="S2291" i="1"/>
  <c r="Q2291" i="1"/>
  <c r="P2291" i="1"/>
  <c r="O2291" i="1"/>
  <c r="M2291" i="1"/>
  <c r="T2290" i="1"/>
  <c r="S2290" i="1"/>
  <c r="Q2290" i="1"/>
  <c r="P2290" i="1"/>
  <c r="O2290" i="1"/>
  <c r="M2290" i="1"/>
  <c r="T2289" i="1"/>
  <c r="S2289" i="1"/>
  <c r="Q2289" i="1"/>
  <c r="P2289" i="1"/>
  <c r="O2289" i="1"/>
  <c r="M2289" i="1"/>
  <c r="T2288" i="1"/>
  <c r="S2288" i="1"/>
  <c r="Q2288" i="1"/>
  <c r="P2288" i="1"/>
  <c r="O2288" i="1"/>
  <c r="M2288" i="1"/>
  <c r="T2287" i="1"/>
  <c r="S2287" i="1"/>
  <c r="Q2287" i="1"/>
  <c r="P2287" i="1"/>
  <c r="O2287" i="1"/>
  <c r="M2287" i="1"/>
  <c r="T2286" i="1"/>
  <c r="S2286" i="1"/>
  <c r="Q2286" i="1"/>
  <c r="P2286" i="1"/>
  <c r="O2286" i="1"/>
  <c r="M2286" i="1"/>
  <c r="T2285" i="1"/>
  <c r="S2285" i="1"/>
  <c r="Q2285" i="1"/>
  <c r="P2285" i="1"/>
  <c r="O2285" i="1"/>
  <c r="M2285" i="1"/>
  <c r="T2284" i="1"/>
  <c r="S2284" i="1"/>
  <c r="Q2284" i="1"/>
  <c r="P2284" i="1"/>
  <c r="O2284" i="1"/>
  <c r="M2284" i="1"/>
  <c r="T2283" i="1"/>
  <c r="S2283" i="1"/>
  <c r="Q2283" i="1"/>
  <c r="P2283" i="1"/>
  <c r="O2283" i="1"/>
  <c r="M2283" i="1"/>
  <c r="T2282" i="1"/>
  <c r="S2282" i="1"/>
  <c r="Q2282" i="1"/>
  <c r="P2282" i="1"/>
  <c r="O2282" i="1"/>
  <c r="M2282" i="1"/>
  <c r="T2281" i="1"/>
  <c r="S2281" i="1"/>
  <c r="Q2281" i="1"/>
  <c r="P2281" i="1"/>
  <c r="O2281" i="1"/>
  <c r="M2281" i="1"/>
  <c r="T2280" i="1"/>
  <c r="S2280" i="1"/>
  <c r="Q2280" i="1"/>
  <c r="P2280" i="1"/>
  <c r="O2280" i="1"/>
  <c r="M2280" i="1"/>
  <c r="T2279" i="1"/>
  <c r="S2279" i="1"/>
  <c r="Q2279" i="1"/>
  <c r="P2279" i="1"/>
  <c r="O2279" i="1"/>
  <c r="M2279" i="1"/>
  <c r="T2278" i="1"/>
  <c r="S2278" i="1"/>
  <c r="Q2278" i="1"/>
  <c r="P2278" i="1"/>
  <c r="O2278" i="1"/>
  <c r="M2278" i="1"/>
  <c r="T2277" i="1"/>
  <c r="S2277" i="1"/>
  <c r="Q2277" i="1"/>
  <c r="P2277" i="1"/>
  <c r="O2277" i="1"/>
  <c r="M2277" i="1"/>
  <c r="T2276" i="1"/>
  <c r="S2276" i="1"/>
  <c r="Q2276" i="1"/>
  <c r="P2276" i="1"/>
  <c r="O2276" i="1"/>
  <c r="M2276" i="1"/>
  <c r="T2275" i="1"/>
  <c r="S2275" i="1"/>
  <c r="Q2275" i="1"/>
  <c r="P2275" i="1"/>
  <c r="O2275" i="1"/>
  <c r="M2275" i="1"/>
  <c r="T2274" i="1"/>
  <c r="S2274" i="1"/>
  <c r="Q2274" i="1"/>
  <c r="P2274" i="1"/>
  <c r="O2274" i="1"/>
  <c r="M2274" i="1"/>
  <c r="T2273" i="1"/>
  <c r="S2273" i="1"/>
  <c r="Q2273" i="1"/>
  <c r="P2273" i="1"/>
  <c r="O2273" i="1"/>
  <c r="M2273" i="1"/>
  <c r="T2272" i="1"/>
  <c r="S2272" i="1"/>
  <c r="Q2272" i="1"/>
  <c r="P2272" i="1"/>
  <c r="O2272" i="1"/>
  <c r="M2272" i="1"/>
  <c r="T2271" i="1"/>
  <c r="S2271" i="1"/>
  <c r="Q2271" i="1"/>
  <c r="P2271" i="1"/>
  <c r="O2271" i="1"/>
  <c r="M2271" i="1"/>
  <c r="T2270" i="1"/>
  <c r="S2270" i="1"/>
  <c r="Q2270" i="1"/>
  <c r="P2270" i="1"/>
  <c r="O2270" i="1"/>
  <c r="M2270" i="1"/>
  <c r="T2269" i="1"/>
  <c r="S2269" i="1"/>
  <c r="Q2269" i="1"/>
  <c r="P2269" i="1"/>
  <c r="O2269" i="1"/>
  <c r="M2269" i="1"/>
  <c r="T2268" i="1"/>
  <c r="S2268" i="1"/>
  <c r="Q2268" i="1"/>
  <c r="P2268" i="1"/>
  <c r="O2268" i="1"/>
  <c r="M2268" i="1"/>
  <c r="T2267" i="1"/>
  <c r="S2267" i="1"/>
  <c r="Q2267" i="1"/>
  <c r="P2267" i="1"/>
  <c r="O2267" i="1"/>
  <c r="M2267" i="1"/>
  <c r="T2266" i="1"/>
  <c r="S2266" i="1"/>
  <c r="Q2266" i="1"/>
  <c r="P2266" i="1"/>
  <c r="O2266" i="1"/>
  <c r="M2266" i="1"/>
  <c r="T2265" i="1"/>
  <c r="S2265" i="1"/>
  <c r="Q2265" i="1"/>
  <c r="P2265" i="1"/>
  <c r="O2265" i="1"/>
  <c r="M2265" i="1"/>
  <c r="T2264" i="1"/>
  <c r="S2264" i="1"/>
  <c r="Q2264" i="1"/>
  <c r="P2264" i="1"/>
  <c r="O2264" i="1"/>
  <c r="M2264" i="1"/>
  <c r="T2263" i="1"/>
  <c r="S2263" i="1"/>
  <c r="Q2263" i="1"/>
  <c r="P2263" i="1"/>
  <c r="O2263" i="1"/>
  <c r="M2263" i="1"/>
  <c r="T2262" i="1"/>
  <c r="S2262" i="1"/>
  <c r="Q2262" i="1"/>
  <c r="P2262" i="1"/>
  <c r="O2262" i="1"/>
  <c r="M2262" i="1"/>
  <c r="T2261" i="1"/>
  <c r="S2261" i="1"/>
  <c r="Q2261" i="1"/>
  <c r="P2261" i="1"/>
  <c r="O2261" i="1"/>
  <c r="M2261" i="1"/>
  <c r="T2260" i="1"/>
  <c r="S2260" i="1"/>
  <c r="Q2260" i="1"/>
  <c r="P2260" i="1"/>
  <c r="O2260" i="1"/>
  <c r="M2260" i="1"/>
  <c r="T2259" i="1"/>
  <c r="S2259" i="1"/>
  <c r="Q2259" i="1"/>
  <c r="P2259" i="1"/>
  <c r="O2259" i="1"/>
  <c r="M2259" i="1"/>
  <c r="T2258" i="1"/>
  <c r="S2258" i="1"/>
  <c r="Q2258" i="1"/>
  <c r="P2258" i="1"/>
  <c r="O2258" i="1"/>
  <c r="M2258" i="1"/>
  <c r="T2257" i="1"/>
  <c r="S2257" i="1"/>
  <c r="Q2257" i="1"/>
  <c r="P2257" i="1"/>
  <c r="O2257" i="1"/>
  <c r="M2257" i="1"/>
  <c r="T2256" i="1"/>
  <c r="S2256" i="1"/>
  <c r="Q2256" i="1"/>
  <c r="P2256" i="1"/>
  <c r="O2256" i="1"/>
  <c r="M2256" i="1"/>
  <c r="T2255" i="1"/>
  <c r="S2255" i="1"/>
  <c r="Q2255" i="1"/>
  <c r="P2255" i="1"/>
  <c r="O2255" i="1"/>
  <c r="M2255" i="1"/>
  <c r="T2254" i="1"/>
  <c r="S2254" i="1"/>
  <c r="Q2254" i="1"/>
  <c r="P2254" i="1"/>
  <c r="O2254" i="1"/>
  <c r="M2254" i="1"/>
  <c r="T2253" i="1"/>
  <c r="S2253" i="1"/>
  <c r="Q2253" i="1"/>
  <c r="P2253" i="1"/>
  <c r="O2253" i="1"/>
  <c r="M2253" i="1"/>
  <c r="T2252" i="1"/>
  <c r="S2252" i="1"/>
  <c r="Q2252" i="1"/>
  <c r="P2252" i="1"/>
  <c r="O2252" i="1"/>
  <c r="M2252" i="1"/>
  <c r="T2251" i="1"/>
  <c r="S2251" i="1"/>
  <c r="Q2251" i="1"/>
  <c r="P2251" i="1"/>
  <c r="O2251" i="1"/>
  <c r="M2251" i="1"/>
  <c r="T2250" i="1"/>
  <c r="S2250" i="1"/>
  <c r="Q2250" i="1"/>
  <c r="P2250" i="1"/>
  <c r="O2250" i="1"/>
  <c r="M2250" i="1"/>
  <c r="T2249" i="1"/>
  <c r="S2249" i="1"/>
  <c r="Q2249" i="1"/>
  <c r="P2249" i="1"/>
  <c r="O2249" i="1"/>
  <c r="M2249" i="1"/>
  <c r="T2248" i="1"/>
  <c r="S2248" i="1"/>
  <c r="Q2248" i="1"/>
  <c r="P2248" i="1"/>
  <c r="O2248" i="1"/>
  <c r="M2248" i="1"/>
  <c r="T2247" i="1"/>
  <c r="S2247" i="1"/>
  <c r="Q2247" i="1"/>
  <c r="P2247" i="1"/>
  <c r="O2247" i="1"/>
  <c r="M2247" i="1"/>
  <c r="T2246" i="1"/>
  <c r="S2246" i="1"/>
  <c r="Q2246" i="1"/>
  <c r="P2246" i="1"/>
  <c r="O2246" i="1"/>
  <c r="M2246" i="1"/>
  <c r="T2245" i="1"/>
  <c r="S2245" i="1"/>
  <c r="Q2245" i="1"/>
  <c r="P2245" i="1"/>
  <c r="O2245" i="1"/>
  <c r="M2245" i="1"/>
  <c r="T2244" i="1"/>
  <c r="S2244" i="1"/>
  <c r="Q2244" i="1"/>
  <c r="P2244" i="1"/>
  <c r="O2244" i="1"/>
  <c r="M2244" i="1"/>
  <c r="T2243" i="1"/>
  <c r="S2243" i="1"/>
  <c r="Q2243" i="1"/>
  <c r="P2243" i="1"/>
  <c r="O2243" i="1"/>
  <c r="M2243" i="1"/>
  <c r="T2242" i="1"/>
  <c r="S2242" i="1"/>
  <c r="Q2242" i="1"/>
  <c r="P2242" i="1"/>
  <c r="O2242" i="1"/>
  <c r="M2242" i="1"/>
  <c r="T2241" i="1"/>
  <c r="S2241" i="1"/>
  <c r="Q2241" i="1"/>
  <c r="P2241" i="1"/>
  <c r="O2241" i="1"/>
  <c r="M2241" i="1"/>
  <c r="T2240" i="1"/>
  <c r="S2240" i="1"/>
  <c r="Q2240" i="1"/>
  <c r="P2240" i="1"/>
  <c r="O2240" i="1"/>
  <c r="M2240" i="1"/>
  <c r="T2239" i="1"/>
  <c r="S2239" i="1"/>
  <c r="Q2239" i="1"/>
  <c r="P2239" i="1"/>
  <c r="O2239" i="1"/>
  <c r="M2239" i="1"/>
  <c r="T2238" i="1"/>
  <c r="S2238" i="1"/>
  <c r="Q2238" i="1"/>
  <c r="P2238" i="1"/>
  <c r="O2238" i="1"/>
  <c r="M2238" i="1"/>
  <c r="T2237" i="1"/>
  <c r="S2237" i="1"/>
  <c r="Q2237" i="1"/>
  <c r="P2237" i="1"/>
  <c r="O2237" i="1"/>
  <c r="M2237" i="1"/>
  <c r="T2236" i="1"/>
  <c r="S2236" i="1"/>
  <c r="Q2236" i="1"/>
  <c r="P2236" i="1"/>
  <c r="O2236" i="1"/>
  <c r="M2236" i="1"/>
  <c r="T2235" i="1"/>
  <c r="S2235" i="1"/>
  <c r="Q2235" i="1"/>
  <c r="P2235" i="1"/>
  <c r="O2235" i="1"/>
  <c r="M2235" i="1"/>
  <c r="T2234" i="1"/>
  <c r="S2234" i="1"/>
  <c r="Q2234" i="1"/>
  <c r="P2234" i="1"/>
  <c r="O2234" i="1"/>
  <c r="M2234" i="1"/>
  <c r="T2233" i="1"/>
  <c r="S2233" i="1"/>
  <c r="Q2233" i="1"/>
  <c r="P2233" i="1"/>
  <c r="O2233" i="1"/>
  <c r="M2233" i="1"/>
  <c r="T2232" i="1"/>
  <c r="S2232" i="1"/>
  <c r="Q2232" i="1"/>
  <c r="P2232" i="1"/>
  <c r="O2232" i="1"/>
  <c r="M2232" i="1"/>
  <c r="T2231" i="1"/>
  <c r="S2231" i="1"/>
  <c r="Q2231" i="1"/>
  <c r="P2231" i="1"/>
  <c r="O2231" i="1"/>
  <c r="M2231" i="1"/>
  <c r="T2230" i="1"/>
  <c r="S2230" i="1"/>
  <c r="Q2230" i="1"/>
  <c r="P2230" i="1"/>
  <c r="O2230" i="1"/>
  <c r="M2230" i="1"/>
  <c r="T2229" i="1"/>
  <c r="S2229" i="1"/>
  <c r="Q2229" i="1"/>
  <c r="P2229" i="1"/>
  <c r="O2229" i="1"/>
  <c r="M2229" i="1"/>
  <c r="T2228" i="1"/>
  <c r="S2228" i="1"/>
  <c r="Q2228" i="1"/>
  <c r="P2228" i="1"/>
  <c r="O2228" i="1"/>
  <c r="M2228" i="1"/>
  <c r="T2227" i="1"/>
  <c r="S2227" i="1"/>
  <c r="Q2227" i="1"/>
  <c r="P2227" i="1"/>
  <c r="O2227" i="1"/>
  <c r="M2227" i="1"/>
  <c r="T2226" i="1"/>
  <c r="S2226" i="1"/>
  <c r="Q2226" i="1"/>
  <c r="P2226" i="1"/>
  <c r="O2226" i="1"/>
  <c r="M2226" i="1"/>
  <c r="T2225" i="1"/>
  <c r="S2225" i="1"/>
  <c r="Q2225" i="1"/>
  <c r="P2225" i="1"/>
  <c r="O2225" i="1"/>
  <c r="M2225" i="1"/>
  <c r="T2224" i="1"/>
  <c r="S2224" i="1"/>
  <c r="Q2224" i="1"/>
  <c r="P2224" i="1"/>
  <c r="O2224" i="1"/>
  <c r="M2224" i="1"/>
  <c r="T2223" i="1"/>
  <c r="S2223" i="1"/>
  <c r="Q2223" i="1"/>
  <c r="P2223" i="1"/>
  <c r="O2223" i="1"/>
  <c r="M2223" i="1"/>
  <c r="T2222" i="1"/>
  <c r="S2222" i="1"/>
  <c r="Q2222" i="1"/>
  <c r="P2222" i="1"/>
  <c r="O2222" i="1"/>
  <c r="M2222" i="1"/>
  <c r="T2221" i="1"/>
  <c r="S2221" i="1"/>
  <c r="Q2221" i="1"/>
  <c r="P2221" i="1"/>
  <c r="O2221" i="1"/>
  <c r="M2221" i="1"/>
  <c r="T2220" i="1"/>
  <c r="S2220" i="1"/>
  <c r="Q2220" i="1"/>
  <c r="P2220" i="1"/>
  <c r="O2220" i="1"/>
  <c r="M2220" i="1"/>
  <c r="T2219" i="1"/>
  <c r="S2219" i="1"/>
  <c r="Q2219" i="1"/>
  <c r="P2219" i="1"/>
  <c r="O2219" i="1"/>
  <c r="M2219" i="1"/>
  <c r="T2218" i="1"/>
  <c r="S2218" i="1"/>
  <c r="Q2218" i="1"/>
  <c r="P2218" i="1"/>
  <c r="O2218" i="1"/>
  <c r="M2218" i="1"/>
  <c r="T2217" i="1"/>
  <c r="S2217" i="1"/>
  <c r="Q2217" i="1"/>
  <c r="P2217" i="1"/>
  <c r="O2217" i="1"/>
  <c r="M2217" i="1"/>
  <c r="T2216" i="1"/>
  <c r="S2216" i="1"/>
  <c r="Q2216" i="1"/>
  <c r="P2216" i="1"/>
  <c r="O2216" i="1"/>
  <c r="M2216" i="1"/>
  <c r="T2215" i="1"/>
  <c r="S2215" i="1"/>
  <c r="Q2215" i="1"/>
  <c r="P2215" i="1"/>
  <c r="O2215" i="1"/>
  <c r="M2215" i="1"/>
  <c r="T2214" i="1"/>
  <c r="S2214" i="1"/>
  <c r="Q2214" i="1"/>
  <c r="P2214" i="1"/>
  <c r="O2214" i="1"/>
  <c r="M2214" i="1"/>
  <c r="T2213" i="1"/>
  <c r="S2213" i="1"/>
  <c r="Q2213" i="1"/>
  <c r="P2213" i="1"/>
  <c r="O2213" i="1"/>
  <c r="M2213" i="1"/>
  <c r="T2212" i="1"/>
  <c r="S2212" i="1"/>
  <c r="Q2212" i="1"/>
  <c r="P2212" i="1"/>
  <c r="O2212" i="1"/>
  <c r="M2212" i="1"/>
  <c r="T2211" i="1"/>
  <c r="S2211" i="1"/>
  <c r="Q2211" i="1"/>
  <c r="P2211" i="1"/>
  <c r="O2211" i="1"/>
  <c r="M2211" i="1"/>
  <c r="T2210" i="1"/>
  <c r="S2210" i="1"/>
  <c r="Q2210" i="1"/>
  <c r="P2210" i="1"/>
  <c r="O2210" i="1"/>
  <c r="M2210" i="1"/>
  <c r="T2209" i="1"/>
  <c r="S2209" i="1"/>
  <c r="Q2209" i="1"/>
  <c r="P2209" i="1"/>
  <c r="O2209" i="1"/>
  <c r="M2209" i="1"/>
  <c r="T2208" i="1"/>
  <c r="S2208" i="1"/>
  <c r="Q2208" i="1"/>
  <c r="P2208" i="1"/>
  <c r="O2208" i="1"/>
  <c r="M2208" i="1"/>
  <c r="T2207" i="1"/>
  <c r="S2207" i="1"/>
  <c r="Q2207" i="1"/>
  <c r="P2207" i="1"/>
  <c r="O2207" i="1"/>
  <c r="M2207" i="1"/>
  <c r="T2206" i="1"/>
  <c r="S2206" i="1"/>
  <c r="Q2206" i="1"/>
  <c r="P2206" i="1"/>
  <c r="O2206" i="1"/>
  <c r="M2206" i="1"/>
  <c r="T2205" i="1"/>
  <c r="S2205" i="1"/>
  <c r="Q2205" i="1"/>
  <c r="P2205" i="1"/>
  <c r="O2205" i="1"/>
  <c r="M2205" i="1"/>
  <c r="T2204" i="1"/>
  <c r="S2204" i="1"/>
  <c r="Q2204" i="1"/>
  <c r="P2204" i="1"/>
  <c r="O2204" i="1"/>
  <c r="M2204" i="1"/>
  <c r="T2203" i="1"/>
  <c r="S2203" i="1"/>
  <c r="Q2203" i="1"/>
  <c r="P2203" i="1"/>
  <c r="O2203" i="1"/>
  <c r="M2203" i="1"/>
  <c r="T2202" i="1"/>
  <c r="S2202" i="1"/>
  <c r="Q2202" i="1"/>
  <c r="P2202" i="1"/>
  <c r="O2202" i="1"/>
  <c r="M2202" i="1"/>
  <c r="T2201" i="1"/>
  <c r="S2201" i="1"/>
  <c r="Q2201" i="1"/>
  <c r="P2201" i="1"/>
  <c r="O2201" i="1"/>
  <c r="M2201" i="1"/>
  <c r="T2200" i="1"/>
  <c r="S2200" i="1"/>
  <c r="Q2200" i="1"/>
  <c r="P2200" i="1"/>
  <c r="O2200" i="1"/>
  <c r="M2200" i="1"/>
  <c r="T2199" i="1"/>
  <c r="S2199" i="1"/>
  <c r="Q2199" i="1"/>
  <c r="P2199" i="1"/>
  <c r="O2199" i="1"/>
  <c r="M2199" i="1"/>
  <c r="T2198" i="1"/>
  <c r="S2198" i="1"/>
  <c r="Q2198" i="1"/>
  <c r="P2198" i="1"/>
  <c r="O2198" i="1"/>
  <c r="M2198" i="1"/>
  <c r="T2197" i="1"/>
  <c r="S2197" i="1"/>
  <c r="Q2197" i="1"/>
  <c r="P2197" i="1"/>
  <c r="O2197" i="1"/>
  <c r="M2197" i="1"/>
  <c r="T2196" i="1"/>
  <c r="S2196" i="1"/>
  <c r="Q2196" i="1"/>
  <c r="P2196" i="1"/>
  <c r="O2196" i="1"/>
  <c r="M2196" i="1"/>
  <c r="T2195" i="1"/>
  <c r="S2195" i="1"/>
  <c r="Q2195" i="1"/>
  <c r="P2195" i="1"/>
  <c r="O2195" i="1"/>
  <c r="M2195" i="1"/>
  <c r="T2194" i="1"/>
  <c r="S2194" i="1"/>
  <c r="Q2194" i="1"/>
  <c r="P2194" i="1"/>
  <c r="O2194" i="1"/>
  <c r="M2194" i="1"/>
  <c r="T2193" i="1"/>
  <c r="S2193" i="1"/>
  <c r="Q2193" i="1"/>
  <c r="P2193" i="1"/>
  <c r="O2193" i="1"/>
  <c r="M2193" i="1"/>
  <c r="T2192" i="1"/>
  <c r="S2192" i="1"/>
  <c r="Q2192" i="1"/>
  <c r="P2192" i="1"/>
  <c r="O2192" i="1"/>
  <c r="M2192" i="1"/>
  <c r="T2191" i="1"/>
  <c r="S2191" i="1"/>
  <c r="Q2191" i="1"/>
  <c r="P2191" i="1"/>
  <c r="O2191" i="1"/>
  <c r="M2191" i="1"/>
  <c r="T2190" i="1"/>
  <c r="S2190" i="1"/>
  <c r="Q2190" i="1"/>
  <c r="P2190" i="1"/>
  <c r="O2190" i="1"/>
  <c r="M2190" i="1"/>
  <c r="T2189" i="1"/>
  <c r="S2189" i="1"/>
  <c r="Q2189" i="1"/>
  <c r="P2189" i="1"/>
  <c r="O2189" i="1"/>
  <c r="M2189" i="1"/>
  <c r="T2188" i="1"/>
  <c r="S2188" i="1"/>
  <c r="Q2188" i="1"/>
  <c r="P2188" i="1"/>
  <c r="O2188" i="1"/>
  <c r="M2188" i="1"/>
  <c r="T2187" i="1"/>
  <c r="S2187" i="1"/>
  <c r="Q2187" i="1"/>
  <c r="P2187" i="1"/>
  <c r="O2187" i="1"/>
  <c r="M2187" i="1"/>
  <c r="T2186" i="1"/>
  <c r="S2186" i="1"/>
  <c r="Q2186" i="1"/>
  <c r="P2186" i="1"/>
  <c r="O2186" i="1"/>
  <c r="M2186" i="1"/>
  <c r="T2185" i="1"/>
  <c r="S2185" i="1"/>
  <c r="Q2185" i="1"/>
  <c r="P2185" i="1"/>
  <c r="O2185" i="1"/>
  <c r="M2185" i="1"/>
  <c r="T2184" i="1"/>
  <c r="S2184" i="1"/>
  <c r="Q2184" i="1"/>
  <c r="P2184" i="1"/>
  <c r="O2184" i="1"/>
  <c r="M2184" i="1"/>
  <c r="T2183" i="1"/>
  <c r="S2183" i="1"/>
  <c r="Q2183" i="1"/>
  <c r="P2183" i="1"/>
  <c r="O2183" i="1"/>
  <c r="M2183" i="1"/>
  <c r="T2182" i="1"/>
  <c r="S2182" i="1"/>
  <c r="Q2182" i="1"/>
  <c r="P2182" i="1"/>
  <c r="O2182" i="1"/>
  <c r="M2182" i="1"/>
  <c r="T2181" i="1"/>
  <c r="S2181" i="1"/>
  <c r="Q2181" i="1"/>
  <c r="P2181" i="1"/>
  <c r="O2181" i="1"/>
  <c r="M2181" i="1"/>
  <c r="T2180" i="1"/>
  <c r="S2180" i="1"/>
  <c r="Q2180" i="1"/>
  <c r="P2180" i="1"/>
  <c r="O2180" i="1"/>
  <c r="M2180" i="1"/>
  <c r="T2179" i="1"/>
  <c r="S2179" i="1"/>
  <c r="Q2179" i="1"/>
  <c r="P2179" i="1"/>
  <c r="O2179" i="1"/>
  <c r="M2179" i="1"/>
  <c r="T2178" i="1"/>
  <c r="S2178" i="1"/>
  <c r="Q2178" i="1"/>
  <c r="P2178" i="1"/>
  <c r="O2178" i="1"/>
  <c r="M2178" i="1"/>
  <c r="T2177" i="1"/>
  <c r="S2177" i="1"/>
  <c r="Q2177" i="1"/>
  <c r="P2177" i="1"/>
  <c r="O2177" i="1"/>
  <c r="M2177" i="1"/>
  <c r="T2176" i="1"/>
  <c r="S2176" i="1"/>
  <c r="Q2176" i="1"/>
  <c r="P2176" i="1"/>
  <c r="O2176" i="1"/>
  <c r="M2176" i="1"/>
  <c r="T2175" i="1"/>
  <c r="S2175" i="1"/>
  <c r="Q2175" i="1"/>
  <c r="P2175" i="1"/>
  <c r="O2175" i="1"/>
  <c r="M2175" i="1"/>
  <c r="T2174" i="1"/>
  <c r="S2174" i="1"/>
  <c r="Q2174" i="1"/>
  <c r="P2174" i="1"/>
  <c r="O2174" i="1"/>
  <c r="M2174" i="1"/>
  <c r="T2173" i="1"/>
  <c r="S2173" i="1"/>
  <c r="Q2173" i="1"/>
  <c r="P2173" i="1"/>
  <c r="O2173" i="1"/>
  <c r="M2173" i="1"/>
  <c r="T2172" i="1"/>
  <c r="S2172" i="1"/>
  <c r="Q2172" i="1"/>
  <c r="P2172" i="1"/>
  <c r="O2172" i="1"/>
  <c r="M2172" i="1"/>
  <c r="T2171" i="1"/>
  <c r="S2171" i="1"/>
  <c r="Q2171" i="1"/>
  <c r="P2171" i="1"/>
  <c r="O2171" i="1"/>
  <c r="M2171" i="1"/>
  <c r="T2170" i="1"/>
  <c r="S2170" i="1"/>
  <c r="Q2170" i="1"/>
  <c r="P2170" i="1"/>
  <c r="O2170" i="1"/>
  <c r="M2170" i="1"/>
  <c r="T2169" i="1"/>
  <c r="S2169" i="1"/>
  <c r="Q2169" i="1"/>
  <c r="P2169" i="1"/>
  <c r="O2169" i="1"/>
  <c r="M2169" i="1"/>
  <c r="T2168" i="1"/>
  <c r="S2168" i="1"/>
  <c r="Q2168" i="1"/>
  <c r="P2168" i="1"/>
  <c r="O2168" i="1"/>
  <c r="M2168" i="1"/>
  <c r="T2167" i="1"/>
  <c r="S2167" i="1"/>
  <c r="Q2167" i="1"/>
  <c r="P2167" i="1"/>
  <c r="O2167" i="1"/>
  <c r="M2167" i="1"/>
  <c r="T2166" i="1"/>
  <c r="S2166" i="1"/>
  <c r="Q2166" i="1"/>
  <c r="P2166" i="1"/>
  <c r="O2166" i="1"/>
  <c r="M2166" i="1"/>
  <c r="T2165" i="1"/>
  <c r="S2165" i="1"/>
  <c r="Q2165" i="1"/>
  <c r="P2165" i="1"/>
  <c r="O2165" i="1"/>
  <c r="M2165" i="1"/>
  <c r="T2164" i="1"/>
  <c r="S2164" i="1"/>
  <c r="Q2164" i="1"/>
  <c r="P2164" i="1"/>
  <c r="O2164" i="1"/>
  <c r="M2164" i="1"/>
  <c r="T2163" i="1"/>
  <c r="S2163" i="1"/>
  <c r="Q2163" i="1"/>
  <c r="P2163" i="1"/>
  <c r="O2163" i="1"/>
  <c r="M2163" i="1"/>
  <c r="T2162" i="1"/>
  <c r="S2162" i="1"/>
  <c r="Q2162" i="1"/>
  <c r="P2162" i="1"/>
  <c r="O2162" i="1"/>
  <c r="M2162" i="1"/>
  <c r="T2161" i="1"/>
  <c r="S2161" i="1"/>
  <c r="Q2161" i="1"/>
  <c r="P2161" i="1"/>
  <c r="O2161" i="1"/>
  <c r="M2161" i="1"/>
  <c r="T2160" i="1"/>
  <c r="S2160" i="1"/>
  <c r="Q2160" i="1"/>
  <c r="P2160" i="1"/>
  <c r="O2160" i="1"/>
  <c r="M2160" i="1"/>
  <c r="T2159" i="1"/>
  <c r="S2159" i="1"/>
  <c r="Q2159" i="1"/>
  <c r="P2159" i="1"/>
  <c r="O2159" i="1"/>
  <c r="M2159" i="1"/>
  <c r="T2158" i="1"/>
  <c r="S2158" i="1"/>
  <c r="Q2158" i="1"/>
  <c r="P2158" i="1"/>
  <c r="O2158" i="1"/>
  <c r="M2158" i="1"/>
  <c r="T2157" i="1"/>
  <c r="S2157" i="1"/>
  <c r="Q2157" i="1"/>
  <c r="P2157" i="1"/>
  <c r="O2157" i="1"/>
  <c r="M2157" i="1"/>
  <c r="T2156" i="1"/>
  <c r="S2156" i="1"/>
  <c r="Q2156" i="1"/>
  <c r="P2156" i="1"/>
  <c r="O2156" i="1"/>
  <c r="M2156" i="1"/>
  <c r="T2155" i="1"/>
  <c r="S2155" i="1"/>
  <c r="Q2155" i="1"/>
  <c r="P2155" i="1"/>
  <c r="O2155" i="1"/>
  <c r="M2155" i="1"/>
  <c r="T2154" i="1"/>
  <c r="S2154" i="1"/>
  <c r="Q2154" i="1"/>
  <c r="P2154" i="1"/>
  <c r="O2154" i="1"/>
  <c r="M2154" i="1"/>
  <c r="T2153" i="1"/>
  <c r="S2153" i="1"/>
  <c r="Q2153" i="1"/>
  <c r="P2153" i="1"/>
  <c r="O2153" i="1"/>
  <c r="M2153" i="1"/>
  <c r="T2152" i="1"/>
  <c r="S2152" i="1"/>
  <c r="Q2152" i="1"/>
  <c r="P2152" i="1"/>
  <c r="O2152" i="1"/>
  <c r="M2152" i="1"/>
  <c r="T2151" i="1"/>
  <c r="S2151" i="1"/>
  <c r="Q2151" i="1"/>
  <c r="P2151" i="1"/>
  <c r="O2151" i="1"/>
  <c r="M2151" i="1"/>
  <c r="T2150" i="1"/>
  <c r="S2150" i="1"/>
  <c r="Q2150" i="1"/>
  <c r="P2150" i="1"/>
  <c r="O2150" i="1"/>
  <c r="M2150" i="1"/>
  <c r="T2149" i="1"/>
  <c r="S2149" i="1"/>
  <c r="Q2149" i="1"/>
  <c r="P2149" i="1"/>
  <c r="O2149" i="1"/>
  <c r="M2149" i="1"/>
  <c r="T2148" i="1"/>
  <c r="S2148" i="1"/>
  <c r="Q2148" i="1"/>
  <c r="P2148" i="1"/>
  <c r="O2148" i="1"/>
  <c r="M2148" i="1"/>
  <c r="T2147" i="1"/>
  <c r="S2147" i="1"/>
  <c r="Q2147" i="1"/>
  <c r="P2147" i="1"/>
  <c r="O2147" i="1"/>
  <c r="M2147" i="1"/>
  <c r="T2146" i="1"/>
  <c r="S2146" i="1"/>
  <c r="Q2146" i="1"/>
  <c r="P2146" i="1"/>
  <c r="O2146" i="1"/>
  <c r="M2146" i="1"/>
  <c r="T2145" i="1"/>
  <c r="S2145" i="1"/>
  <c r="Q2145" i="1"/>
  <c r="P2145" i="1"/>
  <c r="O2145" i="1"/>
  <c r="M2145" i="1"/>
  <c r="T2144" i="1"/>
  <c r="S2144" i="1"/>
  <c r="Q2144" i="1"/>
  <c r="P2144" i="1"/>
  <c r="O2144" i="1"/>
  <c r="M2144" i="1"/>
  <c r="T2143" i="1"/>
  <c r="S2143" i="1"/>
  <c r="Q2143" i="1"/>
  <c r="P2143" i="1"/>
  <c r="O2143" i="1"/>
  <c r="M2143" i="1"/>
  <c r="T2142" i="1"/>
  <c r="S2142" i="1"/>
  <c r="Q2142" i="1"/>
  <c r="P2142" i="1"/>
  <c r="O2142" i="1"/>
  <c r="M2142" i="1"/>
  <c r="T2141" i="1"/>
  <c r="S2141" i="1"/>
  <c r="Q2141" i="1"/>
  <c r="P2141" i="1"/>
  <c r="O2141" i="1"/>
  <c r="M2141" i="1"/>
  <c r="T2140" i="1"/>
  <c r="S2140" i="1"/>
  <c r="Q2140" i="1"/>
  <c r="P2140" i="1"/>
  <c r="O2140" i="1"/>
  <c r="M2140" i="1"/>
  <c r="T2139" i="1"/>
  <c r="S2139" i="1"/>
  <c r="Q2139" i="1"/>
  <c r="P2139" i="1"/>
  <c r="O2139" i="1"/>
  <c r="M2139" i="1"/>
  <c r="T2138" i="1"/>
  <c r="S2138" i="1"/>
  <c r="Q2138" i="1"/>
  <c r="P2138" i="1"/>
  <c r="O2138" i="1"/>
  <c r="M2138" i="1"/>
  <c r="T2137" i="1"/>
  <c r="S2137" i="1"/>
  <c r="Q2137" i="1"/>
  <c r="P2137" i="1"/>
  <c r="O2137" i="1"/>
  <c r="M2137" i="1"/>
  <c r="T2136" i="1"/>
  <c r="S2136" i="1"/>
  <c r="Q2136" i="1"/>
  <c r="P2136" i="1"/>
  <c r="O2136" i="1"/>
  <c r="M2136" i="1"/>
  <c r="T2135" i="1"/>
  <c r="S2135" i="1"/>
  <c r="Q2135" i="1"/>
  <c r="P2135" i="1"/>
  <c r="O2135" i="1"/>
  <c r="M2135" i="1"/>
  <c r="T2134" i="1"/>
  <c r="S2134" i="1"/>
  <c r="Q2134" i="1"/>
  <c r="P2134" i="1"/>
  <c r="O2134" i="1"/>
  <c r="M2134" i="1"/>
  <c r="T2133" i="1"/>
  <c r="S2133" i="1"/>
  <c r="Q2133" i="1"/>
  <c r="P2133" i="1"/>
  <c r="O2133" i="1"/>
  <c r="M2133" i="1"/>
  <c r="T2132" i="1"/>
  <c r="S2132" i="1"/>
  <c r="Q2132" i="1"/>
  <c r="P2132" i="1"/>
  <c r="O2132" i="1"/>
  <c r="M2132" i="1"/>
  <c r="T2131" i="1"/>
  <c r="S2131" i="1"/>
  <c r="Q2131" i="1"/>
  <c r="P2131" i="1"/>
  <c r="O2131" i="1"/>
  <c r="M2131" i="1"/>
  <c r="T2130" i="1"/>
  <c r="S2130" i="1"/>
  <c r="Q2130" i="1"/>
  <c r="P2130" i="1"/>
  <c r="O2130" i="1"/>
  <c r="M2130" i="1"/>
  <c r="T2129" i="1"/>
  <c r="S2129" i="1"/>
  <c r="Q2129" i="1"/>
  <c r="P2129" i="1"/>
  <c r="O2129" i="1"/>
  <c r="M2129" i="1"/>
  <c r="T2128" i="1"/>
  <c r="S2128" i="1"/>
  <c r="Q2128" i="1"/>
  <c r="P2128" i="1"/>
  <c r="O2128" i="1"/>
  <c r="M2128" i="1"/>
  <c r="T2127" i="1"/>
  <c r="S2127" i="1"/>
  <c r="Q2127" i="1"/>
  <c r="P2127" i="1"/>
  <c r="O2127" i="1"/>
  <c r="M2127" i="1"/>
  <c r="T2126" i="1"/>
  <c r="S2126" i="1"/>
  <c r="Q2126" i="1"/>
  <c r="P2126" i="1"/>
  <c r="O2126" i="1"/>
  <c r="M2126" i="1"/>
  <c r="T2125" i="1"/>
  <c r="S2125" i="1"/>
  <c r="Q2125" i="1"/>
  <c r="P2125" i="1"/>
  <c r="O2125" i="1"/>
  <c r="M2125" i="1"/>
  <c r="T2124" i="1"/>
  <c r="S2124" i="1"/>
  <c r="Q2124" i="1"/>
  <c r="P2124" i="1"/>
  <c r="O2124" i="1"/>
  <c r="M2124" i="1"/>
  <c r="T2123" i="1"/>
  <c r="S2123" i="1"/>
  <c r="Q2123" i="1"/>
  <c r="P2123" i="1"/>
  <c r="O2123" i="1"/>
  <c r="M2123" i="1"/>
  <c r="T2122" i="1"/>
  <c r="S2122" i="1"/>
  <c r="Q2122" i="1"/>
  <c r="P2122" i="1"/>
  <c r="O2122" i="1"/>
  <c r="M2122" i="1"/>
  <c r="T2121" i="1"/>
  <c r="S2121" i="1"/>
  <c r="Q2121" i="1"/>
  <c r="P2121" i="1"/>
  <c r="O2121" i="1"/>
  <c r="M2121" i="1"/>
  <c r="T2120" i="1"/>
  <c r="S2120" i="1"/>
  <c r="Q2120" i="1"/>
  <c r="P2120" i="1"/>
  <c r="O2120" i="1"/>
  <c r="M2120" i="1"/>
  <c r="T2119" i="1"/>
  <c r="S2119" i="1"/>
  <c r="Q2119" i="1"/>
  <c r="P2119" i="1"/>
  <c r="O2119" i="1"/>
  <c r="M2119" i="1"/>
  <c r="T2118" i="1"/>
  <c r="S2118" i="1"/>
  <c r="Q2118" i="1"/>
  <c r="P2118" i="1"/>
  <c r="O2118" i="1"/>
  <c r="M2118" i="1"/>
  <c r="T2117" i="1"/>
  <c r="S2117" i="1"/>
  <c r="Q2117" i="1"/>
  <c r="P2117" i="1"/>
  <c r="O2117" i="1"/>
  <c r="M2117" i="1"/>
  <c r="T2116" i="1"/>
  <c r="S2116" i="1"/>
  <c r="Q2116" i="1"/>
  <c r="P2116" i="1"/>
  <c r="O2116" i="1"/>
  <c r="M2116" i="1"/>
  <c r="T2115" i="1"/>
  <c r="S2115" i="1"/>
  <c r="Q2115" i="1"/>
  <c r="P2115" i="1"/>
  <c r="O2115" i="1"/>
  <c r="M2115" i="1"/>
  <c r="T2114" i="1"/>
  <c r="S2114" i="1"/>
  <c r="Q2114" i="1"/>
  <c r="P2114" i="1"/>
  <c r="O2114" i="1"/>
  <c r="M2114" i="1"/>
  <c r="T2113" i="1"/>
  <c r="S2113" i="1"/>
  <c r="Q2113" i="1"/>
  <c r="P2113" i="1"/>
  <c r="O2113" i="1"/>
  <c r="M2113" i="1"/>
  <c r="T2112" i="1"/>
  <c r="S2112" i="1"/>
  <c r="Q2112" i="1"/>
  <c r="P2112" i="1"/>
  <c r="O2112" i="1"/>
  <c r="M2112" i="1"/>
  <c r="T2111" i="1"/>
  <c r="S2111" i="1"/>
  <c r="Q2111" i="1"/>
  <c r="P2111" i="1"/>
  <c r="O2111" i="1"/>
  <c r="M2111" i="1"/>
  <c r="T2110" i="1"/>
  <c r="S2110" i="1"/>
  <c r="Q2110" i="1"/>
  <c r="P2110" i="1"/>
  <c r="O2110" i="1"/>
  <c r="M2110" i="1"/>
  <c r="T2109" i="1"/>
  <c r="S2109" i="1"/>
  <c r="Q2109" i="1"/>
  <c r="P2109" i="1"/>
  <c r="O2109" i="1"/>
  <c r="M2109" i="1"/>
  <c r="T2108" i="1"/>
  <c r="S2108" i="1"/>
  <c r="Q2108" i="1"/>
  <c r="P2108" i="1"/>
  <c r="O2108" i="1"/>
  <c r="M2108" i="1"/>
  <c r="T2107" i="1"/>
  <c r="S2107" i="1"/>
  <c r="Q2107" i="1"/>
  <c r="P2107" i="1"/>
  <c r="O2107" i="1"/>
  <c r="M2107" i="1"/>
  <c r="T2106" i="1"/>
  <c r="S2106" i="1"/>
  <c r="Q2106" i="1"/>
  <c r="P2106" i="1"/>
  <c r="O2106" i="1"/>
  <c r="M2106" i="1"/>
  <c r="T2105" i="1"/>
  <c r="S2105" i="1"/>
  <c r="Q2105" i="1"/>
  <c r="P2105" i="1"/>
  <c r="O2105" i="1"/>
  <c r="M2105" i="1"/>
  <c r="T2104" i="1"/>
  <c r="S2104" i="1"/>
  <c r="Q2104" i="1"/>
  <c r="P2104" i="1"/>
  <c r="O2104" i="1"/>
  <c r="M2104" i="1"/>
  <c r="T2103" i="1"/>
  <c r="S2103" i="1"/>
  <c r="Q2103" i="1"/>
  <c r="P2103" i="1"/>
  <c r="O2103" i="1"/>
  <c r="M2103" i="1"/>
  <c r="T2102" i="1"/>
  <c r="S2102" i="1"/>
  <c r="Q2102" i="1"/>
  <c r="P2102" i="1"/>
  <c r="O2102" i="1"/>
  <c r="M2102" i="1"/>
  <c r="T2101" i="1"/>
  <c r="S2101" i="1"/>
  <c r="Q2101" i="1"/>
  <c r="P2101" i="1"/>
  <c r="O2101" i="1"/>
  <c r="M2101" i="1"/>
  <c r="T2100" i="1"/>
  <c r="S2100" i="1"/>
  <c r="Q2100" i="1"/>
  <c r="P2100" i="1"/>
  <c r="O2100" i="1"/>
  <c r="M2100" i="1"/>
  <c r="T2099" i="1"/>
  <c r="S2099" i="1"/>
  <c r="Q2099" i="1"/>
  <c r="P2099" i="1"/>
  <c r="O2099" i="1"/>
  <c r="M2099" i="1"/>
  <c r="T2098" i="1"/>
  <c r="S2098" i="1"/>
  <c r="Q2098" i="1"/>
  <c r="P2098" i="1"/>
  <c r="O2098" i="1"/>
  <c r="M2098" i="1"/>
  <c r="T2097" i="1"/>
  <c r="S2097" i="1"/>
  <c r="Q2097" i="1"/>
  <c r="P2097" i="1"/>
  <c r="O2097" i="1"/>
  <c r="M2097" i="1"/>
  <c r="T2096" i="1"/>
  <c r="S2096" i="1"/>
  <c r="Q2096" i="1"/>
  <c r="P2096" i="1"/>
  <c r="O2096" i="1"/>
  <c r="M2096" i="1"/>
  <c r="T2095" i="1"/>
  <c r="S2095" i="1"/>
  <c r="Q2095" i="1"/>
  <c r="P2095" i="1"/>
  <c r="O2095" i="1"/>
  <c r="M2095" i="1"/>
  <c r="T2094" i="1"/>
  <c r="S2094" i="1"/>
  <c r="Q2094" i="1"/>
  <c r="P2094" i="1"/>
  <c r="O2094" i="1"/>
  <c r="M2094" i="1"/>
  <c r="T2093" i="1"/>
  <c r="S2093" i="1"/>
  <c r="Q2093" i="1"/>
  <c r="P2093" i="1"/>
  <c r="O2093" i="1"/>
  <c r="M2093" i="1"/>
  <c r="T2092" i="1"/>
  <c r="S2092" i="1"/>
  <c r="Q2092" i="1"/>
  <c r="P2092" i="1"/>
  <c r="O2092" i="1"/>
  <c r="M2092" i="1"/>
  <c r="T2091" i="1"/>
  <c r="S2091" i="1"/>
  <c r="Q2091" i="1"/>
  <c r="P2091" i="1"/>
  <c r="O2091" i="1"/>
  <c r="M2091" i="1"/>
  <c r="T2090" i="1"/>
  <c r="S2090" i="1"/>
  <c r="Q2090" i="1"/>
  <c r="P2090" i="1"/>
  <c r="O2090" i="1"/>
  <c r="M2090" i="1"/>
  <c r="T2089" i="1"/>
  <c r="S2089" i="1"/>
  <c r="Q2089" i="1"/>
  <c r="P2089" i="1"/>
  <c r="O2089" i="1"/>
  <c r="M2089" i="1"/>
  <c r="T2088" i="1"/>
  <c r="S2088" i="1"/>
  <c r="Q2088" i="1"/>
  <c r="P2088" i="1"/>
  <c r="O2088" i="1"/>
  <c r="M2088" i="1"/>
  <c r="T2087" i="1"/>
  <c r="S2087" i="1"/>
  <c r="Q2087" i="1"/>
  <c r="P2087" i="1"/>
  <c r="O2087" i="1"/>
  <c r="M2087" i="1"/>
  <c r="T2086" i="1"/>
  <c r="S2086" i="1"/>
  <c r="Q2086" i="1"/>
  <c r="P2086" i="1"/>
  <c r="O2086" i="1"/>
  <c r="M2086" i="1"/>
  <c r="T2085" i="1"/>
  <c r="S2085" i="1"/>
  <c r="Q2085" i="1"/>
  <c r="P2085" i="1"/>
  <c r="O2085" i="1"/>
  <c r="M2085" i="1"/>
  <c r="T2084" i="1"/>
  <c r="S2084" i="1"/>
  <c r="Q2084" i="1"/>
  <c r="P2084" i="1"/>
  <c r="O2084" i="1"/>
  <c r="M2084" i="1"/>
  <c r="T2083" i="1"/>
  <c r="S2083" i="1"/>
  <c r="Q2083" i="1"/>
  <c r="P2083" i="1"/>
  <c r="O2083" i="1"/>
  <c r="M2083" i="1"/>
  <c r="T2082" i="1"/>
  <c r="S2082" i="1"/>
  <c r="Q2082" i="1"/>
  <c r="P2082" i="1"/>
  <c r="O2082" i="1"/>
  <c r="M2082" i="1"/>
  <c r="T2081" i="1"/>
  <c r="S2081" i="1"/>
  <c r="Q2081" i="1"/>
  <c r="P2081" i="1"/>
  <c r="O2081" i="1"/>
  <c r="M2081" i="1"/>
  <c r="T2080" i="1"/>
  <c r="S2080" i="1"/>
  <c r="Q2080" i="1"/>
  <c r="P2080" i="1"/>
  <c r="O2080" i="1"/>
  <c r="M2080" i="1"/>
  <c r="T2079" i="1"/>
  <c r="S2079" i="1"/>
  <c r="Q2079" i="1"/>
  <c r="P2079" i="1"/>
  <c r="O2079" i="1"/>
  <c r="M2079" i="1"/>
  <c r="T2078" i="1"/>
  <c r="S2078" i="1"/>
  <c r="Q2078" i="1"/>
  <c r="P2078" i="1"/>
  <c r="O2078" i="1"/>
  <c r="M2078" i="1"/>
  <c r="T2077" i="1"/>
  <c r="S2077" i="1"/>
  <c r="Q2077" i="1"/>
  <c r="P2077" i="1"/>
  <c r="O2077" i="1"/>
  <c r="M2077" i="1"/>
  <c r="T2076" i="1"/>
  <c r="S2076" i="1"/>
  <c r="Q2076" i="1"/>
  <c r="P2076" i="1"/>
  <c r="O2076" i="1"/>
  <c r="M2076" i="1"/>
  <c r="T2075" i="1"/>
  <c r="S2075" i="1"/>
  <c r="Q2075" i="1"/>
  <c r="P2075" i="1"/>
  <c r="O2075" i="1"/>
  <c r="M2075" i="1"/>
  <c r="T2074" i="1"/>
  <c r="S2074" i="1"/>
  <c r="Q2074" i="1"/>
  <c r="P2074" i="1"/>
  <c r="O2074" i="1"/>
  <c r="M2074" i="1"/>
  <c r="T2073" i="1"/>
  <c r="S2073" i="1"/>
  <c r="Q2073" i="1"/>
  <c r="P2073" i="1"/>
  <c r="O2073" i="1"/>
  <c r="M2073" i="1"/>
  <c r="T2072" i="1"/>
  <c r="S2072" i="1"/>
  <c r="Q2072" i="1"/>
  <c r="P2072" i="1"/>
  <c r="O2072" i="1"/>
  <c r="M2072" i="1"/>
  <c r="T2071" i="1"/>
  <c r="S2071" i="1"/>
  <c r="Q2071" i="1"/>
  <c r="P2071" i="1"/>
  <c r="O2071" i="1"/>
  <c r="M2071" i="1"/>
  <c r="T2070" i="1"/>
  <c r="S2070" i="1"/>
  <c r="Q2070" i="1"/>
  <c r="P2070" i="1"/>
  <c r="O2070" i="1"/>
  <c r="M2070" i="1"/>
  <c r="T2069" i="1"/>
  <c r="S2069" i="1"/>
  <c r="Q2069" i="1"/>
  <c r="P2069" i="1"/>
  <c r="O2069" i="1"/>
  <c r="M2069" i="1"/>
  <c r="T2068" i="1"/>
  <c r="S2068" i="1"/>
  <c r="Q2068" i="1"/>
  <c r="P2068" i="1"/>
  <c r="O2068" i="1"/>
  <c r="M2068" i="1"/>
  <c r="T2067" i="1"/>
  <c r="S2067" i="1"/>
  <c r="Q2067" i="1"/>
  <c r="P2067" i="1"/>
  <c r="O2067" i="1"/>
  <c r="M2067" i="1"/>
  <c r="T2066" i="1"/>
  <c r="S2066" i="1"/>
  <c r="Q2066" i="1"/>
  <c r="P2066" i="1"/>
  <c r="O2066" i="1"/>
  <c r="M2066" i="1"/>
  <c r="T2065" i="1"/>
  <c r="S2065" i="1"/>
  <c r="Q2065" i="1"/>
  <c r="P2065" i="1"/>
  <c r="O2065" i="1"/>
  <c r="M2065" i="1"/>
  <c r="T2064" i="1"/>
  <c r="S2064" i="1"/>
  <c r="Q2064" i="1"/>
  <c r="P2064" i="1"/>
  <c r="O2064" i="1"/>
  <c r="M2064" i="1"/>
  <c r="T2063" i="1"/>
  <c r="S2063" i="1"/>
  <c r="Q2063" i="1"/>
  <c r="P2063" i="1"/>
  <c r="O2063" i="1"/>
  <c r="M2063" i="1"/>
  <c r="T2062" i="1"/>
  <c r="S2062" i="1"/>
  <c r="Q2062" i="1"/>
  <c r="P2062" i="1"/>
  <c r="O2062" i="1"/>
  <c r="M2062" i="1"/>
  <c r="T2061" i="1"/>
  <c r="S2061" i="1"/>
  <c r="Q2061" i="1"/>
  <c r="P2061" i="1"/>
  <c r="O2061" i="1"/>
  <c r="M2061" i="1"/>
  <c r="T2060" i="1"/>
  <c r="S2060" i="1"/>
  <c r="Q2060" i="1"/>
  <c r="P2060" i="1"/>
  <c r="O2060" i="1"/>
  <c r="M2060" i="1"/>
  <c r="T2059" i="1"/>
  <c r="S2059" i="1"/>
  <c r="Q2059" i="1"/>
  <c r="P2059" i="1"/>
  <c r="O2059" i="1"/>
  <c r="M2059" i="1"/>
  <c r="T2058" i="1"/>
  <c r="S2058" i="1"/>
  <c r="Q2058" i="1"/>
  <c r="P2058" i="1"/>
  <c r="O2058" i="1"/>
  <c r="M2058" i="1"/>
  <c r="T2057" i="1"/>
  <c r="S2057" i="1"/>
  <c r="Q2057" i="1"/>
  <c r="P2057" i="1"/>
  <c r="O2057" i="1"/>
  <c r="M2057" i="1"/>
  <c r="T2056" i="1"/>
  <c r="S2056" i="1"/>
  <c r="Q2056" i="1"/>
  <c r="P2056" i="1"/>
  <c r="O2056" i="1"/>
  <c r="M2056" i="1"/>
  <c r="T2055" i="1"/>
  <c r="S2055" i="1"/>
  <c r="Q2055" i="1"/>
  <c r="P2055" i="1"/>
  <c r="O2055" i="1"/>
  <c r="M2055" i="1"/>
  <c r="T2054" i="1"/>
  <c r="S2054" i="1"/>
  <c r="Q2054" i="1"/>
  <c r="P2054" i="1"/>
  <c r="O2054" i="1"/>
  <c r="M2054" i="1"/>
  <c r="T2053" i="1"/>
  <c r="S2053" i="1"/>
  <c r="Q2053" i="1"/>
  <c r="P2053" i="1"/>
  <c r="O2053" i="1"/>
  <c r="M2053" i="1"/>
  <c r="T2052" i="1"/>
  <c r="S2052" i="1"/>
  <c r="Q2052" i="1"/>
  <c r="P2052" i="1"/>
  <c r="O2052" i="1"/>
  <c r="M2052" i="1"/>
  <c r="T2051" i="1"/>
  <c r="S2051" i="1"/>
  <c r="Q2051" i="1"/>
  <c r="P2051" i="1"/>
  <c r="O2051" i="1"/>
  <c r="M2051" i="1"/>
  <c r="T2050" i="1"/>
  <c r="S2050" i="1"/>
  <c r="Q2050" i="1"/>
  <c r="P2050" i="1"/>
  <c r="O2050" i="1"/>
  <c r="M2050" i="1"/>
  <c r="T2049" i="1"/>
  <c r="S2049" i="1"/>
  <c r="Q2049" i="1"/>
  <c r="P2049" i="1"/>
  <c r="O2049" i="1"/>
  <c r="M2049" i="1"/>
  <c r="T2048" i="1"/>
  <c r="S2048" i="1"/>
  <c r="Q2048" i="1"/>
  <c r="P2048" i="1"/>
  <c r="O2048" i="1"/>
  <c r="M2048" i="1"/>
  <c r="T2047" i="1"/>
  <c r="S2047" i="1"/>
  <c r="Q2047" i="1"/>
  <c r="P2047" i="1"/>
  <c r="O2047" i="1"/>
  <c r="M2047" i="1"/>
  <c r="T2046" i="1"/>
  <c r="S2046" i="1"/>
  <c r="Q2046" i="1"/>
  <c r="P2046" i="1"/>
  <c r="O2046" i="1"/>
  <c r="M2046" i="1"/>
  <c r="T2045" i="1"/>
  <c r="S2045" i="1"/>
  <c r="Q2045" i="1"/>
  <c r="P2045" i="1"/>
  <c r="O2045" i="1"/>
  <c r="M2045" i="1"/>
  <c r="T2044" i="1"/>
  <c r="S2044" i="1"/>
  <c r="Q2044" i="1"/>
  <c r="P2044" i="1"/>
  <c r="O2044" i="1"/>
  <c r="M2044" i="1"/>
  <c r="T2043" i="1"/>
  <c r="S2043" i="1"/>
  <c r="Q2043" i="1"/>
  <c r="P2043" i="1"/>
  <c r="O2043" i="1"/>
  <c r="M2043" i="1"/>
  <c r="T2042" i="1"/>
  <c r="S2042" i="1"/>
  <c r="Q2042" i="1"/>
  <c r="P2042" i="1"/>
  <c r="O2042" i="1"/>
  <c r="M2042" i="1"/>
  <c r="T2041" i="1"/>
  <c r="S2041" i="1"/>
  <c r="Q2041" i="1"/>
  <c r="P2041" i="1"/>
  <c r="O2041" i="1"/>
  <c r="M2041" i="1"/>
  <c r="T2040" i="1"/>
  <c r="S2040" i="1"/>
  <c r="Q2040" i="1"/>
  <c r="P2040" i="1"/>
  <c r="O2040" i="1"/>
  <c r="M2040" i="1"/>
  <c r="T2039" i="1"/>
  <c r="S2039" i="1"/>
  <c r="Q2039" i="1"/>
  <c r="P2039" i="1"/>
  <c r="O2039" i="1"/>
  <c r="M2039" i="1"/>
  <c r="T2038" i="1"/>
  <c r="S2038" i="1"/>
  <c r="Q2038" i="1"/>
  <c r="P2038" i="1"/>
  <c r="O2038" i="1"/>
  <c r="M2038" i="1"/>
  <c r="T2037" i="1"/>
  <c r="S2037" i="1"/>
  <c r="Q2037" i="1"/>
  <c r="P2037" i="1"/>
  <c r="O2037" i="1"/>
  <c r="M2037" i="1"/>
  <c r="T2036" i="1"/>
  <c r="S2036" i="1"/>
  <c r="Q2036" i="1"/>
  <c r="P2036" i="1"/>
  <c r="O2036" i="1"/>
  <c r="M2036" i="1"/>
  <c r="T2035" i="1"/>
  <c r="S2035" i="1"/>
  <c r="Q2035" i="1"/>
  <c r="P2035" i="1"/>
  <c r="O2035" i="1"/>
  <c r="M2035" i="1"/>
  <c r="T2034" i="1"/>
  <c r="S2034" i="1"/>
  <c r="Q2034" i="1"/>
  <c r="P2034" i="1"/>
  <c r="O2034" i="1"/>
  <c r="M2034" i="1"/>
  <c r="T2033" i="1"/>
  <c r="S2033" i="1"/>
  <c r="Q2033" i="1"/>
  <c r="P2033" i="1"/>
  <c r="O2033" i="1"/>
  <c r="M2033" i="1"/>
  <c r="T2032" i="1"/>
  <c r="S2032" i="1"/>
  <c r="Q2032" i="1"/>
  <c r="P2032" i="1"/>
  <c r="O2032" i="1"/>
  <c r="M2032" i="1"/>
  <c r="T2031" i="1"/>
  <c r="S2031" i="1"/>
  <c r="Q2031" i="1"/>
  <c r="P2031" i="1"/>
  <c r="O2031" i="1"/>
  <c r="M2031" i="1"/>
  <c r="T2030" i="1"/>
  <c r="S2030" i="1"/>
  <c r="Q2030" i="1"/>
  <c r="P2030" i="1"/>
  <c r="O2030" i="1"/>
  <c r="M2030" i="1"/>
  <c r="T2029" i="1"/>
  <c r="S2029" i="1"/>
  <c r="Q2029" i="1"/>
  <c r="P2029" i="1"/>
  <c r="O2029" i="1"/>
  <c r="M2029" i="1"/>
  <c r="T2028" i="1"/>
  <c r="S2028" i="1"/>
  <c r="Q2028" i="1"/>
  <c r="P2028" i="1"/>
  <c r="O2028" i="1"/>
  <c r="M2028" i="1"/>
  <c r="T2027" i="1"/>
  <c r="S2027" i="1"/>
  <c r="Q2027" i="1"/>
  <c r="P2027" i="1"/>
  <c r="O2027" i="1"/>
  <c r="M2027" i="1"/>
  <c r="T2026" i="1"/>
  <c r="S2026" i="1"/>
  <c r="Q2026" i="1"/>
  <c r="P2026" i="1"/>
  <c r="O2026" i="1"/>
  <c r="M2026" i="1"/>
  <c r="T2025" i="1"/>
  <c r="S2025" i="1"/>
  <c r="Q2025" i="1"/>
  <c r="P2025" i="1"/>
  <c r="O2025" i="1"/>
  <c r="M2025" i="1"/>
  <c r="T2024" i="1"/>
  <c r="S2024" i="1"/>
  <c r="Q2024" i="1"/>
  <c r="P2024" i="1"/>
  <c r="O2024" i="1"/>
  <c r="M2024" i="1"/>
  <c r="T2023" i="1"/>
  <c r="S2023" i="1"/>
  <c r="Q2023" i="1"/>
  <c r="P2023" i="1"/>
  <c r="O2023" i="1"/>
  <c r="M2023" i="1"/>
  <c r="T2022" i="1"/>
  <c r="S2022" i="1"/>
  <c r="Q2022" i="1"/>
  <c r="P2022" i="1"/>
  <c r="O2022" i="1"/>
  <c r="M2022" i="1"/>
  <c r="T2021" i="1"/>
  <c r="S2021" i="1"/>
  <c r="Q2021" i="1"/>
  <c r="P2021" i="1"/>
  <c r="O2021" i="1"/>
  <c r="M2021" i="1"/>
  <c r="T2020" i="1"/>
  <c r="S2020" i="1"/>
  <c r="Q2020" i="1"/>
  <c r="P2020" i="1"/>
  <c r="O2020" i="1"/>
  <c r="M2020" i="1"/>
  <c r="T2019" i="1"/>
  <c r="S2019" i="1"/>
  <c r="Q2019" i="1"/>
  <c r="P2019" i="1"/>
  <c r="O2019" i="1"/>
  <c r="M2019" i="1"/>
  <c r="T2018" i="1"/>
  <c r="S2018" i="1"/>
  <c r="Q2018" i="1"/>
  <c r="P2018" i="1"/>
  <c r="O2018" i="1"/>
  <c r="M2018" i="1"/>
  <c r="T2017" i="1"/>
  <c r="S2017" i="1"/>
  <c r="Q2017" i="1"/>
  <c r="P2017" i="1"/>
  <c r="O2017" i="1"/>
  <c r="M2017" i="1"/>
  <c r="T2016" i="1"/>
  <c r="S2016" i="1"/>
  <c r="Q2016" i="1"/>
  <c r="P2016" i="1"/>
  <c r="O2016" i="1"/>
  <c r="M2016" i="1"/>
  <c r="T2015" i="1"/>
  <c r="S2015" i="1"/>
  <c r="Q2015" i="1"/>
  <c r="P2015" i="1"/>
  <c r="O2015" i="1"/>
  <c r="M2015" i="1"/>
  <c r="T2014" i="1"/>
  <c r="S2014" i="1"/>
  <c r="Q2014" i="1"/>
  <c r="P2014" i="1"/>
  <c r="O2014" i="1"/>
  <c r="M2014" i="1"/>
  <c r="T2013" i="1"/>
  <c r="S2013" i="1"/>
  <c r="Q2013" i="1"/>
  <c r="P2013" i="1"/>
  <c r="O2013" i="1"/>
  <c r="M2013" i="1"/>
  <c r="T2012" i="1"/>
  <c r="S2012" i="1"/>
  <c r="Q2012" i="1"/>
  <c r="P2012" i="1"/>
  <c r="O2012" i="1"/>
  <c r="M2012" i="1"/>
  <c r="T2011" i="1"/>
  <c r="S2011" i="1"/>
  <c r="Q2011" i="1"/>
  <c r="P2011" i="1"/>
  <c r="O2011" i="1"/>
  <c r="M2011" i="1"/>
  <c r="T2010" i="1"/>
  <c r="S2010" i="1"/>
  <c r="Q2010" i="1"/>
  <c r="P2010" i="1"/>
  <c r="O2010" i="1"/>
  <c r="M2010" i="1"/>
  <c r="T2009" i="1"/>
  <c r="S2009" i="1"/>
  <c r="Q2009" i="1"/>
  <c r="P2009" i="1"/>
  <c r="O2009" i="1"/>
  <c r="M2009" i="1"/>
  <c r="T2008" i="1"/>
  <c r="S2008" i="1"/>
  <c r="Q2008" i="1"/>
  <c r="P2008" i="1"/>
  <c r="O2008" i="1"/>
  <c r="M2008" i="1"/>
  <c r="T2007" i="1"/>
  <c r="S2007" i="1"/>
  <c r="Q2007" i="1"/>
  <c r="P2007" i="1"/>
  <c r="O2007" i="1"/>
  <c r="M2007" i="1"/>
  <c r="T2006" i="1"/>
  <c r="S2006" i="1"/>
  <c r="Q2006" i="1"/>
  <c r="P2006" i="1"/>
  <c r="O2006" i="1"/>
  <c r="M2006" i="1"/>
  <c r="T2005" i="1"/>
  <c r="S2005" i="1"/>
  <c r="Q2005" i="1"/>
  <c r="P2005" i="1"/>
  <c r="O2005" i="1"/>
  <c r="M2005" i="1"/>
  <c r="T2004" i="1"/>
  <c r="S2004" i="1"/>
  <c r="Q2004" i="1"/>
  <c r="P2004" i="1"/>
  <c r="O2004" i="1"/>
  <c r="M2004" i="1"/>
  <c r="T2003" i="1"/>
  <c r="S2003" i="1"/>
  <c r="Q2003" i="1"/>
  <c r="P2003" i="1"/>
  <c r="O2003" i="1"/>
  <c r="M2003" i="1"/>
  <c r="T2002" i="1"/>
  <c r="S2002" i="1"/>
  <c r="Q2002" i="1"/>
  <c r="P2002" i="1"/>
  <c r="O2002" i="1"/>
  <c r="M2002" i="1"/>
  <c r="T2001" i="1"/>
  <c r="S2001" i="1"/>
  <c r="Q2001" i="1"/>
  <c r="P2001" i="1"/>
  <c r="O2001" i="1"/>
  <c r="M2001" i="1"/>
  <c r="T2000" i="1"/>
  <c r="S2000" i="1"/>
  <c r="Q2000" i="1"/>
  <c r="P2000" i="1"/>
  <c r="O2000" i="1"/>
  <c r="M2000" i="1"/>
  <c r="T1999" i="1"/>
  <c r="S1999" i="1"/>
  <c r="Q1999" i="1"/>
  <c r="P1999" i="1"/>
  <c r="O1999" i="1"/>
  <c r="M1999" i="1"/>
  <c r="T1998" i="1"/>
  <c r="S1998" i="1"/>
  <c r="Q1998" i="1"/>
  <c r="P1998" i="1"/>
  <c r="O1998" i="1"/>
  <c r="M1998" i="1"/>
  <c r="T1997" i="1"/>
  <c r="S1997" i="1"/>
  <c r="Q1997" i="1"/>
  <c r="P1997" i="1"/>
  <c r="O1997" i="1"/>
  <c r="M1997" i="1"/>
  <c r="T1996" i="1"/>
  <c r="S1996" i="1"/>
  <c r="Q1996" i="1"/>
  <c r="P1996" i="1"/>
  <c r="O1996" i="1"/>
  <c r="M1996" i="1"/>
  <c r="T1995" i="1"/>
  <c r="S1995" i="1"/>
  <c r="Q1995" i="1"/>
  <c r="P1995" i="1"/>
  <c r="O1995" i="1"/>
  <c r="M1995" i="1"/>
  <c r="T1994" i="1"/>
  <c r="S1994" i="1"/>
  <c r="Q1994" i="1"/>
  <c r="P1994" i="1"/>
  <c r="O1994" i="1"/>
  <c r="M1994" i="1"/>
  <c r="T1993" i="1"/>
  <c r="S1993" i="1"/>
  <c r="Q1993" i="1"/>
  <c r="P1993" i="1"/>
  <c r="O1993" i="1"/>
  <c r="M1993" i="1"/>
  <c r="T1992" i="1"/>
  <c r="S1992" i="1"/>
  <c r="Q1992" i="1"/>
  <c r="P1992" i="1"/>
  <c r="O1992" i="1"/>
  <c r="M1992" i="1"/>
  <c r="T1991" i="1"/>
  <c r="S1991" i="1"/>
  <c r="Q1991" i="1"/>
  <c r="P1991" i="1"/>
  <c r="O1991" i="1"/>
  <c r="M1991" i="1"/>
  <c r="T1990" i="1"/>
  <c r="S1990" i="1"/>
  <c r="Q1990" i="1"/>
  <c r="P1990" i="1"/>
  <c r="O1990" i="1"/>
  <c r="M1990" i="1"/>
  <c r="T1989" i="1"/>
  <c r="S1989" i="1"/>
  <c r="Q1989" i="1"/>
  <c r="P1989" i="1"/>
  <c r="O1989" i="1"/>
  <c r="M1989" i="1"/>
  <c r="T1988" i="1"/>
  <c r="S1988" i="1"/>
  <c r="Q1988" i="1"/>
  <c r="P1988" i="1"/>
  <c r="O1988" i="1"/>
  <c r="M1988" i="1"/>
  <c r="T1987" i="1"/>
  <c r="S1987" i="1"/>
  <c r="Q1987" i="1"/>
  <c r="P1987" i="1"/>
  <c r="O1987" i="1"/>
  <c r="M1987" i="1"/>
  <c r="T1986" i="1"/>
  <c r="S1986" i="1"/>
  <c r="Q1986" i="1"/>
  <c r="P1986" i="1"/>
  <c r="O1986" i="1"/>
  <c r="M1986" i="1"/>
  <c r="T1985" i="1"/>
  <c r="S1985" i="1"/>
  <c r="Q1985" i="1"/>
  <c r="P1985" i="1"/>
  <c r="O1985" i="1"/>
  <c r="M1985" i="1"/>
  <c r="T1984" i="1"/>
  <c r="S1984" i="1"/>
  <c r="Q1984" i="1"/>
  <c r="P1984" i="1"/>
  <c r="O1984" i="1"/>
  <c r="M1984" i="1"/>
  <c r="T1983" i="1"/>
  <c r="S1983" i="1"/>
  <c r="Q1983" i="1"/>
  <c r="P1983" i="1"/>
  <c r="O1983" i="1"/>
  <c r="M1983" i="1"/>
  <c r="T1982" i="1"/>
  <c r="S1982" i="1"/>
  <c r="Q1982" i="1"/>
  <c r="P1982" i="1"/>
  <c r="O1982" i="1"/>
  <c r="M1982" i="1"/>
  <c r="T1981" i="1"/>
  <c r="S1981" i="1"/>
  <c r="Q1981" i="1"/>
  <c r="P1981" i="1"/>
  <c r="O1981" i="1"/>
  <c r="M1981" i="1"/>
  <c r="T1980" i="1"/>
  <c r="S1980" i="1"/>
  <c r="Q1980" i="1"/>
  <c r="P1980" i="1"/>
  <c r="O1980" i="1"/>
  <c r="M1980" i="1"/>
  <c r="T1979" i="1"/>
  <c r="S1979" i="1"/>
  <c r="Q1979" i="1"/>
  <c r="P1979" i="1"/>
  <c r="O1979" i="1"/>
  <c r="M1979" i="1"/>
  <c r="T1978" i="1"/>
  <c r="S1978" i="1"/>
  <c r="Q1978" i="1"/>
  <c r="P1978" i="1"/>
  <c r="O1978" i="1"/>
  <c r="M1978" i="1"/>
  <c r="T1977" i="1"/>
  <c r="S1977" i="1"/>
  <c r="Q1977" i="1"/>
  <c r="P1977" i="1"/>
  <c r="O1977" i="1"/>
  <c r="M1977" i="1"/>
  <c r="T1976" i="1"/>
  <c r="S1976" i="1"/>
  <c r="Q1976" i="1"/>
  <c r="P1976" i="1"/>
  <c r="O1976" i="1"/>
  <c r="M1976" i="1"/>
  <c r="T1975" i="1"/>
  <c r="S1975" i="1"/>
  <c r="Q1975" i="1"/>
  <c r="P1975" i="1"/>
  <c r="O1975" i="1"/>
  <c r="M1975" i="1"/>
  <c r="T1974" i="1"/>
  <c r="S1974" i="1"/>
  <c r="Q1974" i="1"/>
  <c r="P1974" i="1"/>
  <c r="O1974" i="1"/>
  <c r="M1974" i="1"/>
  <c r="T1973" i="1"/>
  <c r="S1973" i="1"/>
  <c r="Q1973" i="1"/>
  <c r="P1973" i="1"/>
  <c r="O1973" i="1"/>
  <c r="M1973" i="1"/>
  <c r="T1972" i="1"/>
  <c r="S1972" i="1"/>
  <c r="Q1972" i="1"/>
  <c r="P1972" i="1"/>
  <c r="O1972" i="1"/>
  <c r="M1972" i="1"/>
  <c r="T1971" i="1"/>
  <c r="S1971" i="1"/>
  <c r="Q1971" i="1"/>
  <c r="P1971" i="1"/>
  <c r="O1971" i="1"/>
  <c r="M1971" i="1"/>
  <c r="T1970" i="1"/>
  <c r="S1970" i="1"/>
  <c r="Q1970" i="1"/>
  <c r="P1970" i="1"/>
  <c r="O1970" i="1"/>
  <c r="M1970" i="1"/>
  <c r="T1969" i="1"/>
  <c r="S1969" i="1"/>
  <c r="Q1969" i="1"/>
  <c r="P1969" i="1"/>
  <c r="O1969" i="1"/>
  <c r="M1969" i="1"/>
  <c r="T1968" i="1"/>
  <c r="S1968" i="1"/>
  <c r="Q1968" i="1"/>
  <c r="P1968" i="1"/>
  <c r="O1968" i="1"/>
  <c r="M1968" i="1"/>
  <c r="T1967" i="1"/>
  <c r="S1967" i="1"/>
  <c r="Q1967" i="1"/>
  <c r="P1967" i="1"/>
  <c r="O1967" i="1"/>
  <c r="M1967" i="1"/>
  <c r="T1966" i="1"/>
  <c r="S1966" i="1"/>
  <c r="Q1966" i="1"/>
  <c r="P1966" i="1"/>
  <c r="O1966" i="1"/>
  <c r="M1966" i="1"/>
  <c r="T1965" i="1"/>
  <c r="S1965" i="1"/>
  <c r="Q1965" i="1"/>
  <c r="P1965" i="1"/>
  <c r="O1965" i="1"/>
  <c r="M1965" i="1"/>
  <c r="T1964" i="1"/>
  <c r="S1964" i="1"/>
  <c r="Q1964" i="1"/>
  <c r="P1964" i="1"/>
  <c r="O1964" i="1"/>
  <c r="M1964" i="1"/>
  <c r="T1963" i="1"/>
  <c r="S1963" i="1"/>
  <c r="Q1963" i="1"/>
  <c r="P1963" i="1"/>
  <c r="O1963" i="1"/>
  <c r="M1963" i="1"/>
  <c r="T1962" i="1"/>
  <c r="S1962" i="1"/>
  <c r="Q1962" i="1"/>
  <c r="P1962" i="1"/>
  <c r="O1962" i="1"/>
  <c r="M1962" i="1"/>
  <c r="T1961" i="1"/>
  <c r="S1961" i="1"/>
  <c r="Q1961" i="1"/>
  <c r="P1961" i="1"/>
  <c r="O1961" i="1"/>
  <c r="M1961" i="1"/>
  <c r="T1960" i="1"/>
  <c r="S1960" i="1"/>
  <c r="Q1960" i="1"/>
  <c r="P1960" i="1"/>
  <c r="O1960" i="1"/>
  <c r="M1960" i="1"/>
  <c r="T1959" i="1"/>
  <c r="S1959" i="1"/>
  <c r="Q1959" i="1"/>
  <c r="P1959" i="1"/>
  <c r="O1959" i="1"/>
  <c r="M1959" i="1"/>
  <c r="T1958" i="1"/>
  <c r="S1958" i="1"/>
  <c r="Q1958" i="1"/>
  <c r="P1958" i="1"/>
  <c r="O1958" i="1"/>
  <c r="M1958" i="1"/>
  <c r="T1957" i="1"/>
  <c r="S1957" i="1"/>
  <c r="Q1957" i="1"/>
  <c r="P1957" i="1"/>
  <c r="O1957" i="1"/>
  <c r="M1957" i="1"/>
  <c r="T1956" i="1"/>
  <c r="S1956" i="1"/>
  <c r="Q1956" i="1"/>
  <c r="P1956" i="1"/>
  <c r="O1956" i="1"/>
  <c r="M1956" i="1"/>
  <c r="T1955" i="1"/>
  <c r="S1955" i="1"/>
  <c r="Q1955" i="1"/>
  <c r="P1955" i="1"/>
  <c r="O1955" i="1"/>
  <c r="M1955" i="1"/>
  <c r="T1954" i="1"/>
  <c r="S1954" i="1"/>
  <c r="Q1954" i="1"/>
  <c r="P1954" i="1"/>
  <c r="O1954" i="1"/>
  <c r="M1954" i="1"/>
  <c r="T1953" i="1"/>
  <c r="S1953" i="1"/>
  <c r="Q1953" i="1"/>
  <c r="P1953" i="1"/>
  <c r="O1953" i="1"/>
  <c r="M1953" i="1"/>
  <c r="T1952" i="1"/>
  <c r="S1952" i="1"/>
  <c r="Q1952" i="1"/>
  <c r="P1952" i="1"/>
  <c r="O1952" i="1"/>
  <c r="M1952" i="1"/>
  <c r="T1951" i="1"/>
  <c r="S1951" i="1"/>
  <c r="Q1951" i="1"/>
  <c r="P1951" i="1"/>
  <c r="O1951" i="1"/>
  <c r="M1951" i="1"/>
  <c r="T1950" i="1"/>
  <c r="S1950" i="1"/>
  <c r="Q1950" i="1"/>
  <c r="P1950" i="1"/>
  <c r="O1950" i="1"/>
  <c r="M1950" i="1"/>
  <c r="T1949" i="1"/>
  <c r="S1949" i="1"/>
  <c r="Q1949" i="1"/>
  <c r="P1949" i="1"/>
  <c r="O1949" i="1"/>
  <c r="M1949" i="1"/>
  <c r="T1948" i="1"/>
  <c r="S1948" i="1"/>
  <c r="Q1948" i="1"/>
  <c r="P1948" i="1"/>
  <c r="O1948" i="1"/>
  <c r="M1948" i="1"/>
  <c r="T1947" i="1"/>
  <c r="S1947" i="1"/>
  <c r="Q1947" i="1"/>
  <c r="P1947" i="1"/>
  <c r="O1947" i="1"/>
  <c r="M1947" i="1"/>
  <c r="T1946" i="1"/>
  <c r="S1946" i="1"/>
  <c r="Q1946" i="1"/>
  <c r="P1946" i="1"/>
  <c r="O1946" i="1"/>
  <c r="M1946" i="1"/>
  <c r="T1945" i="1"/>
  <c r="S1945" i="1"/>
  <c r="Q1945" i="1"/>
  <c r="P1945" i="1"/>
  <c r="O1945" i="1"/>
  <c r="M1945" i="1"/>
  <c r="T1944" i="1"/>
  <c r="S1944" i="1"/>
  <c r="Q1944" i="1"/>
  <c r="P1944" i="1"/>
  <c r="O1944" i="1"/>
  <c r="M1944" i="1"/>
  <c r="T1943" i="1"/>
  <c r="S1943" i="1"/>
  <c r="Q1943" i="1"/>
  <c r="P1943" i="1"/>
  <c r="O1943" i="1"/>
  <c r="M1943" i="1"/>
  <c r="T1942" i="1"/>
  <c r="S1942" i="1"/>
  <c r="Q1942" i="1"/>
  <c r="P1942" i="1"/>
  <c r="O1942" i="1"/>
  <c r="M1942" i="1"/>
  <c r="T1941" i="1"/>
  <c r="S1941" i="1"/>
  <c r="Q1941" i="1"/>
  <c r="P1941" i="1"/>
  <c r="O1941" i="1"/>
  <c r="M1941" i="1"/>
  <c r="T1940" i="1"/>
  <c r="S1940" i="1"/>
  <c r="Q1940" i="1"/>
  <c r="P1940" i="1"/>
  <c r="O1940" i="1"/>
  <c r="M1940" i="1"/>
  <c r="T1939" i="1"/>
  <c r="S1939" i="1"/>
  <c r="Q1939" i="1"/>
  <c r="P1939" i="1"/>
  <c r="O1939" i="1"/>
  <c r="M1939" i="1"/>
  <c r="T1938" i="1"/>
  <c r="S1938" i="1"/>
  <c r="Q1938" i="1"/>
  <c r="P1938" i="1"/>
  <c r="O1938" i="1"/>
  <c r="M1938" i="1"/>
  <c r="T1937" i="1"/>
  <c r="S1937" i="1"/>
  <c r="Q1937" i="1"/>
  <c r="P1937" i="1"/>
  <c r="O1937" i="1"/>
  <c r="M1937" i="1"/>
  <c r="T1936" i="1"/>
  <c r="S1936" i="1"/>
  <c r="Q1936" i="1"/>
  <c r="P1936" i="1"/>
  <c r="O1936" i="1"/>
  <c r="M1936" i="1"/>
  <c r="T1935" i="1"/>
  <c r="S1935" i="1"/>
  <c r="Q1935" i="1"/>
  <c r="P1935" i="1"/>
  <c r="O1935" i="1"/>
  <c r="M1935" i="1"/>
  <c r="T1934" i="1"/>
  <c r="S1934" i="1"/>
  <c r="Q1934" i="1"/>
  <c r="P1934" i="1"/>
  <c r="O1934" i="1"/>
  <c r="M1934" i="1"/>
  <c r="T1933" i="1"/>
  <c r="S1933" i="1"/>
  <c r="Q1933" i="1"/>
  <c r="P1933" i="1"/>
  <c r="O1933" i="1"/>
  <c r="M1933" i="1"/>
  <c r="T1932" i="1"/>
  <c r="S1932" i="1"/>
  <c r="Q1932" i="1"/>
  <c r="P1932" i="1"/>
  <c r="O1932" i="1"/>
  <c r="M1932" i="1"/>
  <c r="T1931" i="1"/>
  <c r="S1931" i="1"/>
  <c r="Q1931" i="1"/>
  <c r="P1931" i="1"/>
  <c r="O1931" i="1"/>
  <c r="M1931" i="1"/>
  <c r="T1930" i="1"/>
  <c r="S1930" i="1"/>
  <c r="Q1930" i="1"/>
  <c r="P1930" i="1"/>
  <c r="O1930" i="1"/>
  <c r="M1930" i="1"/>
  <c r="T1929" i="1"/>
  <c r="S1929" i="1"/>
  <c r="Q1929" i="1"/>
  <c r="P1929" i="1"/>
  <c r="O1929" i="1"/>
  <c r="M1929" i="1"/>
  <c r="T1928" i="1"/>
  <c r="S1928" i="1"/>
  <c r="Q1928" i="1"/>
  <c r="P1928" i="1"/>
  <c r="O1928" i="1"/>
  <c r="M1928" i="1"/>
  <c r="T1927" i="1"/>
  <c r="S1927" i="1"/>
  <c r="Q1927" i="1"/>
  <c r="P1927" i="1"/>
  <c r="O1927" i="1"/>
  <c r="M1927" i="1"/>
  <c r="T1926" i="1"/>
  <c r="S1926" i="1"/>
  <c r="Q1926" i="1"/>
  <c r="P1926" i="1"/>
  <c r="O1926" i="1"/>
  <c r="M1926" i="1"/>
  <c r="T1925" i="1"/>
  <c r="S1925" i="1"/>
  <c r="Q1925" i="1"/>
  <c r="P1925" i="1"/>
  <c r="O1925" i="1"/>
  <c r="M1925" i="1"/>
  <c r="T1924" i="1"/>
  <c r="S1924" i="1"/>
  <c r="Q1924" i="1"/>
  <c r="P1924" i="1"/>
  <c r="O1924" i="1"/>
  <c r="M1924" i="1"/>
  <c r="T1923" i="1"/>
  <c r="S1923" i="1"/>
  <c r="Q1923" i="1"/>
  <c r="P1923" i="1"/>
  <c r="O1923" i="1"/>
  <c r="M1923" i="1"/>
  <c r="T1922" i="1"/>
  <c r="S1922" i="1"/>
  <c r="Q1922" i="1"/>
  <c r="P1922" i="1"/>
  <c r="O1922" i="1"/>
  <c r="M1922" i="1"/>
  <c r="T1921" i="1"/>
  <c r="S1921" i="1"/>
  <c r="Q1921" i="1"/>
  <c r="P1921" i="1"/>
  <c r="O1921" i="1"/>
  <c r="M1921" i="1"/>
  <c r="T1920" i="1"/>
  <c r="S1920" i="1"/>
  <c r="Q1920" i="1"/>
  <c r="P1920" i="1"/>
  <c r="O1920" i="1"/>
  <c r="M1920" i="1"/>
  <c r="T1919" i="1"/>
  <c r="S1919" i="1"/>
  <c r="Q1919" i="1"/>
  <c r="P1919" i="1"/>
  <c r="O1919" i="1"/>
  <c r="M1919" i="1"/>
  <c r="T1918" i="1"/>
  <c r="S1918" i="1"/>
  <c r="Q1918" i="1"/>
  <c r="P1918" i="1"/>
  <c r="O1918" i="1"/>
  <c r="M1918" i="1"/>
  <c r="T1917" i="1"/>
  <c r="S1917" i="1"/>
  <c r="Q1917" i="1"/>
  <c r="P1917" i="1"/>
  <c r="O1917" i="1"/>
  <c r="M1917" i="1"/>
  <c r="T1916" i="1"/>
  <c r="S1916" i="1"/>
  <c r="Q1916" i="1"/>
  <c r="P1916" i="1"/>
  <c r="O1916" i="1"/>
  <c r="M1916" i="1"/>
  <c r="T1915" i="1"/>
  <c r="S1915" i="1"/>
  <c r="Q1915" i="1"/>
  <c r="P1915" i="1"/>
  <c r="O1915" i="1"/>
  <c r="M1915" i="1"/>
  <c r="T1914" i="1"/>
  <c r="S1914" i="1"/>
  <c r="Q1914" i="1"/>
  <c r="P1914" i="1"/>
  <c r="O1914" i="1"/>
  <c r="M1914" i="1"/>
  <c r="T1913" i="1"/>
  <c r="S1913" i="1"/>
  <c r="Q1913" i="1"/>
  <c r="P1913" i="1"/>
  <c r="O1913" i="1"/>
  <c r="M1913" i="1"/>
  <c r="T1912" i="1"/>
  <c r="S1912" i="1"/>
  <c r="Q1912" i="1"/>
  <c r="P1912" i="1"/>
  <c r="O1912" i="1"/>
  <c r="M1912" i="1"/>
  <c r="T1911" i="1"/>
  <c r="S1911" i="1"/>
  <c r="Q1911" i="1"/>
  <c r="P1911" i="1"/>
  <c r="O1911" i="1"/>
  <c r="M1911" i="1"/>
  <c r="T1910" i="1"/>
  <c r="S1910" i="1"/>
  <c r="Q1910" i="1"/>
  <c r="P1910" i="1"/>
  <c r="O1910" i="1"/>
  <c r="M1910" i="1"/>
  <c r="T1909" i="1"/>
  <c r="S1909" i="1"/>
  <c r="Q1909" i="1"/>
  <c r="P1909" i="1"/>
  <c r="O1909" i="1"/>
  <c r="M1909" i="1"/>
  <c r="T1908" i="1"/>
  <c r="S1908" i="1"/>
  <c r="Q1908" i="1"/>
  <c r="P1908" i="1"/>
  <c r="O1908" i="1"/>
  <c r="M1908" i="1"/>
  <c r="T1907" i="1"/>
  <c r="S1907" i="1"/>
  <c r="Q1907" i="1"/>
  <c r="P1907" i="1"/>
  <c r="O1907" i="1"/>
  <c r="M1907" i="1"/>
  <c r="T1906" i="1"/>
  <c r="S1906" i="1"/>
  <c r="Q1906" i="1"/>
  <c r="P1906" i="1"/>
  <c r="O1906" i="1"/>
  <c r="M1906" i="1"/>
  <c r="T1905" i="1"/>
  <c r="S1905" i="1"/>
  <c r="Q1905" i="1"/>
  <c r="P1905" i="1"/>
  <c r="O1905" i="1"/>
  <c r="M1905" i="1"/>
  <c r="T1904" i="1"/>
  <c r="S1904" i="1"/>
  <c r="Q1904" i="1"/>
  <c r="P1904" i="1"/>
  <c r="O1904" i="1"/>
  <c r="M1904" i="1"/>
  <c r="T1903" i="1"/>
  <c r="S1903" i="1"/>
  <c r="Q1903" i="1"/>
  <c r="P1903" i="1"/>
  <c r="O1903" i="1"/>
  <c r="M1903" i="1"/>
  <c r="T1902" i="1"/>
  <c r="S1902" i="1"/>
  <c r="Q1902" i="1"/>
  <c r="P1902" i="1"/>
  <c r="O1902" i="1"/>
  <c r="M1902" i="1"/>
  <c r="T1901" i="1"/>
  <c r="S1901" i="1"/>
  <c r="Q1901" i="1"/>
  <c r="P1901" i="1"/>
  <c r="O1901" i="1"/>
  <c r="M1901" i="1"/>
  <c r="T1900" i="1"/>
  <c r="S1900" i="1"/>
  <c r="Q1900" i="1"/>
  <c r="P1900" i="1"/>
  <c r="O1900" i="1"/>
  <c r="M1900" i="1"/>
  <c r="T1899" i="1"/>
  <c r="S1899" i="1"/>
  <c r="Q1899" i="1"/>
  <c r="P1899" i="1"/>
  <c r="O1899" i="1"/>
  <c r="M1899" i="1"/>
  <c r="T1898" i="1"/>
  <c r="S1898" i="1"/>
  <c r="Q1898" i="1"/>
  <c r="P1898" i="1"/>
  <c r="O1898" i="1"/>
  <c r="M1898" i="1"/>
  <c r="T1897" i="1"/>
  <c r="S1897" i="1"/>
  <c r="Q1897" i="1"/>
  <c r="P1897" i="1"/>
  <c r="O1897" i="1"/>
  <c r="M1897" i="1"/>
  <c r="T1896" i="1"/>
  <c r="S1896" i="1"/>
  <c r="Q1896" i="1"/>
  <c r="P1896" i="1"/>
  <c r="O1896" i="1"/>
  <c r="M1896" i="1"/>
  <c r="T1895" i="1"/>
  <c r="S1895" i="1"/>
  <c r="Q1895" i="1"/>
  <c r="P1895" i="1"/>
  <c r="O1895" i="1"/>
  <c r="M1895" i="1"/>
  <c r="T1894" i="1"/>
  <c r="S1894" i="1"/>
  <c r="Q1894" i="1"/>
  <c r="P1894" i="1"/>
  <c r="O1894" i="1"/>
  <c r="M1894" i="1"/>
  <c r="T1893" i="1"/>
  <c r="S1893" i="1"/>
  <c r="Q1893" i="1"/>
  <c r="P1893" i="1"/>
  <c r="O1893" i="1"/>
  <c r="M1893" i="1"/>
  <c r="T1892" i="1"/>
  <c r="S1892" i="1"/>
  <c r="Q1892" i="1"/>
  <c r="P1892" i="1"/>
  <c r="O1892" i="1"/>
  <c r="M1892" i="1"/>
  <c r="T1891" i="1"/>
  <c r="S1891" i="1"/>
  <c r="Q1891" i="1"/>
  <c r="P1891" i="1"/>
  <c r="O1891" i="1"/>
  <c r="M1891" i="1"/>
  <c r="T1890" i="1"/>
  <c r="S1890" i="1"/>
  <c r="Q1890" i="1"/>
  <c r="P1890" i="1"/>
  <c r="O1890" i="1"/>
  <c r="M1890" i="1"/>
  <c r="T1889" i="1"/>
  <c r="S1889" i="1"/>
  <c r="Q1889" i="1"/>
  <c r="P1889" i="1"/>
  <c r="O1889" i="1"/>
  <c r="M1889" i="1"/>
  <c r="T1888" i="1"/>
  <c r="S1888" i="1"/>
  <c r="Q1888" i="1"/>
  <c r="P1888" i="1"/>
  <c r="O1888" i="1"/>
  <c r="M1888" i="1"/>
  <c r="T1887" i="1"/>
  <c r="S1887" i="1"/>
  <c r="Q1887" i="1"/>
  <c r="P1887" i="1"/>
  <c r="O1887" i="1"/>
  <c r="M1887" i="1"/>
  <c r="T1886" i="1"/>
  <c r="S1886" i="1"/>
  <c r="Q1886" i="1"/>
  <c r="P1886" i="1"/>
  <c r="O1886" i="1"/>
  <c r="M1886" i="1"/>
  <c r="T1885" i="1"/>
  <c r="S1885" i="1"/>
  <c r="Q1885" i="1"/>
  <c r="P1885" i="1"/>
  <c r="O1885" i="1"/>
  <c r="M1885" i="1"/>
  <c r="T1884" i="1"/>
  <c r="S1884" i="1"/>
  <c r="Q1884" i="1"/>
  <c r="P1884" i="1"/>
  <c r="O1884" i="1"/>
  <c r="M1884" i="1"/>
  <c r="T1883" i="1"/>
  <c r="S1883" i="1"/>
  <c r="Q1883" i="1"/>
  <c r="P1883" i="1"/>
  <c r="O1883" i="1"/>
  <c r="M1883" i="1"/>
  <c r="T1882" i="1"/>
  <c r="S1882" i="1"/>
  <c r="Q1882" i="1"/>
  <c r="P1882" i="1"/>
  <c r="O1882" i="1"/>
  <c r="M1882" i="1"/>
  <c r="T1881" i="1"/>
  <c r="S1881" i="1"/>
  <c r="Q1881" i="1"/>
  <c r="P1881" i="1"/>
  <c r="O1881" i="1"/>
  <c r="M1881" i="1"/>
  <c r="T1880" i="1"/>
  <c r="S1880" i="1"/>
  <c r="Q1880" i="1"/>
  <c r="P1880" i="1"/>
  <c r="O1880" i="1"/>
  <c r="M1880" i="1"/>
  <c r="T1879" i="1"/>
  <c r="S1879" i="1"/>
  <c r="Q1879" i="1"/>
  <c r="P1879" i="1"/>
  <c r="O1879" i="1"/>
  <c r="M1879" i="1"/>
  <c r="T1878" i="1"/>
  <c r="S1878" i="1"/>
  <c r="Q1878" i="1"/>
  <c r="P1878" i="1"/>
  <c r="O1878" i="1"/>
  <c r="M1878" i="1"/>
  <c r="T1877" i="1"/>
  <c r="S1877" i="1"/>
  <c r="Q1877" i="1"/>
  <c r="P1877" i="1"/>
  <c r="O1877" i="1"/>
  <c r="M1877" i="1"/>
  <c r="T1876" i="1"/>
  <c r="S1876" i="1"/>
  <c r="Q1876" i="1"/>
  <c r="P1876" i="1"/>
  <c r="O1876" i="1"/>
  <c r="M1876" i="1"/>
  <c r="T1875" i="1"/>
  <c r="S1875" i="1"/>
  <c r="Q1875" i="1"/>
  <c r="P1875" i="1"/>
  <c r="O1875" i="1"/>
  <c r="M1875" i="1"/>
  <c r="T1874" i="1"/>
  <c r="S1874" i="1"/>
  <c r="Q1874" i="1"/>
  <c r="P1874" i="1"/>
  <c r="O1874" i="1"/>
  <c r="M1874" i="1"/>
  <c r="T1873" i="1"/>
  <c r="S1873" i="1"/>
  <c r="Q1873" i="1"/>
  <c r="P1873" i="1"/>
  <c r="O1873" i="1"/>
  <c r="M1873" i="1"/>
  <c r="T1872" i="1"/>
  <c r="S1872" i="1"/>
  <c r="Q1872" i="1"/>
  <c r="P1872" i="1"/>
  <c r="O1872" i="1"/>
  <c r="M1872" i="1"/>
  <c r="T1871" i="1"/>
  <c r="S1871" i="1"/>
  <c r="Q1871" i="1"/>
  <c r="P1871" i="1"/>
  <c r="O1871" i="1"/>
  <c r="M1871" i="1"/>
  <c r="T1870" i="1"/>
  <c r="S1870" i="1"/>
  <c r="Q1870" i="1"/>
  <c r="P1870" i="1"/>
  <c r="O1870" i="1"/>
  <c r="M1870" i="1"/>
  <c r="T1869" i="1"/>
  <c r="S1869" i="1"/>
  <c r="Q1869" i="1"/>
  <c r="P1869" i="1"/>
  <c r="O1869" i="1"/>
  <c r="M1869" i="1"/>
  <c r="T1868" i="1"/>
  <c r="S1868" i="1"/>
  <c r="Q1868" i="1"/>
  <c r="P1868" i="1"/>
  <c r="O1868" i="1"/>
  <c r="M1868" i="1"/>
  <c r="T1867" i="1"/>
  <c r="S1867" i="1"/>
  <c r="Q1867" i="1"/>
  <c r="P1867" i="1"/>
  <c r="O1867" i="1"/>
  <c r="M1867" i="1"/>
  <c r="T1866" i="1"/>
  <c r="S1866" i="1"/>
  <c r="Q1866" i="1"/>
  <c r="P1866" i="1"/>
  <c r="O1866" i="1"/>
  <c r="M1866" i="1"/>
  <c r="T1865" i="1"/>
  <c r="S1865" i="1"/>
  <c r="Q1865" i="1"/>
  <c r="P1865" i="1"/>
  <c r="O1865" i="1"/>
  <c r="M1865" i="1"/>
  <c r="T1864" i="1"/>
  <c r="S1864" i="1"/>
  <c r="Q1864" i="1"/>
  <c r="P1864" i="1"/>
  <c r="O1864" i="1"/>
  <c r="M1864" i="1"/>
  <c r="T1863" i="1"/>
  <c r="S1863" i="1"/>
  <c r="Q1863" i="1"/>
  <c r="P1863" i="1"/>
  <c r="O1863" i="1"/>
  <c r="M1863" i="1"/>
  <c r="T1862" i="1"/>
  <c r="S1862" i="1"/>
  <c r="Q1862" i="1"/>
  <c r="P1862" i="1"/>
  <c r="O1862" i="1"/>
  <c r="M1862" i="1"/>
  <c r="T1861" i="1"/>
  <c r="S1861" i="1"/>
  <c r="Q1861" i="1"/>
  <c r="P1861" i="1"/>
  <c r="O1861" i="1"/>
  <c r="M1861" i="1"/>
  <c r="T1860" i="1"/>
  <c r="S1860" i="1"/>
  <c r="Q1860" i="1"/>
  <c r="P1860" i="1"/>
  <c r="O1860" i="1"/>
  <c r="M1860" i="1"/>
  <c r="T1859" i="1"/>
  <c r="S1859" i="1"/>
  <c r="Q1859" i="1"/>
  <c r="P1859" i="1"/>
  <c r="O1859" i="1"/>
  <c r="M1859" i="1"/>
  <c r="T1858" i="1"/>
  <c r="S1858" i="1"/>
  <c r="Q1858" i="1"/>
  <c r="P1858" i="1"/>
  <c r="O1858" i="1"/>
  <c r="M1858" i="1"/>
  <c r="T1857" i="1"/>
  <c r="S1857" i="1"/>
  <c r="Q1857" i="1"/>
  <c r="P1857" i="1"/>
  <c r="O1857" i="1"/>
  <c r="M1857" i="1"/>
  <c r="T1856" i="1"/>
  <c r="S1856" i="1"/>
  <c r="Q1856" i="1"/>
  <c r="P1856" i="1"/>
  <c r="O1856" i="1"/>
  <c r="M1856" i="1"/>
  <c r="T1855" i="1"/>
  <c r="S1855" i="1"/>
  <c r="Q1855" i="1"/>
  <c r="P1855" i="1"/>
  <c r="O1855" i="1"/>
  <c r="M1855" i="1"/>
  <c r="T1854" i="1"/>
  <c r="S1854" i="1"/>
  <c r="Q1854" i="1"/>
  <c r="P1854" i="1"/>
  <c r="O1854" i="1"/>
  <c r="M1854" i="1"/>
  <c r="T1853" i="1"/>
  <c r="S1853" i="1"/>
  <c r="Q1853" i="1"/>
  <c r="P1853" i="1"/>
  <c r="O1853" i="1"/>
  <c r="M1853" i="1"/>
  <c r="T1852" i="1"/>
  <c r="S1852" i="1"/>
  <c r="Q1852" i="1"/>
  <c r="P1852" i="1"/>
  <c r="O1852" i="1"/>
  <c r="M1852" i="1"/>
  <c r="T1851" i="1"/>
  <c r="S1851" i="1"/>
  <c r="Q1851" i="1"/>
  <c r="P1851" i="1"/>
  <c r="O1851" i="1"/>
  <c r="M1851" i="1"/>
  <c r="T1850" i="1"/>
  <c r="S1850" i="1"/>
  <c r="Q1850" i="1"/>
  <c r="P1850" i="1"/>
  <c r="O1850" i="1"/>
  <c r="M1850" i="1"/>
  <c r="T1849" i="1"/>
  <c r="S1849" i="1"/>
  <c r="Q1849" i="1"/>
  <c r="P1849" i="1"/>
  <c r="O1849" i="1"/>
  <c r="M1849" i="1"/>
  <c r="T1848" i="1"/>
  <c r="S1848" i="1"/>
  <c r="Q1848" i="1"/>
  <c r="P1848" i="1"/>
  <c r="O1848" i="1"/>
  <c r="M1848" i="1"/>
  <c r="T1847" i="1"/>
  <c r="S1847" i="1"/>
  <c r="Q1847" i="1"/>
  <c r="P1847" i="1"/>
  <c r="O1847" i="1"/>
  <c r="M1847" i="1"/>
  <c r="T1846" i="1"/>
  <c r="S1846" i="1"/>
  <c r="Q1846" i="1"/>
  <c r="P1846" i="1"/>
  <c r="O1846" i="1"/>
  <c r="M1846" i="1"/>
  <c r="T1845" i="1"/>
  <c r="S1845" i="1"/>
  <c r="Q1845" i="1"/>
  <c r="P1845" i="1"/>
  <c r="O1845" i="1"/>
  <c r="M1845" i="1"/>
  <c r="T1844" i="1"/>
  <c r="S1844" i="1"/>
  <c r="Q1844" i="1"/>
  <c r="P1844" i="1"/>
  <c r="O1844" i="1"/>
  <c r="M1844" i="1"/>
  <c r="T1843" i="1"/>
  <c r="S1843" i="1"/>
  <c r="Q1843" i="1"/>
  <c r="P1843" i="1"/>
  <c r="O1843" i="1"/>
  <c r="M1843" i="1"/>
  <c r="T1842" i="1"/>
  <c r="S1842" i="1"/>
  <c r="Q1842" i="1"/>
  <c r="P1842" i="1"/>
  <c r="O1842" i="1"/>
  <c r="M1842" i="1"/>
  <c r="T1841" i="1"/>
  <c r="S1841" i="1"/>
  <c r="Q1841" i="1"/>
  <c r="P1841" i="1"/>
  <c r="O1841" i="1"/>
  <c r="M1841" i="1"/>
  <c r="T1840" i="1"/>
  <c r="S1840" i="1"/>
  <c r="Q1840" i="1"/>
  <c r="P1840" i="1"/>
  <c r="O1840" i="1"/>
  <c r="M1840" i="1"/>
  <c r="T1839" i="1"/>
  <c r="S1839" i="1"/>
  <c r="Q1839" i="1"/>
  <c r="P1839" i="1"/>
  <c r="O1839" i="1"/>
  <c r="M1839" i="1"/>
  <c r="T1838" i="1"/>
  <c r="S1838" i="1"/>
  <c r="Q1838" i="1"/>
  <c r="P1838" i="1"/>
  <c r="O1838" i="1"/>
  <c r="M1838" i="1"/>
  <c r="T1837" i="1"/>
  <c r="S1837" i="1"/>
  <c r="Q1837" i="1"/>
  <c r="P1837" i="1"/>
  <c r="O1837" i="1"/>
  <c r="M1837" i="1"/>
  <c r="T1836" i="1"/>
  <c r="S1836" i="1"/>
  <c r="Q1836" i="1"/>
  <c r="P1836" i="1"/>
  <c r="O1836" i="1"/>
  <c r="M1836" i="1"/>
  <c r="T1835" i="1"/>
  <c r="S1835" i="1"/>
  <c r="Q1835" i="1"/>
  <c r="P1835" i="1"/>
  <c r="O1835" i="1"/>
  <c r="M1835" i="1"/>
  <c r="T1834" i="1"/>
  <c r="S1834" i="1"/>
  <c r="Q1834" i="1"/>
  <c r="P1834" i="1"/>
  <c r="O1834" i="1"/>
  <c r="M1834" i="1"/>
  <c r="T1833" i="1"/>
  <c r="S1833" i="1"/>
  <c r="Q1833" i="1"/>
  <c r="P1833" i="1"/>
  <c r="O1833" i="1"/>
  <c r="M1833" i="1"/>
  <c r="T1832" i="1"/>
  <c r="S1832" i="1"/>
  <c r="Q1832" i="1"/>
  <c r="P1832" i="1"/>
  <c r="O1832" i="1"/>
  <c r="M1832" i="1"/>
  <c r="T1831" i="1"/>
  <c r="S1831" i="1"/>
  <c r="Q1831" i="1"/>
  <c r="P1831" i="1"/>
  <c r="O1831" i="1"/>
  <c r="M1831" i="1"/>
  <c r="T1830" i="1"/>
  <c r="S1830" i="1"/>
  <c r="Q1830" i="1"/>
  <c r="P1830" i="1"/>
  <c r="O1830" i="1"/>
  <c r="M1830" i="1"/>
  <c r="T1829" i="1"/>
  <c r="S1829" i="1"/>
  <c r="Q1829" i="1"/>
  <c r="P1829" i="1"/>
  <c r="O1829" i="1"/>
  <c r="M1829" i="1"/>
  <c r="T1828" i="1"/>
  <c r="S1828" i="1"/>
  <c r="Q1828" i="1"/>
  <c r="P1828" i="1"/>
  <c r="O1828" i="1"/>
  <c r="M1828" i="1"/>
  <c r="T1827" i="1"/>
  <c r="S1827" i="1"/>
  <c r="Q1827" i="1"/>
  <c r="P1827" i="1"/>
  <c r="O1827" i="1"/>
  <c r="M1827" i="1"/>
  <c r="T1826" i="1"/>
  <c r="S1826" i="1"/>
  <c r="Q1826" i="1"/>
  <c r="P1826" i="1"/>
  <c r="O1826" i="1"/>
  <c r="M1826" i="1"/>
  <c r="T1825" i="1"/>
  <c r="S1825" i="1"/>
  <c r="Q1825" i="1"/>
  <c r="P1825" i="1"/>
  <c r="O1825" i="1"/>
  <c r="M1825" i="1"/>
  <c r="T1824" i="1"/>
  <c r="S1824" i="1"/>
  <c r="Q1824" i="1"/>
  <c r="P1824" i="1"/>
  <c r="O1824" i="1"/>
  <c r="M1824" i="1"/>
  <c r="T1823" i="1"/>
  <c r="S1823" i="1"/>
  <c r="Q1823" i="1"/>
  <c r="P1823" i="1"/>
  <c r="O1823" i="1"/>
  <c r="M1823" i="1"/>
  <c r="T1822" i="1"/>
  <c r="S1822" i="1"/>
  <c r="Q1822" i="1"/>
  <c r="P1822" i="1"/>
  <c r="O1822" i="1"/>
  <c r="M1822" i="1"/>
  <c r="T1821" i="1"/>
  <c r="S1821" i="1"/>
  <c r="Q1821" i="1"/>
  <c r="P1821" i="1"/>
  <c r="O1821" i="1"/>
  <c r="M1821" i="1"/>
  <c r="T1820" i="1"/>
  <c r="S1820" i="1"/>
  <c r="Q1820" i="1"/>
  <c r="P1820" i="1"/>
  <c r="O1820" i="1"/>
  <c r="M1820" i="1"/>
  <c r="T1819" i="1"/>
  <c r="S1819" i="1"/>
  <c r="Q1819" i="1"/>
  <c r="P1819" i="1"/>
  <c r="O1819" i="1"/>
  <c r="M1819" i="1"/>
  <c r="T1818" i="1"/>
  <c r="S1818" i="1"/>
  <c r="Q1818" i="1"/>
  <c r="P1818" i="1"/>
  <c r="O1818" i="1"/>
  <c r="M1818" i="1"/>
  <c r="T1817" i="1"/>
  <c r="S1817" i="1"/>
  <c r="Q1817" i="1"/>
  <c r="P1817" i="1"/>
  <c r="O1817" i="1"/>
  <c r="M1817" i="1"/>
  <c r="T1816" i="1"/>
  <c r="S1816" i="1"/>
  <c r="Q1816" i="1"/>
  <c r="P1816" i="1"/>
  <c r="O1816" i="1"/>
  <c r="M1816" i="1"/>
  <c r="T1815" i="1"/>
  <c r="S1815" i="1"/>
  <c r="Q1815" i="1"/>
  <c r="P1815" i="1"/>
  <c r="O1815" i="1"/>
  <c r="M1815" i="1"/>
  <c r="T1814" i="1"/>
  <c r="S1814" i="1"/>
  <c r="Q1814" i="1"/>
  <c r="P1814" i="1"/>
  <c r="O1814" i="1"/>
  <c r="M1814" i="1"/>
  <c r="T1813" i="1"/>
  <c r="S1813" i="1"/>
  <c r="Q1813" i="1"/>
  <c r="P1813" i="1"/>
  <c r="O1813" i="1"/>
  <c r="M1813" i="1"/>
  <c r="T1812" i="1"/>
  <c r="S1812" i="1"/>
  <c r="Q1812" i="1"/>
  <c r="P1812" i="1"/>
  <c r="O1812" i="1"/>
  <c r="M1812" i="1"/>
  <c r="T1811" i="1"/>
  <c r="S1811" i="1"/>
  <c r="Q1811" i="1"/>
  <c r="P1811" i="1"/>
  <c r="O1811" i="1"/>
  <c r="M1811" i="1"/>
  <c r="T1810" i="1"/>
  <c r="S1810" i="1"/>
  <c r="Q1810" i="1"/>
  <c r="P1810" i="1"/>
  <c r="O1810" i="1"/>
  <c r="M1810" i="1"/>
  <c r="T1809" i="1"/>
  <c r="S1809" i="1"/>
  <c r="Q1809" i="1"/>
  <c r="P1809" i="1"/>
  <c r="O1809" i="1"/>
  <c r="M1809" i="1"/>
  <c r="T1808" i="1"/>
  <c r="S1808" i="1"/>
  <c r="Q1808" i="1"/>
  <c r="P1808" i="1"/>
  <c r="O1808" i="1"/>
  <c r="M1808" i="1"/>
  <c r="T1807" i="1"/>
  <c r="S1807" i="1"/>
  <c r="Q1807" i="1"/>
  <c r="P1807" i="1"/>
  <c r="O1807" i="1"/>
  <c r="M1807" i="1"/>
  <c r="T1806" i="1"/>
  <c r="S1806" i="1"/>
  <c r="Q1806" i="1"/>
  <c r="P1806" i="1"/>
  <c r="O1806" i="1"/>
  <c r="M1806" i="1"/>
  <c r="T1805" i="1"/>
  <c r="S1805" i="1"/>
  <c r="Q1805" i="1"/>
  <c r="P1805" i="1"/>
  <c r="O1805" i="1"/>
  <c r="M1805" i="1"/>
  <c r="T1804" i="1"/>
  <c r="S1804" i="1"/>
  <c r="Q1804" i="1"/>
  <c r="P1804" i="1"/>
  <c r="O1804" i="1"/>
  <c r="M1804" i="1"/>
  <c r="T1803" i="1"/>
  <c r="S1803" i="1"/>
  <c r="Q1803" i="1"/>
  <c r="P1803" i="1"/>
  <c r="O1803" i="1"/>
  <c r="M1803" i="1"/>
  <c r="T1802" i="1"/>
  <c r="S1802" i="1"/>
  <c r="Q1802" i="1"/>
  <c r="P1802" i="1"/>
  <c r="O1802" i="1"/>
  <c r="M1802" i="1"/>
  <c r="T1801" i="1"/>
  <c r="S1801" i="1"/>
  <c r="Q1801" i="1"/>
  <c r="P1801" i="1"/>
  <c r="O1801" i="1"/>
  <c r="M1801" i="1"/>
  <c r="T1800" i="1"/>
  <c r="S1800" i="1"/>
  <c r="Q1800" i="1"/>
  <c r="P1800" i="1"/>
  <c r="O1800" i="1"/>
  <c r="M1800" i="1"/>
  <c r="T1799" i="1"/>
  <c r="S1799" i="1"/>
  <c r="Q1799" i="1"/>
  <c r="P1799" i="1"/>
  <c r="O1799" i="1"/>
  <c r="M1799" i="1"/>
  <c r="T1798" i="1"/>
  <c r="S1798" i="1"/>
  <c r="Q1798" i="1"/>
  <c r="P1798" i="1"/>
  <c r="O1798" i="1"/>
  <c r="M1798" i="1"/>
  <c r="T1797" i="1"/>
  <c r="S1797" i="1"/>
  <c r="Q1797" i="1"/>
  <c r="P1797" i="1"/>
  <c r="O1797" i="1"/>
  <c r="M1797" i="1"/>
  <c r="T1796" i="1"/>
  <c r="S1796" i="1"/>
  <c r="Q1796" i="1"/>
  <c r="P1796" i="1"/>
  <c r="O1796" i="1"/>
  <c r="M1796" i="1"/>
  <c r="T1795" i="1"/>
  <c r="S1795" i="1"/>
  <c r="Q1795" i="1"/>
  <c r="P1795" i="1"/>
  <c r="O1795" i="1"/>
  <c r="M1795" i="1"/>
  <c r="T1794" i="1"/>
  <c r="S1794" i="1"/>
  <c r="Q1794" i="1"/>
  <c r="P1794" i="1"/>
  <c r="O1794" i="1"/>
  <c r="M1794" i="1"/>
  <c r="T1793" i="1"/>
  <c r="S1793" i="1"/>
  <c r="Q1793" i="1"/>
  <c r="P1793" i="1"/>
  <c r="O1793" i="1"/>
  <c r="M1793" i="1"/>
  <c r="T1792" i="1"/>
  <c r="S1792" i="1"/>
  <c r="Q1792" i="1"/>
  <c r="P1792" i="1"/>
  <c r="O1792" i="1"/>
  <c r="M1792" i="1"/>
  <c r="T1791" i="1"/>
  <c r="S1791" i="1"/>
  <c r="Q1791" i="1"/>
  <c r="P1791" i="1"/>
  <c r="O1791" i="1"/>
  <c r="M1791" i="1"/>
  <c r="T1790" i="1"/>
  <c r="S1790" i="1"/>
  <c r="Q1790" i="1"/>
  <c r="P1790" i="1"/>
  <c r="O1790" i="1"/>
  <c r="M1790" i="1"/>
  <c r="T1789" i="1"/>
  <c r="S1789" i="1"/>
  <c r="Q1789" i="1"/>
  <c r="P1789" i="1"/>
  <c r="O1789" i="1"/>
  <c r="M1789" i="1"/>
  <c r="T1788" i="1"/>
  <c r="S1788" i="1"/>
  <c r="Q1788" i="1"/>
  <c r="P1788" i="1"/>
  <c r="O1788" i="1"/>
  <c r="M1788" i="1"/>
  <c r="T1787" i="1"/>
  <c r="S1787" i="1"/>
  <c r="Q1787" i="1"/>
  <c r="P1787" i="1"/>
  <c r="O1787" i="1"/>
  <c r="M1787" i="1"/>
  <c r="T1786" i="1"/>
  <c r="S1786" i="1"/>
  <c r="Q1786" i="1"/>
  <c r="P1786" i="1"/>
  <c r="O1786" i="1"/>
  <c r="M1786" i="1"/>
  <c r="T1785" i="1"/>
  <c r="S1785" i="1"/>
  <c r="Q1785" i="1"/>
  <c r="P1785" i="1"/>
  <c r="O1785" i="1"/>
  <c r="M1785" i="1"/>
  <c r="T1784" i="1"/>
  <c r="S1784" i="1"/>
  <c r="Q1784" i="1"/>
  <c r="P1784" i="1"/>
  <c r="O1784" i="1"/>
  <c r="M1784" i="1"/>
  <c r="T1783" i="1"/>
  <c r="S1783" i="1"/>
  <c r="Q1783" i="1"/>
  <c r="P1783" i="1"/>
  <c r="O1783" i="1"/>
  <c r="M1783" i="1"/>
  <c r="T1782" i="1"/>
  <c r="S1782" i="1"/>
  <c r="Q1782" i="1"/>
  <c r="P1782" i="1"/>
  <c r="O1782" i="1"/>
  <c r="M1782" i="1"/>
  <c r="T1781" i="1"/>
  <c r="S1781" i="1"/>
  <c r="Q1781" i="1"/>
  <c r="P1781" i="1"/>
  <c r="O1781" i="1"/>
  <c r="M1781" i="1"/>
  <c r="T1780" i="1"/>
  <c r="S1780" i="1"/>
  <c r="Q1780" i="1"/>
  <c r="P1780" i="1"/>
  <c r="O1780" i="1"/>
  <c r="M1780" i="1"/>
  <c r="T1779" i="1"/>
  <c r="S1779" i="1"/>
  <c r="Q1779" i="1"/>
  <c r="P1779" i="1"/>
  <c r="O1779" i="1"/>
  <c r="M1779" i="1"/>
  <c r="T1778" i="1"/>
  <c r="S1778" i="1"/>
  <c r="Q1778" i="1"/>
  <c r="P1778" i="1"/>
  <c r="O1778" i="1"/>
  <c r="M1778" i="1"/>
  <c r="T1777" i="1"/>
  <c r="S1777" i="1"/>
  <c r="Q1777" i="1"/>
  <c r="P1777" i="1"/>
  <c r="O1777" i="1"/>
  <c r="M1777" i="1"/>
  <c r="T1776" i="1"/>
  <c r="S1776" i="1"/>
  <c r="Q1776" i="1"/>
  <c r="P1776" i="1"/>
  <c r="O1776" i="1"/>
  <c r="M1776" i="1"/>
  <c r="T1775" i="1"/>
  <c r="S1775" i="1"/>
  <c r="Q1775" i="1"/>
  <c r="P1775" i="1"/>
  <c r="O1775" i="1"/>
  <c r="M1775" i="1"/>
  <c r="T1774" i="1"/>
  <c r="S1774" i="1"/>
  <c r="Q1774" i="1"/>
  <c r="P1774" i="1"/>
  <c r="O1774" i="1"/>
  <c r="M1774" i="1"/>
  <c r="T1773" i="1"/>
  <c r="S1773" i="1"/>
  <c r="Q1773" i="1"/>
  <c r="P1773" i="1"/>
  <c r="O1773" i="1"/>
  <c r="M1773" i="1"/>
  <c r="T1772" i="1"/>
  <c r="S1772" i="1"/>
  <c r="Q1772" i="1"/>
  <c r="P1772" i="1"/>
  <c r="O1772" i="1"/>
  <c r="M1772" i="1"/>
  <c r="T1771" i="1"/>
  <c r="S1771" i="1"/>
  <c r="Q1771" i="1"/>
  <c r="P1771" i="1"/>
  <c r="O1771" i="1"/>
  <c r="M1771" i="1"/>
  <c r="T1770" i="1"/>
  <c r="S1770" i="1"/>
  <c r="Q1770" i="1"/>
  <c r="P1770" i="1"/>
  <c r="O1770" i="1"/>
  <c r="M1770" i="1"/>
  <c r="T1769" i="1"/>
  <c r="S1769" i="1"/>
  <c r="Q1769" i="1"/>
  <c r="P1769" i="1"/>
  <c r="O1769" i="1"/>
  <c r="M1769" i="1"/>
  <c r="T1768" i="1"/>
  <c r="S1768" i="1"/>
  <c r="Q1768" i="1"/>
  <c r="P1768" i="1"/>
  <c r="O1768" i="1"/>
  <c r="M1768" i="1"/>
  <c r="T1767" i="1"/>
  <c r="S1767" i="1"/>
  <c r="Q1767" i="1"/>
  <c r="P1767" i="1"/>
  <c r="O1767" i="1"/>
  <c r="M1767" i="1"/>
  <c r="T1766" i="1"/>
  <c r="S1766" i="1"/>
  <c r="Q1766" i="1"/>
  <c r="P1766" i="1"/>
  <c r="O1766" i="1"/>
  <c r="M1766" i="1"/>
  <c r="T1765" i="1"/>
  <c r="S1765" i="1"/>
  <c r="Q1765" i="1"/>
  <c r="P1765" i="1"/>
  <c r="O1765" i="1"/>
  <c r="M1765" i="1"/>
  <c r="T1764" i="1"/>
  <c r="S1764" i="1"/>
  <c r="Q1764" i="1"/>
  <c r="P1764" i="1"/>
  <c r="O1764" i="1"/>
  <c r="M1764" i="1"/>
  <c r="T1763" i="1"/>
  <c r="S1763" i="1"/>
  <c r="Q1763" i="1"/>
  <c r="P1763" i="1"/>
  <c r="O1763" i="1"/>
  <c r="M1763" i="1"/>
  <c r="T1762" i="1"/>
  <c r="S1762" i="1"/>
  <c r="Q1762" i="1"/>
  <c r="P1762" i="1"/>
  <c r="O1762" i="1"/>
  <c r="M1762" i="1"/>
  <c r="T1761" i="1"/>
  <c r="S1761" i="1"/>
  <c r="Q1761" i="1"/>
  <c r="P1761" i="1"/>
  <c r="O1761" i="1"/>
  <c r="M1761" i="1"/>
  <c r="T1760" i="1"/>
  <c r="S1760" i="1"/>
  <c r="Q1760" i="1"/>
  <c r="P1760" i="1"/>
  <c r="O1760" i="1"/>
  <c r="M1760" i="1"/>
  <c r="T1759" i="1"/>
  <c r="S1759" i="1"/>
  <c r="Q1759" i="1"/>
  <c r="P1759" i="1"/>
  <c r="O1759" i="1"/>
  <c r="M1759" i="1"/>
  <c r="T1758" i="1"/>
  <c r="S1758" i="1"/>
  <c r="Q1758" i="1"/>
  <c r="P1758" i="1"/>
  <c r="O1758" i="1"/>
  <c r="M1758" i="1"/>
  <c r="T1757" i="1"/>
  <c r="S1757" i="1"/>
  <c r="Q1757" i="1"/>
  <c r="P1757" i="1"/>
  <c r="O1757" i="1"/>
  <c r="M1757" i="1"/>
  <c r="T1756" i="1"/>
  <c r="S1756" i="1"/>
  <c r="Q1756" i="1"/>
  <c r="P1756" i="1"/>
  <c r="O1756" i="1"/>
  <c r="M1756" i="1"/>
  <c r="T1755" i="1"/>
  <c r="S1755" i="1"/>
  <c r="Q1755" i="1"/>
  <c r="P1755" i="1"/>
  <c r="O1755" i="1"/>
  <c r="M1755" i="1"/>
  <c r="T1754" i="1"/>
  <c r="S1754" i="1"/>
  <c r="Q1754" i="1"/>
  <c r="P1754" i="1"/>
  <c r="O1754" i="1"/>
  <c r="M1754" i="1"/>
  <c r="T1753" i="1"/>
  <c r="S1753" i="1"/>
  <c r="Q1753" i="1"/>
  <c r="P1753" i="1"/>
  <c r="O1753" i="1"/>
  <c r="M1753" i="1"/>
  <c r="T1752" i="1"/>
  <c r="S1752" i="1"/>
  <c r="Q1752" i="1"/>
  <c r="P1752" i="1"/>
  <c r="O1752" i="1"/>
  <c r="M1752" i="1"/>
  <c r="T1751" i="1"/>
  <c r="S1751" i="1"/>
  <c r="Q1751" i="1"/>
  <c r="P1751" i="1"/>
  <c r="O1751" i="1"/>
  <c r="M1751" i="1"/>
  <c r="T1750" i="1"/>
  <c r="S1750" i="1"/>
  <c r="Q1750" i="1"/>
  <c r="P1750" i="1"/>
  <c r="O1750" i="1"/>
  <c r="M1750" i="1"/>
  <c r="T1749" i="1"/>
  <c r="S1749" i="1"/>
  <c r="Q1749" i="1"/>
  <c r="P1749" i="1"/>
  <c r="O1749" i="1"/>
  <c r="M1749" i="1"/>
  <c r="T1748" i="1"/>
  <c r="S1748" i="1"/>
  <c r="Q1748" i="1"/>
  <c r="P1748" i="1"/>
  <c r="O1748" i="1"/>
  <c r="M1748" i="1"/>
  <c r="T1747" i="1"/>
  <c r="S1747" i="1"/>
  <c r="Q1747" i="1"/>
  <c r="P1747" i="1"/>
  <c r="O1747" i="1"/>
  <c r="M1747" i="1"/>
  <c r="T1746" i="1"/>
  <c r="S1746" i="1"/>
  <c r="Q1746" i="1"/>
  <c r="P1746" i="1"/>
  <c r="O1746" i="1"/>
  <c r="M1746" i="1"/>
  <c r="T1745" i="1"/>
  <c r="S1745" i="1"/>
  <c r="Q1745" i="1"/>
  <c r="P1745" i="1"/>
  <c r="O1745" i="1"/>
  <c r="M1745" i="1"/>
  <c r="T1744" i="1"/>
  <c r="S1744" i="1"/>
  <c r="Q1744" i="1"/>
  <c r="P1744" i="1"/>
  <c r="O1744" i="1"/>
  <c r="M1744" i="1"/>
  <c r="T1743" i="1"/>
  <c r="S1743" i="1"/>
  <c r="Q1743" i="1"/>
  <c r="P1743" i="1"/>
  <c r="O1743" i="1"/>
  <c r="M1743" i="1"/>
  <c r="T1742" i="1"/>
  <c r="S1742" i="1"/>
  <c r="Q1742" i="1"/>
  <c r="P1742" i="1"/>
  <c r="O1742" i="1"/>
  <c r="M1742" i="1"/>
  <c r="T1741" i="1"/>
  <c r="S1741" i="1"/>
  <c r="Q1741" i="1"/>
  <c r="P1741" i="1"/>
  <c r="O1741" i="1"/>
  <c r="M1741" i="1"/>
  <c r="T1740" i="1"/>
  <c r="S1740" i="1"/>
  <c r="Q1740" i="1"/>
  <c r="P1740" i="1"/>
  <c r="O1740" i="1"/>
  <c r="M1740" i="1"/>
  <c r="T1739" i="1"/>
  <c r="S1739" i="1"/>
  <c r="Q1739" i="1"/>
  <c r="P1739" i="1"/>
  <c r="O1739" i="1"/>
  <c r="M1739" i="1"/>
  <c r="T1738" i="1"/>
  <c r="S1738" i="1"/>
  <c r="Q1738" i="1"/>
  <c r="P1738" i="1"/>
  <c r="O1738" i="1"/>
  <c r="M1738" i="1"/>
  <c r="T1737" i="1"/>
  <c r="S1737" i="1"/>
  <c r="Q1737" i="1"/>
  <c r="P1737" i="1"/>
  <c r="O1737" i="1"/>
  <c r="M1737" i="1"/>
  <c r="T1736" i="1"/>
  <c r="S1736" i="1"/>
  <c r="Q1736" i="1"/>
  <c r="P1736" i="1"/>
  <c r="O1736" i="1"/>
  <c r="M1736" i="1"/>
  <c r="T1735" i="1"/>
  <c r="S1735" i="1"/>
  <c r="Q1735" i="1"/>
  <c r="P1735" i="1"/>
  <c r="O1735" i="1"/>
  <c r="M1735" i="1"/>
  <c r="T1734" i="1"/>
  <c r="S1734" i="1"/>
  <c r="Q1734" i="1"/>
  <c r="P1734" i="1"/>
  <c r="O1734" i="1"/>
  <c r="M1734" i="1"/>
  <c r="T1733" i="1"/>
  <c r="S1733" i="1"/>
  <c r="Q1733" i="1"/>
  <c r="P1733" i="1"/>
  <c r="O1733" i="1"/>
  <c r="M1733" i="1"/>
  <c r="T1732" i="1"/>
  <c r="S1732" i="1"/>
  <c r="Q1732" i="1"/>
  <c r="P1732" i="1"/>
  <c r="O1732" i="1"/>
  <c r="M1732" i="1"/>
  <c r="T1731" i="1"/>
  <c r="S1731" i="1"/>
  <c r="Q1731" i="1"/>
  <c r="P1731" i="1"/>
  <c r="O1731" i="1"/>
  <c r="M1731" i="1"/>
  <c r="T1730" i="1"/>
  <c r="S1730" i="1"/>
  <c r="Q1730" i="1"/>
  <c r="P1730" i="1"/>
  <c r="O1730" i="1"/>
  <c r="M1730" i="1"/>
  <c r="T1729" i="1"/>
  <c r="S1729" i="1"/>
  <c r="Q1729" i="1"/>
  <c r="P1729" i="1"/>
  <c r="O1729" i="1"/>
  <c r="M1729" i="1"/>
  <c r="T1728" i="1"/>
  <c r="S1728" i="1"/>
  <c r="Q1728" i="1"/>
  <c r="P1728" i="1"/>
  <c r="O1728" i="1"/>
  <c r="M1728" i="1"/>
  <c r="T1727" i="1"/>
  <c r="S1727" i="1"/>
  <c r="Q1727" i="1"/>
  <c r="P1727" i="1"/>
  <c r="O1727" i="1"/>
  <c r="M1727" i="1"/>
  <c r="T1726" i="1"/>
  <c r="S1726" i="1"/>
  <c r="Q1726" i="1"/>
  <c r="P1726" i="1"/>
  <c r="O1726" i="1"/>
  <c r="M1726" i="1"/>
  <c r="T1725" i="1"/>
  <c r="S1725" i="1"/>
  <c r="Q1725" i="1"/>
  <c r="P1725" i="1"/>
  <c r="O1725" i="1"/>
  <c r="M1725" i="1"/>
  <c r="T1724" i="1"/>
  <c r="S1724" i="1"/>
  <c r="Q1724" i="1"/>
  <c r="P1724" i="1"/>
  <c r="O1724" i="1"/>
  <c r="M1724" i="1"/>
  <c r="T1723" i="1"/>
  <c r="S1723" i="1"/>
  <c r="Q1723" i="1"/>
  <c r="P1723" i="1"/>
  <c r="O1723" i="1"/>
  <c r="M1723" i="1"/>
  <c r="T1722" i="1"/>
  <c r="S1722" i="1"/>
  <c r="Q1722" i="1"/>
  <c r="P1722" i="1"/>
  <c r="O1722" i="1"/>
  <c r="M1722" i="1"/>
  <c r="T1721" i="1"/>
  <c r="S1721" i="1"/>
  <c r="Q1721" i="1"/>
  <c r="P1721" i="1"/>
  <c r="O1721" i="1"/>
  <c r="M1721" i="1"/>
  <c r="T1720" i="1"/>
  <c r="S1720" i="1"/>
  <c r="Q1720" i="1"/>
  <c r="P1720" i="1"/>
  <c r="O1720" i="1"/>
  <c r="M1720" i="1"/>
  <c r="T1719" i="1"/>
  <c r="S1719" i="1"/>
  <c r="Q1719" i="1"/>
  <c r="P1719" i="1"/>
  <c r="O1719" i="1"/>
  <c r="M1719" i="1"/>
  <c r="T1718" i="1"/>
  <c r="S1718" i="1"/>
  <c r="Q1718" i="1"/>
  <c r="P1718" i="1"/>
  <c r="O1718" i="1"/>
  <c r="M1718" i="1"/>
  <c r="T1717" i="1"/>
  <c r="S1717" i="1"/>
  <c r="Q1717" i="1"/>
  <c r="P1717" i="1"/>
  <c r="O1717" i="1"/>
  <c r="M1717" i="1"/>
  <c r="T1716" i="1"/>
  <c r="S1716" i="1"/>
  <c r="Q1716" i="1"/>
  <c r="P1716" i="1"/>
  <c r="O1716" i="1"/>
  <c r="M1716" i="1"/>
  <c r="T1715" i="1"/>
  <c r="S1715" i="1"/>
  <c r="Q1715" i="1"/>
  <c r="P1715" i="1"/>
  <c r="O1715" i="1"/>
  <c r="M1715" i="1"/>
  <c r="T1714" i="1"/>
  <c r="S1714" i="1"/>
  <c r="Q1714" i="1"/>
  <c r="P1714" i="1"/>
  <c r="O1714" i="1"/>
  <c r="M1714" i="1"/>
  <c r="T1713" i="1"/>
  <c r="S1713" i="1"/>
  <c r="Q1713" i="1"/>
  <c r="P1713" i="1"/>
  <c r="O1713" i="1"/>
  <c r="M1713" i="1"/>
  <c r="T1712" i="1"/>
  <c r="S1712" i="1"/>
  <c r="Q1712" i="1"/>
  <c r="P1712" i="1"/>
  <c r="O1712" i="1"/>
  <c r="M1712" i="1"/>
  <c r="T1711" i="1"/>
  <c r="S1711" i="1"/>
  <c r="Q1711" i="1"/>
  <c r="P1711" i="1"/>
  <c r="O1711" i="1"/>
  <c r="M1711" i="1"/>
  <c r="T1710" i="1"/>
  <c r="S1710" i="1"/>
  <c r="Q1710" i="1"/>
  <c r="P1710" i="1"/>
  <c r="O1710" i="1"/>
  <c r="M1710" i="1"/>
  <c r="T1709" i="1"/>
  <c r="S1709" i="1"/>
  <c r="Q1709" i="1"/>
  <c r="P1709" i="1"/>
  <c r="O1709" i="1"/>
  <c r="M1709" i="1"/>
  <c r="T1708" i="1"/>
  <c r="S1708" i="1"/>
  <c r="Q1708" i="1"/>
  <c r="P1708" i="1"/>
  <c r="O1708" i="1"/>
  <c r="M1708" i="1"/>
  <c r="T1707" i="1"/>
  <c r="S1707" i="1"/>
  <c r="Q1707" i="1"/>
  <c r="P1707" i="1"/>
  <c r="O1707" i="1"/>
  <c r="M1707" i="1"/>
  <c r="T1706" i="1"/>
  <c r="S1706" i="1"/>
  <c r="Q1706" i="1"/>
  <c r="P1706" i="1"/>
  <c r="O1706" i="1"/>
  <c r="M1706" i="1"/>
  <c r="T1705" i="1"/>
  <c r="S1705" i="1"/>
  <c r="Q1705" i="1"/>
  <c r="P1705" i="1"/>
  <c r="O1705" i="1"/>
  <c r="M1705" i="1"/>
  <c r="T1704" i="1"/>
  <c r="S1704" i="1"/>
  <c r="Q1704" i="1"/>
  <c r="P1704" i="1"/>
  <c r="O1704" i="1"/>
  <c r="M1704" i="1"/>
  <c r="T1703" i="1"/>
  <c r="S1703" i="1"/>
  <c r="Q1703" i="1"/>
  <c r="P1703" i="1"/>
  <c r="O1703" i="1"/>
  <c r="M1703" i="1"/>
  <c r="T1702" i="1"/>
  <c r="S1702" i="1"/>
  <c r="Q1702" i="1"/>
  <c r="P1702" i="1"/>
  <c r="O1702" i="1"/>
  <c r="M1702" i="1"/>
  <c r="T1701" i="1"/>
  <c r="S1701" i="1"/>
  <c r="Q1701" i="1"/>
  <c r="P1701" i="1"/>
  <c r="O1701" i="1"/>
  <c r="M1701" i="1"/>
  <c r="T1700" i="1"/>
  <c r="S1700" i="1"/>
  <c r="Q1700" i="1"/>
  <c r="P1700" i="1"/>
  <c r="O1700" i="1"/>
  <c r="M1700" i="1"/>
  <c r="T1699" i="1"/>
  <c r="S1699" i="1"/>
  <c r="Q1699" i="1"/>
  <c r="P1699" i="1"/>
  <c r="O1699" i="1"/>
  <c r="M1699" i="1"/>
  <c r="T1698" i="1"/>
  <c r="S1698" i="1"/>
  <c r="Q1698" i="1"/>
  <c r="P1698" i="1"/>
  <c r="O1698" i="1"/>
  <c r="M1698" i="1"/>
  <c r="T1697" i="1"/>
  <c r="S1697" i="1"/>
  <c r="Q1697" i="1"/>
  <c r="P1697" i="1"/>
  <c r="O1697" i="1"/>
  <c r="M1697" i="1"/>
  <c r="T1696" i="1"/>
  <c r="S1696" i="1"/>
  <c r="Q1696" i="1"/>
  <c r="P1696" i="1"/>
  <c r="O1696" i="1"/>
  <c r="M1696" i="1"/>
  <c r="T1695" i="1"/>
  <c r="S1695" i="1"/>
  <c r="Q1695" i="1"/>
  <c r="P1695" i="1"/>
  <c r="O1695" i="1"/>
  <c r="M1695" i="1"/>
  <c r="T1694" i="1"/>
  <c r="S1694" i="1"/>
  <c r="Q1694" i="1"/>
  <c r="P1694" i="1"/>
  <c r="O1694" i="1"/>
  <c r="M1694" i="1"/>
  <c r="T1693" i="1"/>
  <c r="S1693" i="1"/>
  <c r="Q1693" i="1"/>
  <c r="P1693" i="1"/>
  <c r="O1693" i="1"/>
  <c r="M1693" i="1"/>
  <c r="T1692" i="1"/>
  <c r="S1692" i="1"/>
  <c r="Q1692" i="1"/>
  <c r="P1692" i="1"/>
  <c r="O1692" i="1"/>
  <c r="M1692" i="1"/>
  <c r="T1691" i="1"/>
  <c r="S1691" i="1"/>
  <c r="Q1691" i="1"/>
  <c r="P1691" i="1"/>
  <c r="O1691" i="1"/>
  <c r="M1691" i="1"/>
  <c r="T1690" i="1"/>
  <c r="S1690" i="1"/>
  <c r="Q1690" i="1"/>
  <c r="P1690" i="1"/>
  <c r="O1690" i="1"/>
  <c r="M1690" i="1"/>
  <c r="T1689" i="1"/>
  <c r="S1689" i="1"/>
  <c r="Q1689" i="1"/>
  <c r="P1689" i="1"/>
  <c r="O1689" i="1"/>
  <c r="M1689" i="1"/>
  <c r="T1688" i="1"/>
  <c r="S1688" i="1"/>
  <c r="Q1688" i="1"/>
  <c r="P1688" i="1"/>
  <c r="O1688" i="1"/>
  <c r="M1688" i="1"/>
  <c r="T1687" i="1"/>
  <c r="S1687" i="1"/>
  <c r="Q1687" i="1"/>
  <c r="P1687" i="1"/>
  <c r="O1687" i="1"/>
  <c r="M1687" i="1"/>
  <c r="T1686" i="1"/>
  <c r="S1686" i="1"/>
  <c r="Q1686" i="1"/>
  <c r="P1686" i="1"/>
  <c r="O1686" i="1"/>
  <c r="M1686" i="1"/>
  <c r="T1685" i="1"/>
  <c r="S1685" i="1"/>
  <c r="Q1685" i="1"/>
  <c r="P1685" i="1"/>
  <c r="O1685" i="1"/>
  <c r="M1685" i="1"/>
  <c r="T1684" i="1"/>
  <c r="S1684" i="1"/>
  <c r="Q1684" i="1"/>
  <c r="P1684" i="1"/>
  <c r="O1684" i="1"/>
  <c r="M1684" i="1"/>
  <c r="T1683" i="1"/>
  <c r="S1683" i="1"/>
  <c r="Q1683" i="1"/>
  <c r="P1683" i="1"/>
  <c r="O1683" i="1"/>
  <c r="M1683" i="1"/>
  <c r="T1682" i="1"/>
  <c r="S1682" i="1"/>
  <c r="Q1682" i="1"/>
  <c r="P1682" i="1"/>
  <c r="O1682" i="1"/>
  <c r="M1682" i="1"/>
  <c r="T1681" i="1"/>
  <c r="S1681" i="1"/>
  <c r="Q1681" i="1"/>
  <c r="P1681" i="1"/>
  <c r="O1681" i="1"/>
  <c r="M1681" i="1"/>
  <c r="T1680" i="1"/>
  <c r="S1680" i="1"/>
  <c r="Q1680" i="1"/>
  <c r="P1680" i="1"/>
  <c r="O1680" i="1"/>
  <c r="M1680" i="1"/>
  <c r="T1679" i="1"/>
  <c r="S1679" i="1"/>
  <c r="Q1679" i="1"/>
  <c r="P1679" i="1"/>
  <c r="O1679" i="1"/>
  <c r="M1679" i="1"/>
  <c r="T1678" i="1"/>
  <c r="S1678" i="1"/>
  <c r="Q1678" i="1"/>
  <c r="P1678" i="1"/>
  <c r="O1678" i="1"/>
  <c r="M1678" i="1"/>
  <c r="T1677" i="1"/>
  <c r="S1677" i="1"/>
  <c r="Q1677" i="1"/>
  <c r="P1677" i="1"/>
  <c r="O1677" i="1"/>
  <c r="M1677" i="1"/>
  <c r="T1676" i="1"/>
  <c r="S1676" i="1"/>
  <c r="Q1676" i="1"/>
  <c r="P1676" i="1"/>
  <c r="O1676" i="1"/>
  <c r="M1676" i="1"/>
  <c r="T1675" i="1"/>
  <c r="S1675" i="1"/>
  <c r="Q1675" i="1"/>
  <c r="P1675" i="1"/>
  <c r="O1675" i="1"/>
  <c r="M1675" i="1"/>
  <c r="T1674" i="1"/>
  <c r="S1674" i="1"/>
  <c r="Q1674" i="1"/>
  <c r="P1674" i="1"/>
  <c r="O1674" i="1"/>
  <c r="M1674" i="1"/>
  <c r="T1673" i="1"/>
  <c r="S1673" i="1"/>
  <c r="Q1673" i="1"/>
  <c r="P1673" i="1"/>
  <c r="O1673" i="1"/>
  <c r="M1673" i="1"/>
  <c r="T1672" i="1"/>
  <c r="S1672" i="1"/>
  <c r="Q1672" i="1"/>
  <c r="P1672" i="1"/>
  <c r="O1672" i="1"/>
  <c r="M1672" i="1"/>
  <c r="T1671" i="1"/>
  <c r="S1671" i="1"/>
  <c r="Q1671" i="1"/>
  <c r="P1671" i="1"/>
  <c r="O1671" i="1"/>
  <c r="M1671" i="1"/>
  <c r="T1670" i="1"/>
  <c r="S1670" i="1"/>
  <c r="Q1670" i="1"/>
  <c r="P1670" i="1"/>
  <c r="O1670" i="1"/>
  <c r="M1670" i="1"/>
  <c r="T1669" i="1"/>
  <c r="S1669" i="1"/>
  <c r="Q1669" i="1"/>
  <c r="P1669" i="1"/>
  <c r="O1669" i="1"/>
  <c r="M1669" i="1"/>
  <c r="T1668" i="1"/>
  <c r="S1668" i="1"/>
  <c r="Q1668" i="1"/>
  <c r="P1668" i="1"/>
  <c r="O1668" i="1"/>
  <c r="M1668" i="1"/>
  <c r="T1667" i="1"/>
  <c r="S1667" i="1"/>
  <c r="Q1667" i="1"/>
  <c r="P1667" i="1"/>
  <c r="O1667" i="1"/>
  <c r="M1667" i="1"/>
  <c r="T1666" i="1"/>
  <c r="S1666" i="1"/>
  <c r="Q1666" i="1"/>
  <c r="P1666" i="1"/>
  <c r="O1666" i="1"/>
  <c r="M1666" i="1"/>
  <c r="T1665" i="1"/>
  <c r="S1665" i="1"/>
  <c r="Q1665" i="1"/>
  <c r="P1665" i="1"/>
  <c r="O1665" i="1"/>
  <c r="M1665" i="1"/>
  <c r="T1664" i="1"/>
  <c r="S1664" i="1"/>
  <c r="Q1664" i="1"/>
  <c r="P1664" i="1"/>
  <c r="O1664" i="1"/>
  <c r="M1664" i="1"/>
  <c r="T1663" i="1"/>
  <c r="S1663" i="1"/>
  <c r="Q1663" i="1"/>
  <c r="P1663" i="1"/>
  <c r="O1663" i="1"/>
  <c r="M1663" i="1"/>
  <c r="T1662" i="1"/>
  <c r="S1662" i="1"/>
  <c r="Q1662" i="1"/>
  <c r="P1662" i="1"/>
  <c r="O1662" i="1"/>
  <c r="M1662" i="1"/>
  <c r="T1661" i="1"/>
  <c r="S1661" i="1"/>
  <c r="Q1661" i="1"/>
  <c r="P1661" i="1"/>
  <c r="O1661" i="1"/>
  <c r="M1661" i="1"/>
  <c r="T1660" i="1"/>
  <c r="S1660" i="1"/>
  <c r="Q1660" i="1"/>
  <c r="P1660" i="1"/>
  <c r="O1660" i="1"/>
  <c r="M1660" i="1"/>
  <c r="T1659" i="1"/>
  <c r="S1659" i="1"/>
  <c r="Q1659" i="1"/>
  <c r="P1659" i="1"/>
  <c r="O1659" i="1"/>
  <c r="M1659" i="1"/>
  <c r="T1658" i="1"/>
  <c r="S1658" i="1"/>
  <c r="Q1658" i="1"/>
  <c r="P1658" i="1"/>
  <c r="O1658" i="1"/>
  <c r="M1658" i="1"/>
  <c r="T1657" i="1"/>
  <c r="S1657" i="1"/>
  <c r="Q1657" i="1"/>
  <c r="P1657" i="1"/>
  <c r="O1657" i="1"/>
  <c r="M1657" i="1"/>
  <c r="T1656" i="1"/>
  <c r="S1656" i="1"/>
  <c r="Q1656" i="1"/>
  <c r="P1656" i="1"/>
  <c r="O1656" i="1"/>
  <c r="M1656" i="1"/>
  <c r="T1655" i="1"/>
  <c r="S1655" i="1"/>
  <c r="Q1655" i="1"/>
  <c r="P1655" i="1"/>
  <c r="O1655" i="1"/>
  <c r="M1655" i="1"/>
  <c r="T1654" i="1"/>
  <c r="S1654" i="1"/>
  <c r="Q1654" i="1"/>
  <c r="P1654" i="1"/>
  <c r="O1654" i="1"/>
  <c r="M1654" i="1"/>
  <c r="T1653" i="1"/>
  <c r="S1653" i="1"/>
  <c r="Q1653" i="1"/>
  <c r="P1653" i="1"/>
  <c r="O1653" i="1"/>
  <c r="M1653" i="1"/>
  <c r="T1652" i="1"/>
  <c r="S1652" i="1"/>
  <c r="Q1652" i="1"/>
  <c r="P1652" i="1"/>
  <c r="O1652" i="1"/>
  <c r="M1652" i="1"/>
  <c r="T1651" i="1"/>
  <c r="S1651" i="1"/>
  <c r="Q1651" i="1"/>
  <c r="P1651" i="1"/>
  <c r="O1651" i="1"/>
  <c r="M1651" i="1"/>
  <c r="T1650" i="1"/>
  <c r="S1650" i="1"/>
  <c r="Q1650" i="1"/>
  <c r="P1650" i="1"/>
  <c r="O1650" i="1"/>
  <c r="M1650" i="1"/>
  <c r="T1649" i="1"/>
  <c r="S1649" i="1"/>
  <c r="Q1649" i="1"/>
  <c r="P1649" i="1"/>
  <c r="O1649" i="1"/>
  <c r="M1649" i="1"/>
  <c r="T1648" i="1"/>
  <c r="S1648" i="1"/>
  <c r="Q1648" i="1"/>
  <c r="P1648" i="1"/>
  <c r="O1648" i="1"/>
  <c r="M1648" i="1"/>
  <c r="T1647" i="1"/>
  <c r="S1647" i="1"/>
  <c r="Q1647" i="1"/>
  <c r="P1647" i="1"/>
  <c r="O1647" i="1"/>
  <c r="M1647" i="1"/>
  <c r="T1646" i="1"/>
  <c r="S1646" i="1"/>
  <c r="Q1646" i="1"/>
  <c r="P1646" i="1"/>
  <c r="O1646" i="1"/>
  <c r="M1646" i="1"/>
  <c r="T1645" i="1"/>
  <c r="S1645" i="1"/>
  <c r="Q1645" i="1"/>
  <c r="P1645" i="1"/>
  <c r="O1645" i="1"/>
  <c r="M1645" i="1"/>
  <c r="T1644" i="1"/>
  <c r="S1644" i="1"/>
  <c r="Q1644" i="1"/>
  <c r="P1644" i="1"/>
  <c r="O1644" i="1"/>
  <c r="M1644" i="1"/>
  <c r="T1643" i="1"/>
  <c r="S1643" i="1"/>
  <c r="Q1643" i="1"/>
  <c r="P1643" i="1"/>
  <c r="O1643" i="1"/>
  <c r="M1643" i="1"/>
  <c r="T1642" i="1"/>
  <c r="S1642" i="1"/>
  <c r="Q1642" i="1"/>
  <c r="P1642" i="1"/>
  <c r="O1642" i="1"/>
  <c r="M1642" i="1"/>
  <c r="T1641" i="1"/>
  <c r="S1641" i="1"/>
  <c r="Q1641" i="1"/>
  <c r="P1641" i="1"/>
  <c r="O1641" i="1"/>
  <c r="M1641" i="1"/>
  <c r="T1640" i="1"/>
  <c r="S1640" i="1"/>
  <c r="Q1640" i="1"/>
  <c r="P1640" i="1"/>
  <c r="O1640" i="1"/>
  <c r="M1640" i="1"/>
  <c r="T1639" i="1"/>
  <c r="S1639" i="1"/>
  <c r="Q1639" i="1"/>
  <c r="P1639" i="1"/>
  <c r="O1639" i="1"/>
  <c r="M1639" i="1"/>
  <c r="T1638" i="1"/>
  <c r="S1638" i="1"/>
  <c r="Q1638" i="1"/>
  <c r="P1638" i="1"/>
  <c r="O1638" i="1"/>
  <c r="M1638" i="1"/>
  <c r="T1637" i="1"/>
  <c r="S1637" i="1"/>
  <c r="Q1637" i="1"/>
  <c r="P1637" i="1"/>
  <c r="O1637" i="1"/>
  <c r="M1637" i="1"/>
  <c r="T1636" i="1"/>
  <c r="S1636" i="1"/>
  <c r="Q1636" i="1"/>
  <c r="P1636" i="1"/>
  <c r="O1636" i="1"/>
  <c r="M1636" i="1"/>
  <c r="T1635" i="1"/>
  <c r="S1635" i="1"/>
  <c r="Q1635" i="1"/>
  <c r="P1635" i="1"/>
  <c r="O1635" i="1"/>
  <c r="M1635" i="1"/>
  <c r="T1634" i="1"/>
  <c r="S1634" i="1"/>
  <c r="Q1634" i="1"/>
  <c r="P1634" i="1"/>
  <c r="O1634" i="1"/>
  <c r="M1634" i="1"/>
  <c r="T1633" i="1"/>
  <c r="S1633" i="1"/>
  <c r="Q1633" i="1"/>
  <c r="P1633" i="1"/>
  <c r="O1633" i="1"/>
  <c r="M1633" i="1"/>
  <c r="T1632" i="1"/>
  <c r="S1632" i="1"/>
  <c r="Q1632" i="1"/>
  <c r="P1632" i="1"/>
  <c r="O1632" i="1"/>
  <c r="M1632" i="1"/>
  <c r="T1631" i="1"/>
  <c r="S1631" i="1"/>
  <c r="Q1631" i="1"/>
  <c r="P1631" i="1"/>
  <c r="O1631" i="1"/>
  <c r="M1631" i="1"/>
  <c r="T1630" i="1"/>
  <c r="S1630" i="1"/>
  <c r="Q1630" i="1"/>
  <c r="P1630" i="1"/>
  <c r="O1630" i="1"/>
  <c r="M1630" i="1"/>
  <c r="T1629" i="1"/>
  <c r="S1629" i="1"/>
  <c r="Q1629" i="1"/>
  <c r="P1629" i="1"/>
  <c r="O1629" i="1"/>
  <c r="M1629" i="1"/>
  <c r="T1628" i="1"/>
  <c r="S1628" i="1"/>
  <c r="Q1628" i="1"/>
  <c r="P1628" i="1"/>
  <c r="O1628" i="1"/>
  <c r="M1628" i="1"/>
  <c r="T1627" i="1"/>
  <c r="S1627" i="1"/>
  <c r="Q1627" i="1"/>
  <c r="P1627" i="1"/>
  <c r="O1627" i="1"/>
  <c r="M1627" i="1"/>
  <c r="T1626" i="1"/>
  <c r="S1626" i="1"/>
  <c r="Q1626" i="1"/>
  <c r="P1626" i="1"/>
  <c r="O1626" i="1"/>
  <c r="M1626" i="1"/>
  <c r="T1625" i="1"/>
  <c r="S1625" i="1"/>
  <c r="Q1625" i="1"/>
  <c r="P1625" i="1"/>
  <c r="O1625" i="1"/>
  <c r="M1625" i="1"/>
  <c r="T1624" i="1"/>
  <c r="S1624" i="1"/>
  <c r="Q1624" i="1"/>
  <c r="P1624" i="1"/>
  <c r="O1624" i="1"/>
  <c r="M1624" i="1"/>
  <c r="T1623" i="1"/>
  <c r="S1623" i="1"/>
  <c r="Q1623" i="1"/>
  <c r="P1623" i="1"/>
  <c r="O1623" i="1"/>
  <c r="M1623" i="1"/>
  <c r="T1622" i="1"/>
  <c r="S1622" i="1"/>
  <c r="Q1622" i="1"/>
  <c r="P1622" i="1"/>
  <c r="O1622" i="1"/>
  <c r="M1622" i="1"/>
  <c r="T1621" i="1"/>
  <c r="S1621" i="1"/>
  <c r="Q1621" i="1"/>
  <c r="P1621" i="1"/>
  <c r="O1621" i="1"/>
  <c r="M1621" i="1"/>
  <c r="T1620" i="1"/>
  <c r="S1620" i="1"/>
  <c r="Q1620" i="1"/>
  <c r="P1620" i="1"/>
  <c r="O1620" i="1"/>
  <c r="M1620" i="1"/>
  <c r="T1619" i="1"/>
  <c r="S1619" i="1"/>
  <c r="Q1619" i="1"/>
  <c r="P1619" i="1"/>
  <c r="O1619" i="1"/>
  <c r="M1619" i="1"/>
  <c r="T1618" i="1"/>
  <c r="S1618" i="1"/>
  <c r="Q1618" i="1"/>
  <c r="P1618" i="1"/>
  <c r="O1618" i="1"/>
  <c r="M1618" i="1"/>
  <c r="T1617" i="1"/>
  <c r="S1617" i="1"/>
  <c r="Q1617" i="1"/>
  <c r="P1617" i="1"/>
  <c r="O1617" i="1"/>
  <c r="M1617" i="1"/>
  <c r="T1616" i="1"/>
  <c r="S1616" i="1"/>
  <c r="Q1616" i="1"/>
  <c r="P1616" i="1"/>
  <c r="O1616" i="1"/>
  <c r="M1616" i="1"/>
  <c r="T1615" i="1"/>
  <c r="S1615" i="1"/>
  <c r="Q1615" i="1"/>
  <c r="P1615" i="1"/>
  <c r="O1615" i="1"/>
  <c r="M1615" i="1"/>
  <c r="T1614" i="1"/>
  <c r="S1614" i="1"/>
  <c r="Q1614" i="1"/>
  <c r="P1614" i="1"/>
  <c r="O1614" i="1"/>
  <c r="M1614" i="1"/>
  <c r="T1613" i="1"/>
  <c r="S1613" i="1"/>
  <c r="Q1613" i="1"/>
  <c r="P1613" i="1"/>
  <c r="O1613" i="1"/>
  <c r="M1613" i="1"/>
  <c r="T1612" i="1"/>
  <c r="S1612" i="1"/>
  <c r="Q1612" i="1"/>
  <c r="P1612" i="1"/>
  <c r="O1612" i="1"/>
  <c r="M1612" i="1"/>
  <c r="T1611" i="1"/>
  <c r="S1611" i="1"/>
  <c r="Q1611" i="1"/>
  <c r="P1611" i="1"/>
  <c r="O1611" i="1"/>
  <c r="M1611" i="1"/>
  <c r="T1610" i="1"/>
  <c r="S1610" i="1"/>
  <c r="Q1610" i="1"/>
  <c r="P1610" i="1"/>
  <c r="O1610" i="1"/>
  <c r="M1610" i="1"/>
  <c r="T1609" i="1"/>
  <c r="S1609" i="1"/>
  <c r="Q1609" i="1"/>
  <c r="P1609" i="1"/>
  <c r="O1609" i="1"/>
  <c r="M1609" i="1"/>
  <c r="T1608" i="1"/>
  <c r="S1608" i="1"/>
  <c r="Q1608" i="1"/>
  <c r="P1608" i="1"/>
  <c r="O1608" i="1"/>
  <c r="M1608" i="1"/>
  <c r="T1607" i="1"/>
  <c r="S1607" i="1"/>
  <c r="Q1607" i="1"/>
  <c r="P1607" i="1"/>
  <c r="O1607" i="1"/>
  <c r="M1607" i="1"/>
  <c r="T1606" i="1"/>
  <c r="S1606" i="1"/>
  <c r="Q1606" i="1"/>
  <c r="P1606" i="1"/>
  <c r="O1606" i="1"/>
  <c r="M1606" i="1"/>
  <c r="T1605" i="1"/>
  <c r="S1605" i="1"/>
  <c r="Q1605" i="1"/>
  <c r="P1605" i="1"/>
  <c r="O1605" i="1"/>
  <c r="M1605" i="1"/>
  <c r="T1604" i="1"/>
  <c r="S1604" i="1"/>
  <c r="Q1604" i="1"/>
  <c r="P1604" i="1"/>
  <c r="O1604" i="1"/>
  <c r="M1604" i="1"/>
  <c r="T1603" i="1"/>
  <c r="S1603" i="1"/>
  <c r="Q1603" i="1"/>
  <c r="P1603" i="1"/>
  <c r="O1603" i="1"/>
  <c r="M1603" i="1"/>
  <c r="T1602" i="1"/>
  <c r="S1602" i="1"/>
  <c r="Q1602" i="1"/>
  <c r="P1602" i="1"/>
  <c r="O1602" i="1"/>
  <c r="M1602" i="1"/>
  <c r="T1601" i="1"/>
  <c r="S1601" i="1"/>
  <c r="Q1601" i="1"/>
  <c r="P1601" i="1"/>
  <c r="O1601" i="1"/>
  <c r="M1601" i="1"/>
  <c r="T1600" i="1"/>
  <c r="S1600" i="1"/>
  <c r="Q1600" i="1"/>
  <c r="P1600" i="1"/>
  <c r="O1600" i="1"/>
  <c r="M1600" i="1"/>
  <c r="T1599" i="1"/>
  <c r="S1599" i="1"/>
  <c r="Q1599" i="1"/>
  <c r="P1599" i="1"/>
  <c r="O1599" i="1"/>
  <c r="M1599" i="1"/>
  <c r="T1598" i="1"/>
  <c r="S1598" i="1"/>
  <c r="Q1598" i="1"/>
  <c r="P1598" i="1"/>
  <c r="O1598" i="1"/>
  <c r="M1598" i="1"/>
  <c r="T1597" i="1"/>
  <c r="S1597" i="1"/>
  <c r="Q1597" i="1"/>
  <c r="P1597" i="1"/>
  <c r="O1597" i="1"/>
  <c r="M1597" i="1"/>
  <c r="T1596" i="1"/>
  <c r="S1596" i="1"/>
  <c r="Q1596" i="1"/>
  <c r="P1596" i="1"/>
  <c r="O1596" i="1"/>
  <c r="M1596" i="1"/>
  <c r="T1595" i="1"/>
  <c r="S1595" i="1"/>
  <c r="Q1595" i="1"/>
  <c r="P1595" i="1"/>
  <c r="O1595" i="1"/>
  <c r="M1595" i="1"/>
  <c r="T1594" i="1"/>
  <c r="S1594" i="1"/>
  <c r="Q1594" i="1"/>
  <c r="P1594" i="1"/>
  <c r="O1594" i="1"/>
  <c r="M1594" i="1"/>
  <c r="T1593" i="1"/>
  <c r="S1593" i="1"/>
  <c r="Q1593" i="1"/>
  <c r="P1593" i="1"/>
  <c r="O1593" i="1"/>
  <c r="M1593" i="1"/>
  <c r="T1592" i="1"/>
  <c r="S1592" i="1"/>
  <c r="Q1592" i="1"/>
  <c r="P1592" i="1"/>
  <c r="O1592" i="1"/>
  <c r="M1592" i="1"/>
  <c r="T1591" i="1"/>
  <c r="S1591" i="1"/>
  <c r="Q1591" i="1"/>
  <c r="P1591" i="1"/>
  <c r="O1591" i="1"/>
  <c r="M1591" i="1"/>
  <c r="T1590" i="1"/>
  <c r="S1590" i="1"/>
  <c r="Q1590" i="1"/>
  <c r="P1590" i="1"/>
  <c r="O1590" i="1"/>
  <c r="M1590" i="1"/>
  <c r="T1589" i="1"/>
  <c r="S1589" i="1"/>
  <c r="Q1589" i="1"/>
  <c r="P1589" i="1"/>
  <c r="O1589" i="1"/>
  <c r="M1589" i="1"/>
  <c r="T1588" i="1"/>
  <c r="S1588" i="1"/>
  <c r="Q1588" i="1"/>
  <c r="P1588" i="1"/>
  <c r="O1588" i="1"/>
  <c r="M1588" i="1"/>
  <c r="T1587" i="1"/>
  <c r="S1587" i="1"/>
  <c r="Q1587" i="1"/>
  <c r="P1587" i="1"/>
  <c r="O1587" i="1"/>
  <c r="M1587" i="1"/>
  <c r="T1586" i="1"/>
  <c r="S1586" i="1"/>
  <c r="Q1586" i="1"/>
  <c r="P1586" i="1"/>
  <c r="O1586" i="1"/>
  <c r="M1586" i="1"/>
  <c r="T1585" i="1"/>
  <c r="S1585" i="1"/>
  <c r="Q1585" i="1"/>
  <c r="P1585" i="1"/>
  <c r="O1585" i="1"/>
  <c r="M1585" i="1"/>
  <c r="T1584" i="1"/>
  <c r="S1584" i="1"/>
  <c r="Q1584" i="1"/>
  <c r="P1584" i="1"/>
  <c r="O1584" i="1"/>
  <c r="M1584" i="1"/>
  <c r="T1583" i="1"/>
  <c r="S1583" i="1"/>
  <c r="Q1583" i="1"/>
  <c r="P1583" i="1"/>
  <c r="O1583" i="1"/>
  <c r="M1583" i="1"/>
  <c r="T1582" i="1"/>
  <c r="S1582" i="1"/>
  <c r="Q1582" i="1"/>
  <c r="P1582" i="1"/>
  <c r="O1582" i="1"/>
  <c r="M1582" i="1"/>
  <c r="T1581" i="1"/>
  <c r="S1581" i="1"/>
  <c r="Q1581" i="1"/>
  <c r="P1581" i="1"/>
  <c r="O1581" i="1"/>
  <c r="M1581" i="1"/>
  <c r="T1580" i="1"/>
  <c r="S1580" i="1"/>
  <c r="Q1580" i="1"/>
  <c r="P1580" i="1"/>
  <c r="O1580" i="1"/>
  <c r="M1580" i="1"/>
  <c r="T1579" i="1"/>
  <c r="S1579" i="1"/>
  <c r="Q1579" i="1"/>
  <c r="P1579" i="1"/>
  <c r="O1579" i="1"/>
  <c r="M1579" i="1"/>
  <c r="T1578" i="1"/>
  <c r="S1578" i="1"/>
  <c r="Q1578" i="1"/>
  <c r="P1578" i="1"/>
  <c r="O1578" i="1"/>
  <c r="M1578" i="1"/>
  <c r="T1577" i="1"/>
  <c r="S1577" i="1"/>
  <c r="Q1577" i="1"/>
  <c r="P1577" i="1"/>
  <c r="O1577" i="1"/>
  <c r="M1577" i="1"/>
  <c r="T1576" i="1"/>
  <c r="S1576" i="1"/>
  <c r="Q1576" i="1"/>
  <c r="P1576" i="1"/>
  <c r="O1576" i="1"/>
  <c r="M1576" i="1"/>
  <c r="T1575" i="1"/>
  <c r="S1575" i="1"/>
  <c r="Q1575" i="1"/>
  <c r="P1575" i="1"/>
  <c r="O1575" i="1"/>
  <c r="M1575" i="1"/>
  <c r="T1574" i="1"/>
  <c r="S1574" i="1"/>
  <c r="Q1574" i="1"/>
  <c r="P1574" i="1"/>
  <c r="O1574" i="1"/>
  <c r="M1574" i="1"/>
  <c r="T1573" i="1"/>
  <c r="S1573" i="1"/>
  <c r="Q1573" i="1"/>
  <c r="P1573" i="1"/>
  <c r="O1573" i="1"/>
  <c r="M1573" i="1"/>
  <c r="T1572" i="1"/>
  <c r="S1572" i="1"/>
  <c r="Q1572" i="1"/>
  <c r="P1572" i="1"/>
  <c r="O1572" i="1"/>
  <c r="M1572" i="1"/>
  <c r="T1571" i="1"/>
  <c r="S1571" i="1"/>
  <c r="Q1571" i="1"/>
  <c r="P1571" i="1"/>
  <c r="O1571" i="1"/>
  <c r="M1571" i="1"/>
  <c r="T1570" i="1"/>
  <c r="S1570" i="1"/>
  <c r="Q1570" i="1"/>
  <c r="P1570" i="1"/>
  <c r="O1570" i="1"/>
  <c r="M1570" i="1"/>
  <c r="T1569" i="1"/>
  <c r="S1569" i="1"/>
  <c r="Q1569" i="1"/>
  <c r="P1569" i="1"/>
  <c r="O1569" i="1"/>
  <c r="M1569" i="1"/>
  <c r="T1568" i="1"/>
  <c r="S1568" i="1"/>
  <c r="Q1568" i="1"/>
  <c r="P1568" i="1"/>
  <c r="O1568" i="1"/>
  <c r="M1568" i="1"/>
  <c r="T1567" i="1"/>
  <c r="S1567" i="1"/>
  <c r="Q1567" i="1"/>
  <c r="P1567" i="1"/>
  <c r="O1567" i="1"/>
  <c r="M1567" i="1"/>
  <c r="T1566" i="1"/>
  <c r="S1566" i="1"/>
  <c r="Q1566" i="1"/>
  <c r="P1566" i="1"/>
  <c r="O1566" i="1"/>
  <c r="M1566" i="1"/>
  <c r="T1565" i="1"/>
  <c r="S1565" i="1"/>
  <c r="Q1565" i="1"/>
  <c r="P1565" i="1"/>
  <c r="O1565" i="1"/>
  <c r="M1565" i="1"/>
  <c r="T1564" i="1"/>
  <c r="S1564" i="1"/>
  <c r="Q1564" i="1"/>
  <c r="P1564" i="1"/>
  <c r="O1564" i="1"/>
  <c r="M1564" i="1"/>
  <c r="T1563" i="1"/>
  <c r="S1563" i="1"/>
  <c r="Q1563" i="1"/>
  <c r="P1563" i="1"/>
  <c r="O1563" i="1"/>
  <c r="M1563" i="1"/>
  <c r="T1562" i="1"/>
  <c r="S1562" i="1"/>
  <c r="Q1562" i="1"/>
  <c r="P1562" i="1"/>
  <c r="O1562" i="1"/>
  <c r="M1562" i="1"/>
  <c r="T1561" i="1"/>
  <c r="S1561" i="1"/>
  <c r="Q1561" i="1"/>
  <c r="P1561" i="1"/>
  <c r="O1561" i="1"/>
  <c r="M1561" i="1"/>
  <c r="T1560" i="1"/>
  <c r="S1560" i="1"/>
  <c r="Q1560" i="1"/>
  <c r="P1560" i="1"/>
  <c r="O1560" i="1"/>
  <c r="M1560" i="1"/>
  <c r="T1559" i="1"/>
  <c r="S1559" i="1"/>
  <c r="Q1559" i="1"/>
  <c r="P1559" i="1"/>
  <c r="O1559" i="1"/>
  <c r="M1559" i="1"/>
  <c r="T1558" i="1"/>
  <c r="S1558" i="1"/>
  <c r="Q1558" i="1"/>
  <c r="P1558" i="1"/>
  <c r="O1558" i="1"/>
  <c r="M1558" i="1"/>
  <c r="T1557" i="1"/>
  <c r="S1557" i="1"/>
  <c r="Q1557" i="1"/>
  <c r="P1557" i="1"/>
  <c r="O1557" i="1"/>
  <c r="M1557" i="1"/>
  <c r="T1556" i="1"/>
  <c r="S1556" i="1"/>
  <c r="Q1556" i="1"/>
  <c r="P1556" i="1"/>
  <c r="O1556" i="1"/>
  <c r="M1556" i="1"/>
  <c r="T1555" i="1"/>
  <c r="S1555" i="1"/>
  <c r="Q1555" i="1"/>
  <c r="P1555" i="1"/>
  <c r="O1555" i="1"/>
  <c r="M1555" i="1"/>
  <c r="T1554" i="1"/>
  <c r="S1554" i="1"/>
  <c r="Q1554" i="1"/>
  <c r="P1554" i="1"/>
  <c r="O1554" i="1"/>
  <c r="M1554" i="1"/>
  <c r="T1553" i="1"/>
  <c r="S1553" i="1"/>
  <c r="Q1553" i="1"/>
  <c r="P1553" i="1"/>
  <c r="O1553" i="1"/>
  <c r="M1553" i="1"/>
  <c r="T1552" i="1"/>
  <c r="S1552" i="1"/>
  <c r="Q1552" i="1"/>
  <c r="P1552" i="1"/>
  <c r="O1552" i="1"/>
  <c r="M1552" i="1"/>
  <c r="T1551" i="1"/>
  <c r="S1551" i="1"/>
  <c r="Q1551" i="1"/>
  <c r="P1551" i="1"/>
  <c r="O1551" i="1"/>
  <c r="M1551" i="1"/>
  <c r="T1550" i="1"/>
  <c r="S1550" i="1"/>
  <c r="Q1550" i="1"/>
  <c r="P1550" i="1"/>
  <c r="O1550" i="1"/>
  <c r="M1550" i="1"/>
  <c r="T1549" i="1"/>
  <c r="S1549" i="1"/>
  <c r="Q1549" i="1"/>
  <c r="P1549" i="1"/>
  <c r="O1549" i="1"/>
  <c r="M1549" i="1"/>
  <c r="T1548" i="1"/>
  <c r="S1548" i="1"/>
  <c r="Q1548" i="1"/>
  <c r="P1548" i="1"/>
  <c r="O1548" i="1"/>
  <c r="M1548" i="1"/>
  <c r="T1547" i="1"/>
  <c r="S1547" i="1"/>
  <c r="Q1547" i="1"/>
  <c r="P1547" i="1"/>
  <c r="O1547" i="1"/>
  <c r="M1547" i="1"/>
  <c r="T1546" i="1"/>
  <c r="S1546" i="1"/>
  <c r="Q1546" i="1"/>
  <c r="P1546" i="1"/>
  <c r="O1546" i="1"/>
  <c r="M1546" i="1"/>
  <c r="T1545" i="1"/>
  <c r="S1545" i="1"/>
  <c r="Q1545" i="1"/>
  <c r="P1545" i="1"/>
  <c r="O1545" i="1"/>
  <c r="M1545" i="1"/>
  <c r="T1544" i="1"/>
  <c r="S1544" i="1"/>
  <c r="Q1544" i="1"/>
  <c r="P1544" i="1"/>
  <c r="O1544" i="1"/>
  <c r="M1544" i="1"/>
  <c r="T1543" i="1"/>
  <c r="S1543" i="1"/>
  <c r="Q1543" i="1"/>
  <c r="P1543" i="1"/>
  <c r="O1543" i="1"/>
  <c r="M1543" i="1"/>
  <c r="T1542" i="1"/>
  <c r="S1542" i="1"/>
  <c r="Q1542" i="1"/>
  <c r="P1542" i="1"/>
  <c r="O1542" i="1"/>
  <c r="M1542" i="1"/>
  <c r="T1541" i="1"/>
  <c r="S1541" i="1"/>
  <c r="Q1541" i="1"/>
  <c r="P1541" i="1"/>
  <c r="O1541" i="1"/>
  <c r="M1541" i="1"/>
  <c r="T1540" i="1"/>
  <c r="S1540" i="1"/>
  <c r="Q1540" i="1"/>
  <c r="P1540" i="1"/>
  <c r="O1540" i="1"/>
  <c r="M1540" i="1"/>
  <c r="T1539" i="1"/>
  <c r="S1539" i="1"/>
  <c r="Q1539" i="1"/>
  <c r="P1539" i="1"/>
  <c r="O1539" i="1"/>
  <c r="M1539" i="1"/>
  <c r="T1538" i="1"/>
  <c r="S1538" i="1"/>
  <c r="Q1538" i="1"/>
  <c r="P1538" i="1"/>
  <c r="O1538" i="1"/>
  <c r="M1538" i="1"/>
  <c r="T1537" i="1"/>
  <c r="S1537" i="1"/>
  <c r="Q1537" i="1"/>
  <c r="P1537" i="1"/>
  <c r="O1537" i="1"/>
  <c r="M1537" i="1"/>
  <c r="T1536" i="1"/>
  <c r="S1536" i="1"/>
  <c r="Q1536" i="1"/>
  <c r="P1536" i="1"/>
  <c r="O1536" i="1"/>
  <c r="M1536" i="1"/>
  <c r="T1535" i="1"/>
  <c r="S1535" i="1"/>
  <c r="Q1535" i="1"/>
  <c r="P1535" i="1"/>
  <c r="O1535" i="1"/>
  <c r="M1535" i="1"/>
  <c r="T1534" i="1"/>
  <c r="S1534" i="1"/>
  <c r="Q1534" i="1"/>
  <c r="P1534" i="1"/>
  <c r="O1534" i="1"/>
  <c r="M1534" i="1"/>
  <c r="T1533" i="1"/>
  <c r="S1533" i="1"/>
  <c r="Q1533" i="1"/>
  <c r="P1533" i="1"/>
  <c r="O1533" i="1"/>
  <c r="M1533" i="1"/>
  <c r="T1532" i="1"/>
  <c r="S1532" i="1"/>
  <c r="Q1532" i="1"/>
  <c r="P1532" i="1"/>
  <c r="O1532" i="1"/>
  <c r="M1532" i="1"/>
  <c r="T1531" i="1"/>
  <c r="S1531" i="1"/>
  <c r="Q1531" i="1"/>
  <c r="P1531" i="1"/>
  <c r="O1531" i="1"/>
  <c r="M1531" i="1"/>
  <c r="T1530" i="1"/>
  <c r="S1530" i="1"/>
  <c r="Q1530" i="1"/>
  <c r="P1530" i="1"/>
  <c r="O1530" i="1"/>
  <c r="M1530" i="1"/>
  <c r="T1529" i="1"/>
  <c r="S1529" i="1"/>
  <c r="Q1529" i="1"/>
  <c r="P1529" i="1"/>
  <c r="O1529" i="1"/>
  <c r="M1529" i="1"/>
  <c r="T1528" i="1"/>
  <c r="S1528" i="1"/>
  <c r="Q1528" i="1"/>
  <c r="P1528" i="1"/>
  <c r="O1528" i="1"/>
  <c r="M1528" i="1"/>
  <c r="T1527" i="1"/>
  <c r="S1527" i="1"/>
  <c r="Q1527" i="1"/>
  <c r="P1527" i="1"/>
  <c r="O1527" i="1"/>
  <c r="M1527" i="1"/>
  <c r="T1526" i="1"/>
  <c r="S1526" i="1"/>
  <c r="Q1526" i="1"/>
  <c r="P1526" i="1"/>
  <c r="O1526" i="1"/>
  <c r="M1526" i="1"/>
  <c r="T1525" i="1"/>
  <c r="S1525" i="1"/>
  <c r="Q1525" i="1"/>
  <c r="P1525" i="1"/>
  <c r="O1525" i="1"/>
  <c r="M1525" i="1"/>
  <c r="T1524" i="1"/>
  <c r="S1524" i="1"/>
  <c r="Q1524" i="1"/>
  <c r="P1524" i="1"/>
  <c r="O1524" i="1"/>
  <c r="M1524" i="1"/>
  <c r="T1523" i="1"/>
  <c r="S1523" i="1"/>
  <c r="Q1523" i="1"/>
  <c r="P1523" i="1"/>
  <c r="O1523" i="1"/>
  <c r="M1523" i="1"/>
  <c r="T1522" i="1"/>
  <c r="S1522" i="1"/>
  <c r="Q1522" i="1"/>
  <c r="P1522" i="1"/>
  <c r="O1522" i="1"/>
  <c r="M1522" i="1"/>
  <c r="T1521" i="1"/>
  <c r="S1521" i="1"/>
  <c r="Q1521" i="1"/>
  <c r="P1521" i="1"/>
  <c r="O1521" i="1"/>
  <c r="M1521" i="1"/>
  <c r="T1520" i="1"/>
  <c r="S1520" i="1"/>
  <c r="Q1520" i="1"/>
  <c r="P1520" i="1"/>
  <c r="O1520" i="1"/>
  <c r="M1520" i="1"/>
  <c r="T1519" i="1"/>
  <c r="S1519" i="1"/>
  <c r="Q1519" i="1"/>
  <c r="P1519" i="1"/>
  <c r="O1519" i="1"/>
  <c r="M1519" i="1"/>
  <c r="T1518" i="1"/>
  <c r="S1518" i="1"/>
  <c r="Q1518" i="1"/>
  <c r="P1518" i="1"/>
  <c r="O1518" i="1"/>
  <c r="M1518" i="1"/>
  <c r="T1517" i="1"/>
  <c r="S1517" i="1"/>
  <c r="Q1517" i="1"/>
  <c r="P1517" i="1"/>
  <c r="O1517" i="1"/>
  <c r="M1517" i="1"/>
  <c r="T1516" i="1"/>
  <c r="S1516" i="1"/>
  <c r="Q1516" i="1"/>
  <c r="P1516" i="1"/>
  <c r="O1516" i="1"/>
  <c r="M1516" i="1"/>
  <c r="T1515" i="1"/>
  <c r="S1515" i="1"/>
  <c r="Q1515" i="1"/>
  <c r="P1515" i="1"/>
  <c r="O1515" i="1"/>
  <c r="M1515" i="1"/>
  <c r="T1514" i="1"/>
  <c r="S1514" i="1"/>
  <c r="Q1514" i="1"/>
  <c r="P1514" i="1"/>
  <c r="O1514" i="1"/>
  <c r="M1514" i="1"/>
  <c r="T1513" i="1"/>
  <c r="S1513" i="1"/>
  <c r="Q1513" i="1"/>
  <c r="P1513" i="1"/>
  <c r="O1513" i="1"/>
  <c r="M1513" i="1"/>
  <c r="T1512" i="1"/>
  <c r="S1512" i="1"/>
  <c r="Q1512" i="1"/>
  <c r="P1512" i="1"/>
  <c r="O1512" i="1"/>
  <c r="M1512" i="1"/>
  <c r="T1511" i="1"/>
  <c r="S1511" i="1"/>
  <c r="Q1511" i="1"/>
  <c r="P1511" i="1"/>
  <c r="O1511" i="1"/>
  <c r="M1511" i="1"/>
  <c r="T1510" i="1"/>
  <c r="S1510" i="1"/>
  <c r="Q1510" i="1"/>
  <c r="P1510" i="1"/>
  <c r="O1510" i="1"/>
  <c r="M1510" i="1"/>
  <c r="T1509" i="1"/>
  <c r="S1509" i="1"/>
  <c r="Q1509" i="1"/>
  <c r="P1509" i="1"/>
  <c r="O1509" i="1"/>
  <c r="M1509" i="1"/>
  <c r="T1508" i="1"/>
  <c r="S1508" i="1"/>
  <c r="Q1508" i="1"/>
  <c r="P1508" i="1"/>
  <c r="O1508" i="1"/>
  <c r="M1508" i="1"/>
  <c r="T1507" i="1"/>
  <c r="S1507" i="1"/>
  <c r="Q1507" i="1"/>
  <c r="P1507" i="1"/>
  <c r="O1507" i="1"/>
  <c r="M1507" i="1"/>
  <c r="T1506" i="1"/>
  <c r="S1506" i="1"/>
  <c r="Q1506" i="1"/>
  <c r="P1506" i="1"/>
  <c r="O1506" i="1"/>
  <c r="M1506" i="1"/>
  <c r="T1505" i="1"/>
  <c r="S1505" i="1"/>
  <c r="Q1505" i="1"/>
  <c r="P1505" i="1"/>
  <c r="O1505" i="1"/>
  <c r="M1505" i="1"/>
  <c r="T1504" i="1"/>
  <c r="S1504" i="1"/>
  <c r="Q1504" i="1"/>
  <c r="P1504" i="1"/>
  <c r="O1504" i="1"/>
  <c r="M1504" i="1"/>
  <c r="T1503" i="1"/>
  <c r="S1503" i="1"/>
  <c r="Q1503" i="1"/>
  <c r="P1503" i="1"/>
  <c r="O1503" i="1"/>
  <c r="M1503" i="1"/>
  <c r="T1502" i="1"/>
  <c r="S1502" i="1"/>
  <c r="Q1502" i="1"/>
  <c r="P1502" i="1"/>
  <c r="O1502" i="1"/>
  <c r="M1502" i="1"/>
  <c r="T1501" i="1"/>
  <c r="S1501" i="1"/>
  <c r="Q1501" i="1"/>
  <c r="P1501" i="1"/>
  <c r="O1501" i="1"/>
  <c r="M1501" i="1"/>
  <c r="T1500" i="1"/>
  <c r="S1500" i="1"/>
  <c r="Q1500" i="1"/>
  <c r="P1500" i="1"/>
  <c r="O1500" i="1"/>
  <c r="M1500" i="1"/>
  <c r="T1499" i="1"/>
  <c r="S1499" i="1"/>
  <c r="Q1499" i="1"/>
  <c r="P1499" i="1"/>
  <c r="O1499" i="1"/>
  <c r="M1499" i="1"/>
  <c r="T1498" i="1"/>
  <c r="S1498" i="1"/>
  <c r="Q1498" i="1"/>
  <c r="P1498" i="1"/>
  <c r="O1498" i="1"/>
  <c r="M1498" i="1"/>
  <c r="T1497" i="1"/>
  <c r="S1497" i="1"/>
  <c r="Q1497" i="1"/>
  <c r="P1497" i="1"/>
  <c r="O1497" i="1"/>
  <c r="M1497" i="1"/>
  <c r="T1496" i="1"/>
  <c r="S1496" i="1"/>
  <c r="Q1496" i="1"/>
  <c r="P1496" i="1"/>
  <c r="O1496" i="1"/>
  <c r="M1496" i="1"/>
  <c r="T1495" i="1"/>
  <c r="S1495" i="1"/>
  <c r="Q1495" i="1"/>
  <c r="P1495" i="1"/>
  <c r="O1495" i="1"/>
  <c r="M1495" i="1"/>
  <c r="T1494" i="1"/>
  <c r="S1494" i="1"/>
  <c r="Q1494" i="1"/>
  <c r="P1494" i="1"/>
  <c r="O1494" i="1"/>
  <c r="M1494" i="1"/>
  <c r="T1493" i="1"/>
  <c r="S1493" i="1"/>
  <c r="Q1493" i="1"/>
  <c r="P1493" i="1"/>
  <c r="O1493" i="1"/>
  <c r="M1493" i="1"/>
  <c r="T1492" i="1"/>
  <c r="S1492" i="1"/>
  <c r="Q1492" i="1"/>
  <c r="P1492" i="1"/>
  <c r="O1492" i="1"/>
  <c r="M1492" i="1"/>
  <c r="T1491" i="1"/>
  <c r="S1491" i="1"/>
  <c r="Q1491" i="1"/>
  <c r="P1491" i="1"/>
  <c r="O1491" i="1"/>
  <c r="M1491" i="1"/>
  <c r="T1490" i="1"/>
  <c r="S1490" i="1"/>
  <c r="Q1490" i="1"/>
  <c r="P1490" i="1"/>
  <c r="O1490" i="1"/>
  <c r="M1490" i="1"/>
  <c r="T1489" i="1"/>
  <c r="S1489" i="1"/>
  <c r="Q1489" i="1"/>
  <c r="P1489" i="1"/>
  <c r="O1489" i="1"/>
  <c r="M1489" i="1"/>
  <c r="T1488" i="1"/>
  <c r="S1488" i="1"/>
  <c r="Q1488" i="1"/>
  <c r="P1488" i="1"/>
  <c r="O1488" i="1"/>
  <c r="M1488" i="1"/>
  <c r="T1487" i="1"/>
  <c r="S1487" i="1"/>
  <c r="Q1487" i="1"/>
  <c r="P1487" i="1"/>
  <c r="O1487" i="1"/>
  <c r="M1487" i="1"/>
  <c r="T1486" i="1"/>
  <c r="S1486" i="1"/>
  <c r="Q1486" i="1"/>
  <c r="P1486" i="1"/>
  <c r="O1486" i="1"/>
  <c r="M1486" i="1"/>
  <c r="T1485" i="1"/>
  <c r="S1485" i="1"/>
  <c r="Q1485" i="1"/>
  <c r="P1485" i="1"/>
  <c r="O1485" i="1"/>
  <c r="M1485" i="1"/>
  <c r="T1484" i="1"/>
  <c r="S1484" i="1"/>
  <c r="Q1484" i="1"/>
  <c r="P1484" i="1"/>
  <c r="O1484" i="1"/>
  <c r="M1484" i="1"/>
  <c r="T1483" i="1"/>
  <c r="S1483" i="1"/>
  <c r="Q1483" i="1"/>
  <c r="P1483" i="1"/>
  <c r="O1483" i="1"/>
  <c r="M1483" i="1"/>
  <c r="T1482" i="1"/>
  <c r="S1482" i="1"/>
  <c r="Q1482" i="1"/>
  <c r="P1482" i="1"/>
  <c r="O1482" i="1"/>
  <c r="M1482" i="1"/>
  <c r="T1481" i="1"/>
  <c r="S1481" i="1"/>
  <c r="Q1481" i="1"/>
  <c r="P1481" i="1"/>
  <c r="O1481" i="1"/>
  <c r="M1481" i="1"/>
  <c r="T1480" i="1"/>
  <c r="S1480" i="1"/>
  <c r="Q1480" i="1"/>
  <c r="P1480" i="1"/>
  <c r="O1480" i="1"/>
  <c r="M1480" i="1"/>
  <c r="T1479" i="1"/>
  <c r="S1479" i="1"/>
  <c r="Q1479" i="1"/>
  <c r="P1479" i="1"/>
  <c r="O1479" i="1"/>
  <c r="M1479" i="1"/>
  <c r="T1478" i="1"/>
  <c r="S1478" i="1"/>
  <c r="Q1478" i="1"/>
  <c r="P1478" i="1"/>
  <c r="O1478" i="1"/>
  <c r="M1478" i="1"/>
  <c r="T1477" i="1"/>
  <c r="S1477" i="1"/>
  <c r="Q1477" i="1"/>
  <c r="P1477" i="1"/>
  <c r="O1477" i="1"/>
  <c r="M1477" i="1"/>
  <c r="T1476" i="1"/>
  <c r="S1476" i="1"/>
  <c r="Q1476" i="1"/>
  <c r="P1476" i="1"/>
  <c r="O1476" i="1"/>
  <c r="M1476" i="1"/>
  <c r="T1475" i="1"/>
  <c r="S1475" i="1"/>
  <c r="Q1475" i="1"/>
  <c r="P1475" i="1"/>
  <c r="O1475" i="1"/>
  <c r="M1475" i="1"/>
  <c r="T1474" i="1"/>
  <c r="S1474" i="1"/>
  <c r="Q1474" i="1"/>
  <c r="P1474" i="1"/>
  <c r="O1474" i="1"/>
  <c r="M1474" i="1"/>
  <c r="T1473" i="1"/>
  <c r="S1473" i="1"/>
  <c r="Q1473" i="1"/>
  <c r="P1473" i="1"/>
  <c r="O1473" i="1"/>
  <c r="M1473" i="1"/>
  <c r="T1472" i="1"/>
  <c r="S1472" i="1"/>
  <c r="Q1472" i="1"/>
  <c r="P1472" i="1"/>
  <c r="O1472" i="1"/>
  <c r="M1472" i="1"/>
  <c r="T1471" i="1"/>
  <c r="S1471" i="1"/>
  <c r="Q1471" i="1"/>
  <c r="P1471" i="1"/>
  <c r="O1471" i="1"/>
  <c r="M1471" i="1"/>
  <c r="T1470" i="1"/>
  <c r="S1470" i="1"/>
  <c r="Q1470" i="1"/>
  <c r="P1470" i="1"/>
  <c r="O1470" i="1"/>
  <c r="M1470" i="1"/>
  <c r="T1469" i="1"/>
  <c r="S1469" i="1"/>
  <c r="Q1469" i="1"/>
  <c r="P1469" i="1"/>
  <c r="O1469" i="1"/>
  <c r="M1469" i="1"/>
  <c r="T1468" i="1"/>
  <c r="S1468" i="1"/>
  <c r="Q1468" i="1"/>
  <c r="P1468" i="1"/>
  <c r="O1468" i="1"/>
  <c r="M1468" i="1"/>
  <c r="T1467" i="1"/>
  <c r="S1467" i="1"/>
  <c r="Q1467" i="1"/>
  <c r="P1467" i="1"/>
  <c r="O1467" i="1"/>
  <c r="M1467" i="1"/>
  <c r="T1466" i="1"/>
  <c r="S1466" i="1"/>
  <c r="Q1466" i="1"/>
  <c r="P1466" i="1"/>
  <c r="O1466" i="1"/>
  <c r="M1466" i="1"/>
  <c r="T1465" i="1"/>
  <c r="S1465" i="1"/>
  <c r="Q1465" i="1"/>
  <c r="P1465" i="1"/>
  <c r="O1465" i="1"/>
  <c r="M1465" i="1"/>
  <c r="T1464" i="1"/>
  <c r="S1464" i="1"/>
  <c r="Q1464" i="1"/>
  <c r="P1464" i="1"/>
  <c r="O1464" i="1"/>
  <c r="M1464" i="1"/>
  <c r="T1463" i="1"/>
  <c r="S1463" i="1"/>
  <c r="Q1463" i="1"/>
  <c r="P1463" i="1"/>
  <c r="O1463" i="1"/>
  <c r="M1463" i="1"/>
  <c r="T1462" i="1"/>
  <c r="S1462" i="1"/>
  <c r="Q1462" i="1"/>
  <c r="P1462" i="1"/>
  <c r="O1462" i="1"/>
  <c r="M1462" i="1"/>
  <c r="T1461" i="1"/>
  <c r="S1461" i="1"/>
  <c r="Q1461" i="1"/>
  <c r="P1461" i="1"/>
  <c r="O1461" i="1"/>
  <c r="M1461" i="1"/>
  <c r="T1460" i="1"/>
  <c r="S1460" i="1"/>
  <c r="Q1460" i="1"/>
  <c r="P1460" i="1"/>
  <c r="O1460" i="1"/>
  <c r="M1460" i="1"/>
  <c r="T1459" i="1"/>
  <c r="S1459" i="1"/>
  <c r="Q1459" i="1"/>
  <c r="P1459" i="1"/>
  <c r="O1459" i="1"/>
  <c r="M1459" i="1"/>
  <c r="T1458" i="1"/>
  <c r="S1458" i="1"/>
  <c r="Q1458" i="1"/>
  <c r="P1458" i="1"/>
  <c r="O1458" i="1"/>
  <c r="M1458" i="1"/>
  <c r="T1457" i="1"/>
  <c r="S1457" i="1"/>
  <c r="Q1457" i="1"/>
  <c r="P1457" i="1"/>
  <c r="O1457" i="1"/>
  <c r="M1457" i="1"/>
  <c r="T1456" i="1"/>
  <c r="S1456" i="1"/>
  <c r="Q1456" i="1"/>
  <c r="P1456" i="1"/>
  <c r="O1456" i="1"/>
  <c r="M1456" i="1"/>
  <c r="T1455" i="1"/>
  <c r="S1455" i="1"/>
  <c r="Q1455" i="1"/>
  <c r="P1455" i="1"/>
  <c r="O1455" i="1"/>
  <c r="M1455" i="1"/>
  <c r="T1454" i="1"/>
  <c r="S1454" i="1"/>
  <c r="Q1454" i="1"/>
  <c r="P1454" i="1"/>
  <c r="O1454" i="1"/>
  <c r="M1454" i="1"/>
  <c r="T1453" i="1"/>
  <c r="S1453" i="1"/>
  <c r="Q1453" i="1"/>
  <c r="P1453" i="1"/>
  <c r="O1453" i="1"/>
  <c r="M1453" i="1"/>
  <c r="T1452" i="1"/>
  <c r="S1452" i="1"/>
  <c r="Q1452" i="1"/>
  <c r="P1452" i="1"/>
  <c r="O1452" i="1"/>
  <c r="M1452" i="1"/>
  <c r="T1451" i="1"/>
  <c r="S1451" i="1"/>
  <c r="Q1451" i="1"/>
  <c r="P1451" i="1"/>
  <c r="O1451" i="1"/>
  <c r="M1451" i="1"/>
  <c r="T1450" i="1"/>
  <c r="S1450" i="1"/>
  <c r="Q1450" i="1"/>
  <c r="P1450" i="1"/>
  <c r="O1450" i="1"/>
  <c r="M1450" i="1"/>
  <c r="T1449" i="1"/>
  <c r="S1449" i="1"/>
  <c r="Q1449" i="1"/>
  <c r="P1449" i="1"/>
  <c r="O1449" i="1"/>
  <c r="M1449" i="1"/>
  <c r="T1448" i="1"/>
  <c r="S1448" i="1"/>
  <c r="Q1448" i="1"/>
  <c r="P1448" i="1"/>
  <c r="O1448" i="1"/>
  <c r="M1448" i="1"/>
  <c r="T1447" i="1"/>
  <c r="S1447" i="1"/>
  <c r="Q1447" i="1"/>
  <c r="P1447" i="1"/>
  <c r="O1447" i="1"/>
  <c r="M1447" i="1"/>
  <c r="T1446" i="1"/>
  <c r="S1446" i="1"/>
  <c r="Q1446" i="1"/>
  <c r="P1446" i="1"/>
  <c r="O1446" i="1"/>
  <c r="M1446" i="1"/>
  <c r="T1445" i="1"/>
  <c r="S1445" i="1"/>
  <c r="Q1445" i="1"/>
  <c r="P1445" i="1"/>
  <c r="O1445" i="1"/>
  <c r="M1445" i="1"/>
  <c r="T1444" i="1"/>
  <c r="S1444" i="1"/>
  <c r="Q1444" i="1"/>
  <c r="P1444" i="1"/>
  <c r="O1444" i="1"/>
  <c r="M1444" i="1"/>
  <c r="T1443" i="1"/>
  <c r="S1443" i="1"/>
  <c r="Q1443" i="1"/>
  <c r="P1443" i="1"/>
  <c r="O1443" i="1"/>
  <c r="M1443" i="1"/>
  <c r="T1442" i="1"/>
  <c r="S1442" i="1"/>
  <c r="Q1442" i="1"/>
  <c r="P1442" i="1"/>
  <c r="O1442" i="1"/>
  <c r="M1442" i="1"/>
  <c r="T1441" i="1"/>
  <c r="S1441" i="1"/>
  <c r="Q1441" i="1"/>
  <c r="P1441" i="1"/>
  <c r="O1441" i="1"/>
  <c r="M1441" i="1"/>
  <c r="T1440" i="1"/>
  <c r="S1440" i="1"/>
  <c r="Q1440" i="1"/>
  <c r="P1440" i="1"/>
  <c r="O1440" i="1"/>
  <c r="M1440" i="1"/>
  <c r="T1439" i="1"/>
  <c r="S1439" i="1"/>
  <c r="Q1439" i="1"/>
  <c r="P1439" i="1"/>
  <c r="O1439" i="1"/>
  <c r="M1439" i="1"/>
  <c r="T1438" i="1"/>
  <c r="S1438" i="1"/>
  <c r="Q1438" i="1"/>
  <c r="P1438" i="1"/>
  <c r="O1438" i="1"/>
  <c r="M1438" i="1"/>
  <c r="T1437" i="1"/>
  <c r="S1437" i="1"/>
  <c r="Q1437" i="1"/>
  <c r="P1437" i="1"/>
  <c r="O1437" i="1"/>
  <c r="M1437" i="1"/>
  <c r="T1436" i="1"/>
  <c r="S1436" i="1"/>
  <c r="Q1436" i="1"/>
  <c r="P1436" i="1"/>
  <c r="O1436" i="1"/>
  <c r="M1436" i="1"/>
  <c r="T1435" i="1"/>
  <c r="S1435" i="1"/>
  <c r="Q1435" i="1"/>
  <c r="P1435" i="1"/>
  <c r="O1435" i="1"/>
  <c r="M1435" i="1"/>
  <c r="T1434" i="1"/>
  <c r="S1434" i="1"/>
  <c r="Q1434" i="1"/>
  <c r="P1434" i="1"/>
  <c r="O1434" i="1"/>
  <c r="M1434" i="1"/>
  <c r="T1433" i="1"/>
  <c r="S1433" i="1"/>
  <c r="Q1433" i="1"/>
  <c r="P1433" i="1"/>
  <c r="O1433" i="1"/>
  <c r="M1433" i="1"/>
  <c r="T1432" i="1"/>
  <c r="S1432" i="1"/>
  <c r="Q1432" i="1"/>
  <c r="P1432" i="1"/>
  <c r="O1432" i="1"/>
  <c r="M1432" i="1"/>
  <c r="T1431" i="1"/>
  <c r="S1431" i="1"/>
  <c r="Q1431" i="1"/>
  <c r="P1431" i="1"/>
  <c r="O1431" i="1"/>
  <c r="M1431" i="1"/>
  <c r="T1430" i="1"/>
  <c r="S1430" i="1"/>
  <c r="Q1430" i="1"/>
  <c r="P1430" i="1"/>
  <c r="O1430" i="1"/>
  <c r="M1430" i="1"/>
  <c r="T1429" i="1"/>
  <c r="S1429" i="1"/>
  <c r="Q1429" i="1"/>
  <c r="P1429" i="1"/>
  <c r="O1429" i="1"/>
  <c r="M1429" i="1"/>
  <c r="T1428" i="1"/>
  <c r="S1428" i="1"/>
  <c r="Q1428" i="1"/>
  <c r="P1428" i="1"/>
  <c r="O1428" i="1"/>
  <c r="M1428" i="1"/>
  <c r="T1427" i="1"/>
  <c r="S1427" i="1"/>
  <c r="Q1427" i="1"/>
  <c r="P1427" i="1"/>
  <c r="O1427" i="1"/>
  <c r="M1427" i="1"/>
  <c r="T1426" i="1"/>
  <c r="S1426" i="1"/>
  <c r="Q1426" i="1"/>
  <c r="P1426" i="1"/>
  <c r="O1426" i="1"/>
  <c r="M1426" i="1"/>
  <c r="T1425" i="1"/>
  <c r="S1425" i="1"/>
  <c r="Q1425" i="1"/>
  <c r="P1425" i="1"/>
  <c r="O1425" i="1"/>
  <c r="M1425" i="1"/>
  <c r="T1424" i="1"/>
  <c r="S1424" i="1"/>
  <c r="Q1424" i="1"/>
  <c r="P1424" i="1"/>
  <c r="O1424" i="1"/>
  <c r="M1424" i="1"/>
  <c r="T1423" i="1"/>
  <c r="S1423" i="1"/>
  <c r="Q1423" i="1"/>
  <c r="P1423" i="1"/>
  <c r="O1423" i="1"/>
  <c r="M1423" i="1"/>
  <c r="T1422" i="1"/>
  <c r="S1422" i="1"/>
  <c r="Q1422" i="1"/>
  <c r="P1422" i="1"/>
  <c r="O1422" i="1"/>
  <c r="M1422" i="1"/>
  <c r="T1421" i="1"/>
  <c r="S1421" i="1"/>
  <c r="Q1421" i="1"/>
  <c r="P1421" i="1"/>
  <c r="O1421" i="1"/>
  <c r="M1421" i="1"/>
  <c r="T1420" i="1"/>
  <c r="S1420" i="1"/>
  <c r="Q1420" i="1"/>
  <c r="P1420" i="1"/>
  <c r="O1420" i="1"/>
  <c r="M1420" i="1"/>
  <c r="T1419" i="1"/>
  <c r="S1419" i="1"/>
  <c r="Q1419" i="1"/>
  <c r="P1419" i="1"/>
  <c r="O1419" i="1"/>
  <c r="M1419" i="1"/>
  <c r="T1418" i="1"/>
  <c r="S1418" i="1"/>
  <c r="Q1418" i="1"/>
  <c r="P1418" i="1"/>
  <c r="O1418" i="1"/>
  <c r="M1418" i="1"/>
  <c r="T1417" i="1"/>
  <c r="S1417" i="1"/>
  <c r="Q1417" i="1"/>
  <c r="P1417" i="1"/>
  <c r="O1417" i="1"/>
  <c r="M1417" i="1"/>
  <c r="T1416" i="1"/>
  <c r="S1416" i="1"/>
  <c r="Q1416" i="1"/>
  <c r="P1416" i="1"/>
  <c r="O1416" i="1"/>
  <c r="M1416" i="1"/>
  <c r="T1415" i="1"/>
  <c r="S1415" i="1"/>
  <c r="Q1415" i="1"/>
  <c r="P1415" i="1"/>
  <c r="O1415" i="1"/>
  <c r="M1415" i="1"/>
  <c r="T1414" i="1"/>
  <c r="S1414" i="1"/>
  <c r="Q1414" i="1"/>
  <c r="P1414" i="1"/>
  <c r="O1414" i="1"/>
  <c r="M1414" i="1"/>
  <c r="T1413" i="1"/>
  <c r="S1413" i="1"/>
  <c r="Q1413" i="1"/>
  <c r="P1413" i="1"/>
  <c r="O1413" i="1"/>
  <c r="M1413" i="1"/>
  <c r="T1412" i="1"/>
  <c r="S1412" i="1"/>
  <c r="Q1412" i="1"/>
  <c r="P1412" i="1"/>
  <c r="O1412" i="1"/>
  <c r="M1412" i="1"/>
  <c r="T1411" i="1"/>
  <c r="S1411" i="1"/>
  <c r="Q1411" i="1"/>
  <c r="P1411" i="1"/>
  <c r="O1411" i="1"/>
  <c r="M1411" i="1"/>
  <c r="T1410" i="1"/>
  <c r="S1410" i="1"/>
  <c r="Q1410" i="1"/>
  <c r="P1410" i="1"/>
  <c r="O1410" i="1"/>
  <c r="M1410" i="1"/>
  <c r="T1409" i="1"/>
  <c r="S1409" i="1"/>
  <c r="Q1409" i="1"/>
  <c r="P1409" i="1"/>
  <c r="O1409" i="1"/>
  <c r="M1409" i="1"/>
  <c r="T1408" i="1"/>
  <c r="S1408" i="1"/>
  <c r="Q1408" i="1"/>
  <c r="P1408" i="1"/>
  <c r="O1408" i="1"/>
  <c r="M1408" i="1"/>
  <c r="T1407" i="1"/>
  <c r="S1407" i="1"/>
  <c r="Q1407" i="1"/>
  <c r="P1407" i="1"/>
  <c r="O1407" i="1"/>
  <c r="M1407" i="1"/>
  <c r="T1406" i="1"/>
  <c r="S1406" i="1"/>
  <c r="Q1406" i="1"/>
  <c r="P1406" i="1"/>
  <c r="O1406" i="1"/>
  <c r="M1406" i="1"/>
  <c r="T1405" i="1"/>
  <c r="S1405" i="1"/>
  <c r="Q1405" i="1"/>
  <c r="P1405" i="1"/>
  <c r="O1405" i="1"/>
  <c r="M1405" i="1"/>
  <c r="T1404" i="1"/>
  <c r="S1404" i="1"/>
  <c r="Q1404" i="1"/>
  <c r="P1404" i="1"/>
  <c r="O1404" i="1"/>
  <c r="M1404" i="1"/>
  <c r="T1403" i="1"/>
  <c r="S1403" i="1"/>
  <c r="Q1403" i="1"/>
  <c r="P1403" i="1"/>
  <c r="O1403" i="1"/>
  <c r="M1403" i="1"/>
  <c r="T1402" i="1"/>
  <c r="S1402" i="1"/>
  <c r="Q1402" i="1"/>
  <c r="P1402" i="1"/>
  <c r="O1402" i="1"/>
  <c r="M1402" i="1"/>
  <c r="T1401" i="1"/>
  <c r="S1401" i="1"/>
  <c r="Q1401" i="1"/>
  <c r="P1401" i="1"/>
  <c r="O1401" i="1"/>
  <c r="M1401" i="1"/>
  <c r="T1400" i="1"/>
  <c r="S1400" i="1"/>
  <c r="Q1400" i="1"/>
  <c r="P1400" i="1"/>
  <c r="O1400" i="1"/>
  <c r="M1400" i="1"/>
  <c r="T1399" i="1"/>
  <c r="S1399" i="1"/>
  <c r="Q1399" i="1"/>
  <c r="P1399" i="1"/>
  <c r="O1399" i="1"/>
  <c r="M1399" i="1"/>
  <c r="T1398" i="1"/>
  <c r="S1398" i="1"/>
  <c r="Q1398" i="1"/>
  <c r="P1398" i="1"/>
  <c r="O1398" i="1"/>
  <c r="M1398" i="1"/>
  <c r="T1397" i="1"/>
  <c r="S1397" i="1"/>
  <c r="Q1397" i="1"/>
  <c r="P1397" i="1"/>
  <c r="O1397" i="1"/>
  <c r="M1397" i="1"/>
  <c r="T1396" i="1"/>
  <c r="S1396" i="1"/>
  <c r="Q1396" i="1"/>
  <c r="P1396" i="1"/>
  <c r="O1396" i="1"/>
  <c r="M1396" i="1"/>
  <c r="T1395" i="1"/>
  <c r="S1395" i="1"/>
  <c r="Q1395" i="1"/>
  <c r="P1395" i="1"/>
  <c r="O1395" i="1"/>
  <c r="M1395" i="1"/>
  <c r="T1394" i="1"/>
  <c r="S1394" i="1"/>
  <c r="Q1394" i="1"/>
  <c r="P1394" i="1"/>
  <c r="O1394" i="1"/>
  <c r="M1394" i="1"/>
  <c r="T1393" i="1"/>
  <c r="S1393" i="1"/>
  <c r="Q1393" i="1"/>
  <c r="P1393" i="1"/>
  <c r="O1393" i="1"/>
  <c r="M1393" i="1"/>
  <c r="T1392" i="1"/>
  <c r="S1392" i="1"/>
  <c r="Q1392" i="1"/>
  <c r="P1392" i="1"/>
  <c r="O1392" i="1"/>
  <c r="M1392" i="1"/>
  <c r="T1391" i="1"/>
  <c r="S1391" i="1"/>
  <c r="Q1391" i="1"/>
  <c r="P1391" i="1"/>
  <c r="O1391" i="1"/>
  <c r="M1391" i="1"/>
  <c r="T1390" i="1"/>
  <c r="S1390" i="1"/>
  <c r="Q1390" i="1"/>
  <c r="P1390" i="1"/>
  <c r="O1390" i="1"/>
  <c r="M1390" i="1"/>
  <c r="T1389" i="1"/>
  <c r="S1389" i="1"/>
  <c r="Q1389" i="1"/>
  <c r="P1389" i="1"/>
  <c r="O1389" i="1"/>
  <c r="M1389" i="1"/>
  <c r="T1388" i="1"/>
  <c r="S1388" i="1"/>
  <c r="Q1388" i="1"/>
  <c r="P1388" i="1"/>
  <c r="O1388" i="1"/>
  <c r="M1388" i="1"/>
  <c r="T1387" i="1"/>
  <c r="S1387" i="1"/>
  <c r="Q1387" i="1"/>
  <c r="P1387" i="1"/>
  <c r="O1387" i="1"/>
  <c r="M1387" i="1"/>
  <c r="T1386" i="1"/>
  <c r="S1386" i="1"/>
  <c r="Q1386" i="1"/>
  <c r="P1386" i="1"/>
  <c r="O1386" i="1"/>
  <c r="M1386" i="1"/>
  <c r="T1385" i="1"/>
  <c r="S1385" i="1"/>
  <c r="Q1385" i="1"/>
  <c r="P1385" i="1"/>
  <c r="O1385" i="1"/>
  <c r="M1385" i="1"/>
  <c r="T1384" i="1"/>
  <c r="S1384" i="1"/>
  <c r="Q1384" i="1"/>
  <c r="P1384" i="1"/>
  <c r="O1384" i="1"/>
  <c r="M1384" i="1"/>
  <c r="T1383" i="1"/>
  <c r="S1383" i="1"/>
  <c r="Q1383" i="1"/>
  <c r="P1383" i="1"/>
  <c r="O1383" i="1"/>
  <c r="M1383" i="1"/>
  <c r="T1382" i="1"/>
  <c r="S1382" i="1"/>
  <c r="Q1382" i="1"/>
  <c r="P1382" i="1"/>
  <c r="O1382" i="1"/>
  <c r="M1382" i="1"/>
  <c r="T1381" i="1"/>
  <c r="S1381" i="1"/>
  <c r="Q1381" i="1"/>
  <c r="P1381" i="1"/>
  <c r="O1381" i="1"/>
  <c r="M1381" i="1"/>
  <c r="T1380" i="1"/>
  <c r="S1380" i="1"/>
  <c r="Q1380" i="1"/>
  <c r="P1380" i="1"/>
  <c r="O1380" i="1"/>
  <c r="M1380" i="1"/>
  <c r="T1379" i="1"/>
  <c r="S1379" i="1"/>
  <c r="Q1379" i="1"/>
  <c r="P1379" i="1"/>
  <c r="O1379" i="1"/>
  <c r="M1379" i="1"/>
  <c r="T1378" i="1"/>
  <c r="S1378" i="1"/>
  <c r="Q1378" i="1"/>
  <c r="P1378" i="1"/>
  <c r="O1378" i="1"/>
  <c r="M1378" i="1"/>
  <c r="T1377" i="1"/>
  <c r="S1377" i="1"/>
  <c r="Q1377" i="1"/>
  <c r="P1377" i="1"/>
  <c r="O1377" i="1"/>
  <c r="M1377" i="1"/>
  <c r="T1376" i="1"/>
  <c r="S1376" i="1"/>
  <c r="Q1376" i="1"/>
  <c r="P1376" i="1"/>
  <c r="O1376" i="1"/>
  <c r="M1376" i="1"/>
  <c r="T1375" i="1"/>
  <c r="S1375" i="1"/>
  <c r="Q1375" i="1"/>
  <c r="P1375" i="1"/>
  <c r="O1375" i="1"/>
  <c r="M1375" i="1"/>
  <c r="T1374" i="1"/>
  <c r="S1374" i="1"/>
  <c r="Q1374" i="1"/>
  <c r="P1374" i="1"/>
  <c r="O1374" i="1"/>
  <c r="M1374" i="1"/>
  <c r="T1373" i="1"/>
  <c r="S1373" i="1"/>
  <c r="Q1373" i="1"/>
  <c r="P1373" i="1"/>
  <c r="O1373" i="1"/>
  <c r="M1373" i="1"/>
  <c r="T1372" i="1"/>
  <c r="S1372" i="1"/>
  <c r="Q1372" i="1"/>
  <c r="P1372" i="1"/>
  <c r="O1372" i="1"/>
  <c r="M1372" i="1"/>
  <c r="T1371" i="1"/>
  <c r="S1371" i="1"/>
  <c r="Q1371" i="1"/>
  <c r="P1371" i="1"/>
  <c r="O1371" i="1"/>
  <c r="M1371" i="1"/>
  <c r="T1370" i="1"/>
  <c r="S1370" i="1"/>
  <c r="Q1370" i="1"/>
  <c r="P1370" i="1"/>
  <c r="O1370" i="1"/>
  <c r="M1370" i="1"/>
  <c r="T1369" i="1"/>
  <c r="S1369" i="1"/>
  <c r="Q1369" i="1"/>
  <c r="P1369" i="1"/>
  <c r="O1369" i="1"/>
  <c r="M1369" i="1"/>
  <c r="T1368" i="1"/>
  <c r="S1368" i="1"/>
  <c r="Q1368" i="1"/>
  <c r="P1368" i="1"/>
  <c r="O1368" i="1"/>
  <c r="M1368" i="1"/>
  <c r="T1367" i="1"/>
  <c r="S1367" i="1"/>
  <c r="Q1367" i="1"/>
  <c r="P1367" i="1"/>
  <c r="O1367" i="1"/>
  <c r="M1367" i="1"/>
  <c r="T1366" i="1"/>
  <c r="S1366" i="1"/>
  <c r="Q1366" i="1"/>
  <c r="P1366" i="1"/>
  <c r="O1366" i="1"/>
  <c r="M1366" i="1"/>
  <c r="T1365" i="1"/>
  <c r="S1365" i="1"/>
  <c r="Q1365" i="1"/>
  <c r="P1365" i="1"/>
  <c r="O1365" i="1"/>
  <c r="M1365" i="1"/>
  <c r="T1364" i="1"/>
  <c r="S1364" i="1"/>
  <c r="Q1364" i="1"/>
  <c r="P1364" i="1"/>
  <c r="O1364" i="1"/>
  <c r="M1364" i="1"/>
  <c r="T1363" i="1"/>
  <c r="S1363" i="1"/>
  <c r="Q1363" i="1"/>
  <c r="P1363" i="1"/>
  <c r="O1363" i="1"/>
  <c r="M1363" i="1"/>
  <c r="T1362" i="1"/>
  <c r="S1362" i="1"/>
  <c r="Q1362" i="1"/>
  <c r="P1362" i="1"/>
  <c r="O1362" i="1"/>
  <c r="M1362" i="1"/>
  <c r="T1361" i="1"/>
  <c r="S1361" i="1"/>
  <c r="Q1361" i="1"/>
  <c r="P1361" i="1"/>
  <c r="O1361" i="1"/>
  <c r="M1361" i="1"/>
  <c r="T1360" i="1"/>
  <c r="S1360" i="1"/>
  <c r="Q1360" i="1"/>
  <c r="P1360" i="1"/>
  <c r="O1360" i="1"/>
  <c r="M1360" i="1"/>
  <c r="T1359" i="1"/>
  <c r="S1359" i="1"/>
  <c r="Q1359" i="1"/>
  <c r="P1359" i="1"/>
  <c r="O1359" i="1"/>
  <c r="M1359" i="1"/>
  <c r="T1358" i="1"/>
  <c r="S1358" i="1"/>
  <c r="Q1358" i="1"/>
  <c r="P1358" i="1"/>
  <c r="O1358" i="1"/>
  <c r="M1358" i="1"/>
  <c r="T1357" i="1"/>
  <c r="S1357" i="1"/>
  <c r="Q1357" i="1"/>
  <c r="P1357" i="1"/>
  <c r="O1357" i="1"/>
  <c r="M1357" i="1"/>
  <c r="T1356" i="1"/>
  <c r="S1356" i="1"/>
  <c r="Q1356" i="1"/>
  <c r="P1356" i="1"/>
  <c r="O1356" i="1"/>
  <c r="M1356" i="1"/>
  <c r="T1355" i="1"/>
  <c r="S1355" i="1"/>
  <c r="Q1355" i="1"/>
  <c r="P1355" i="1"/>
  <c r="O1355" i="1"/>
  <c r="M1355" i="1"/>
  <c r="T1354" i="1"/>
  <c r="S1354" i="1"/>
  <c r="Q1354" i="1"/>
  <c r="P1354" i="1"/>
  <c r="O1354" i="1"/>
  <c r="M1354" i="1"/>
  <c r="T1353" i="1"/>
  <c r="S1353" i="1"/>
  <c r="Q1353" i="1"/>
  <c r="P1353" i="1"/>
  <c r="O1353" i="1"/>
  <c r="M1353" i="1"/>
  <c r="T1352" i="1"/>
  <c r="S1352" i="1"/>
  <c r="Q1352" i="1"/>
  <c r="P1352" i="1"/>
  <c r="O1352" i="1"/>
  <c r="M1352" i="1"/>
  <c r="T1351" i="1"/>
  <c r="S1351" i="1"/>
  <c r="Q1351" i="1"/>
  <c r="P1351" i="1"/>
  <c r="O1351" i="1"/>
  <c r="M1351" i="1"/>
  <c r="T1350" i="1"/>
  <c r="S1350" i="1"/>
  <c r="Q1350" i="1"/>
  <c r="P1350" i="1"/>
  <c r="O1350" i="1"/>
  <c r="M1350" i="1"/>
  <c r="T1349" i="1"/>
  <c r="S1349" i="1"/>
  <c r="Q1349" i="1"/>
  <c r="P1349" i="1"/>
  <c r="O1349" i="1"/>
  <c r="M1349" i="1"/>
  <c r="T1348" i="1"/>
  <c r="S1348" i="1"/>
  <c r="Q1348" i="1"/>
  <c r="P1348" i="1"/>
  <c r="O1348" i="1"/>
  <c r="M1348" i="1"/>
  <c r="T1347" i="1"/>
  <c r="S1347" i="1"/>
  <c r="Q1347" i="1"/>
  <c r="P1347" i="1"/>
  <c r="O1347" i="1"/>
  <c r="M1347" i="1"/>
  <c r="T1346" i="1"/>
  <c r="S1346" i="1"/>
  <c r="Q1346" i="1"/>
  <c r="P1346" i="1"/>
  <c r="O1346" i="1"/>
  <c r="M1346" i="1"/>
  <c r="T1345" i="1"/>
  <c r="S1345" i="1"/>
  <c r="Q1345" i="1"/>
  <c r="P1345" i="1"/>
  <c r="O1345" i="1"/>
  <c r="M1345" i="1"/>
  <c r="T1344" i="1"/>
  <c r="S1344" i="1"/>
  <c r="Q1344" i="1"/>
  <c r="P1344" i="1"/>
  <c r="O1344" i="1"/>
  <c r="M1344" i="1"/>
  <c r="T1343" i="1"/>
  <c r="S1343" i="1"/>
  <c r="Q1343" i="1"/>
  <c r="P1343" i="1"/>
  <c r="O1343" i="1"/>
  <c r="M1343" i="1"/>
  <c r="T1342" i="1"/>
  <c r="S1342" i="1"/>
  <c r="Q1342" i="1"/>
  <c r="P1342" i="1"/>
  <c r="O1342" i="1"/>
  <c r="M1342" i="1"/>
  <c r="T1341" i="1"/>
  <c r="S1341" i="1"/>
  <c r="Q1341" i="1"/>
  <c r="P1341" i="1"/>
  <c r="O1341" i="1"/>
  <c r="M1341" i="1"/>
  <c r="T1340" i="1"/>
  <c r="S1340" i="1"/>
  <c r="Q1340" i="1"/>
  <c r="P1340" i="1"/>
  <c r="O1340" i="1"/>
  <c r="M1340" i="1"/>
  <c r="T1339" i="1"/>
  <c r="S1339" i="1"/>
  <c r="Q1339" i="1"/>
  <c r="P1339" i="1"/>
  <c r="O1339" i="1"/>
  <c r="M1339" i="1"/>
  <c r="T1338" i="1"/>
  <c r="S1338" i="1"/>
  <c r="Q1338" i="1"/>
  <c r="P1338" i="1"/>
  <c r="O1338" i="1"/>
  <c r="M1338" i="1"/>
  <c r="T1337" i="1"/>
  <c r="S1337" i="1"/>
  <c r="Q1337" i="1"/>
  <c r="P1337" i="1"/>
  <c r="O1337" i="1"/>
  <c r="M1337" i="1"/>
  <c r="T1336" i="1"/>
  <c r="S1336" i="1"/>
  <c r="Q1336" i="1"/>
  <c r="P1336" i="1"/>
  <c r="O1336" i="1"/>
  <c r="M1336" i="1"/>
  <c r="T1335" i="1"/>
  <c r="S1335" i="1"/>
  <c r="Q1335" i="1"/>
  <c r="P1335" i="1"/>
  <c r="O1335" i="1"/>
  <c r="M1335" i="1"/>
  <c r="T1334" i="1"/>
  <c r="S1334" i="1"/>
  <c r="Q1334" i="1"/>
  <c r="P1334" i="1"/>
  <c r="O1334" i="1"/>
  <c r="M1334" i="1"/>
  <c r="T1333" i="1"/>
  <c r="S1333" i="1"/>
  <c r="Q1333" i="1"/>
  <c r="P1333" i="1"/>
  <c r="O1333" i="1"/>
  <c r="M1333" i="1"/>
  <c r="T1332" i="1"/>
  <c r="S1332" i="1"/>
  <c r="Q1332" i="1"/>
  <c r="P1332" i="1"/>
  <c r="O1332" i="1"/>
  <c r="M1332" i="1"/>
  <c r="T1331" i="1"/>
  <c r="S1331" i="1"/>
  <c r="Q1331" i="1"/>
  <c r="P1331" i="1"/>
  <c r="O1331" i="1"/>
  <c r="M1331" i="1"/>
  <c r="T1330" i="1"/>
  <c r="S1330" i="1"/>
  <c r="Q1330" i="1"/>
  <c r="P1330" i="1"/>
  <c r="O1330" i="1"/>
  <c r="M1330" i="1"/>
  <c r="T1329" i="1"/>
  <c r="S1329" i="1"/>
  <c r="Q1329" i="1"/>
  <c r="P1329" i="1"/>
  <c r="O1329" i="1"/>
  <c r="M1329" i="1"/>
  <c r="T1328" i="1"/>
  <c r="S1328" i="1"/>
  <c r="Q1328" i="1"/>
  <c r="P1328" i="1"/>
  <c r="O1328" i="1"/>
  <c r="M1328" i="1"/>
  <c r="T1327" i="1"/>
  <c r="S1327" i="1"/>
  <c r="Q1327" i="1"/>
  <c r="P1327" i="1"/>
  <c r="O1327" i="1"/>
  <c r="M1327" i="1"/>
  <c r="T1326" i="1"/>
  <c r="S1326" i="1"/>
  <c r="Q1326" i="1"/>
  <c r="P1326" i="1"/>
  <c r="O1326" i="1"/>
  <c r="M1326" i="1"/>
  <c r="T1325" i="1"/>
  <c r="S1325" i="1"/>
  <c r="Q1325" i="1"/>
  <c r="P1325" i="1"/>
  <c r="O1325" i="1"/>
  <c r="M1325" i="1"/>
  <c r="T1324" i="1"/>
  <c r="S1324" i="1"/>
  <c r="Q1324" i="1"/>
  <c r="P1324" i="1"/>
  <c r="O1324" i="1"/>
  <c r="M1324" i="1"/>
  <c r="T1323" i="1"/>
  <c r="S1323" i="1"/>
  <c r="Q1323" i="1"/>
  <c r="P1323" i="1"/>
  <c r="O1323" i="1"/>
  <c r="M1323" i="1"/>
  <c r="T1322" i="1"/>
  <c r="S1322" i="1"/>
  <c r="Q1322" i="1"/>
  <c r="P1322" i="1"/>
  <c r="O1322" i="1"/>
  <c r="M1322" i="1"/>
  <c r="T1321" i="1"/>
  <c r="S1321" i="1"/>
  <c r="Q1321" i="1"/>
  <c r="P1321" i="1"/>
  <c r="O1321" i="1"/>
  <c r="M1321" i="1"/>
  <c r="T1320" i="1"/>
  <c r="S1320" i="1"/>
  <c r="Q1320" i="1"/>
  <c r="P1320" i="1"/>
  <c r="O1320" i="1"/>
  <c r="M1320" i="1"/>
  <c r="T1319" i="1"/>
  <c r="S1319" i="1"/>
  <c r="Q1319" i="1"/>
  <c r="P1319" i="1"/>
  <c r="O1319" i="1"/>
  <c r="M1319" i="1"/>
  <c r="T1318" i="1"/>
  <c r="S1318" i="1"/>
  <c r="Q1318" i="1"/>
  <c r="P1318" i="1"/>
  <c r="O1318" i="1"/>
  <c r="M1318" i="1"/>
  <c r="T1317" i="1"/>
  <c r="S1317" i="1"/>
  <c r="Q1317" i="1"/>
  <c r="P1317" i="1"/>
  <c r="O1317" i="1"/>
  <c r="M1317" i="1"/>
  <c r="T1316" i="1"/>
  <c r="S1316" i="1"/>
  <c r="Q1316" i="1"/>
  <c r="P1316" i="1"/>
  <c r="O1316" i="1"/>
  <c r="M1316" i="1"/>
  <c r="T1315" i="1"/>
  <c r="S1315" i="1"/>
  <c r="Q1315" i="1"/>
  <c r="P1315" i="1"/>
  <c r="O1315" i="1"/>
  <c r="M1315" i="1"/>
  <c r="T1314" i="1"/>
  <c r="S1314" i="1"/>
  <c r="Q1314" i="1"/>
  <c r="P1314" i="1"/>
  <c r="O1314" i="1"/>
  <c r="M1314" i="1"/>
  <c r="T1313" i="1"/>
  <c r="S1313" i="1"/>
  <c r="Q1313" i="1"/>
  <c r="P1313" i="1"/>
  <c r="O1313" i="1"/>
  <c r="M1313" i="1"/>
  <c r="T1312" i="1"/>
  <c r="S1312" i="1"/>
  <c r="Q1312" i="1"/>
  <c r="P1312" i="1"/>
  <c r="O1312" i="1"/>
  <c r="M1312" i="1"/>
  <c r="T1311" i="1"/>
  <c r="S1311" i="1"/>
  <c r="Q1311" i="1"/>
  <c r="P1311" i="1"/>
  <c r="O1311" i="1"/>
  <c r="M1311" i="1"/>
  <c r="T1310" i="1"/>
  <c r="S1310" i="1"/>
  <c r="Q1310" i="1"/>
  <c r="P1310" i="1"/>
  <c r="O1310" i="1"/>
  <c r="M1310" i="1"/>
  <c r="T1309" i="1"/>
  <c r="S1309" i="1"/>
  <c r="Q1309" i="1"/>
  <c r="P1309" i="1"/>
  <c r="O1309" i="1"/>
  <c r="M1309" i="1"/>
  <c r="T1308" i="1"/>
  <c r="S1308" i="1"/>
  <c r="Q1308" i="1"/>
  <c r="P1308" i="1"/>
  <c r="O1308" i="1"/>
  <c r="M1308" i="1"/>
  <c r="T1307" i="1"/>
  <c r="S1307" i="1"/>
  <c r="Q1307" i="1"/>
  <c r="P1307" i="1"/>
  <c r="O1307" i="1"/>
  <c r="M1307" i="1"/>
  <c r="T1306" i="1"/>
  <c r="S1306" i="1"/>
  <c r="Q1306" i="1"/>
  <c r="P1306" i="1"/>
  <c r="O1306" i="1"/>
  <c r="M1306" i="1"/>
  <c r="T1305" i="1"/>
  <c r="S1305" i="1"/>
  <c r="Q1305" i="1"/>
  <c r="P1305" i="1"/>
  <c r="O1305" i="1"/>
  <c r="M1305" i="1"/>
  <c r="T1304" i="1"/>
  <c r="S1304" i="1"/>
  <c r="Q1304" i="1"/>
  <c r="P1304" i="1"/>
  <c r="O1304" i="1"/>
  <c r="M1304" i="1"/>
  <c r="T1303" i="1"/>
  <c r="S1303" i="1"/>
  <c r="Q1303" i="1"/>
  <c r="P1303" i="1"/>
  <c r="O1303" i="1"/>
  <c r="M1303" i="1"/>
  <c r="T1302" i="1"/>
  <c r="S1302" i="1"/>
  <c r="Q1302" i="1"/>
  <c r="P1302" i="1"/>
  <c r="O1302" i="1"/>
  <c r="M1302" i="1"/>
  <c r="T1301" i="1"/>
  <c r="S1301" i="1"/>
  <c r="Q1301" i="1"/>
  <c r="P1301" i="1"/>
  <c r="O1301" i="1"/>
  <c r="M1301" i="1"/>
  <c r="T1300" i="1"/>
  <c r="S1300" i="1"/>
  <c r="Q1300" i="1"/>
  <c r="P1300" i="1"/>
  <c r="O1300" i="1"/>
  <c r="M1300" i="1"/>
  <c r="T1299" i="1"/>
  <c r="S1299" i="1"/>
  <c r="Q1299" i="1"/>
  <c r="P1299" i="1"/>
  <c r="O1299" i="1"/>
  <c r="M1299" i="1"/>
  <c r="T1298" i="1"/>
  <c r="S1298" i="1"/>
  <c r="Q1298" i="1"/>
  <c r="P1298" i="1"/>
  <c r="O1298" i="1"/>
  <c r="M1298" i="1"/>
  <c r="T1297" i="1"/>
  <c r="S1297" i="1"/>
  <c r="Q1297" i="1"/>
  <c r="P1297" i="1"/>
  <c r="O1297" i="1"/>
  <c r="M1297" i="1"/>
  <c r="T1296" i="1"/>
  <c r="S1296" i="1"/>
  <c r="Q1296" i="1"/>
  <c r="P1296" i="1"/>
  <c r="O1296" i="1"/>
  <c r="M1296" i="1"/>
  <c r="T1295" i="1"/>
  <c r="S1295" i="1"/>
  <c r="Q1295" i="1"/>
  <c r="P1295" i="1"/>
  <c r="O1295" i="1"/>
  <c r="M1295" i="1"/>
  <c r="T1294" i="1"/>
  <c r="S1294" i="1"/>
  <c r="Q1294" i="1"/>
  <c r="P1294" i="1"/>
  <c r="O1294" i="1"/>
  <c r="M1294" i="1"/>
  <c r="T1293" i="1"/>
  <c r="S1293" i="1"/>
  <c r="Q1293" i="1"/>
  <c r="P1293" i="1"/>
  <c r="O1293" i="1"/>
  <c r="M1293" i="1"/>
  <c r="T1292" i="1"/>
  <c r="S1292" i="1"/>
  <c r="Q1292" i="1"/>
  <c r="P1292" i="1"/>
  <c r="O1292" i="1"/>
  <c r="M1292" i="1"/>
  <c r="T1291" i="1"/>
  <c r="S1291" i="1"/>
  <c r="Q1291" i="1"/>
  <c r="P1291" i="1"/>
  <c r="O1291" i="1"/>
  <c r="M1291" i="1"/>
  <c r="T1290" i="1"/>
  <c r="S1290" i="1"/>
  <c r="Q1290" i="1"/>
  <c r="P1290" i="1"/>
  <c r="O1290" i="1"/>
  <c r="M1290" i="1"/>
  <c r="T1289" i="1"/>
  <c r="S1289" i="1"/>
  <c r="Q1289" i="1"/>
  <c r="P1289" i="1"/>
  <c r="O1289" i="1"/>
  <c r="M1289" i="1"/>
  <c r="T1288" i="1"/>
  <c r="S1288" i="1"/>
  <c r="Q1288" i="1"/>
  <c r="P1288" i="1"/>
  <c r="O1288" i="1"/>
  <c r="M1288" i="1"/>
  <c r="T1287" i="1"/>
  <c r="S1287" i="1"/>
  <c r="Q1287" i="1"/>
  <c r="P1287" i="1"/>
  <c r="O1287" i="1"/>
  <c r="M1287" i="1"/>
  <c r="T1286" i="1"/>
  <c r="S1286" i="1"/>
  <c r="Q1286" i="1"/>
  <c r="P1286" i="1"/>
  <c r="O1286" i="1"/>
  <c r="M1286" i="1"/>
  <c r="T1285" i="1"/>
  <c r="S1285" i="1"/>
  <c r="Q1285" i="1"/>
  <c r="P1285" i="1"/>
  <c r="O1285" i="1"/>
  <c r="M1285" i="1"/>
  <c r="T1284" i="1"/>
  <c r="S1284" i="1"/>
  <c r="Q1284" i="1"/>
  <c r="P1284" i="1"/>
  <c r="O1284" i="1"/>
  <c r="M1284" i="1"/>
  <c r="T1283" i="1"/>
  <c r="S1283" i="1"/>
  <c r="Q1283" i="1"/>
  <c r="P1283" i="1"/>
  <c r="O1283" i="1"/>
  <c r="M1283" i="1"/>
  <c r="T1282" i="1"/>
  <c r="S1282" i="1"/>
  <c r="Q1282" i="1"/>
  <c r="P1282" i="1"/>
  <c r="O1282" i="1"/>
  <c r="M1282" i="1"/>
  <c r="T1281" i="1"/>
  <c r="S1281" i="1"/>
  <c r="Q1281" i="1"/>
  <c r="P1281" i="1"/>
  <c r="O1281" i="1"/>
  <c r="M1281" i="1"/>
  <c r="T1280" i="1"/>
  <c r="S1280" i="1"/>
  <c r="Q1280" i="1"/>
  <c r="P1280" i="1"/>
  <c r="O1280" i="1"/>
  <c r="M1280" i="1"/>
  <c r="T1279" i="1"/>
  <c r="S1279" i="1"/>
  <c r="Q1279" i="1"/>
  <c r="P1279" i="1"/>
  <c r="O1279" i="1"/>
  <c r="M1279" i="1"/>
  <c r="T1278" i="1"/>
  <c r="S1278" i="1"/>
  <c r="Q1278" i="1"/>
  <c r="P1278" i="1"/>
  <c r="O1278" i="1"/>
  <c r="M1278" i="1"/>
  <c r="T1277" i="1"/>
  <c r="S1277" i="1"/>
  <c r="Q1277" i="1"/>
  <c r="P1277" i="1"/>
  <c r="O1277" i="1"/>
  <c r="M1277" i="1"/>
  <c r="T1276" i="1"/>
  <c r="S1276" i="1"/>
  <c r="Q1276" i="1"/>
  <c r="P1276" i="1"/>
  <c r="O1276" i="1"/>
  <c r="M1276" i="1"/>
  <c r="T1275" i="1"/>
  <c r="S1275" i="1"/>
  <c r="Q1275" i="1"/>
  <c r="P1275" i="1"/>
  <c r="O1275" i="1"/>
  <c r="M1275" i="1"/>
  <c r="T1274" i="1"/>
  <c r="S1274" i="1"/>
  <c r="Q1274" i="1"/>
  <c r="P1274" i="1"/>
  <c r="O1274" i="1"/>
  <c r="M1274" i="1"/>
  <c r="T1273" i="1"/>
  <c r="S1273" i="1"/>
  <c r="Q1273" i="1"/>
  <c r="P1273" i="1"/>
  <c r="O1273" i="1"/>
  <c r="M1273" i="1"/>
  <c r="T1272" i="1"/>
  <c r="S1272" i="1"/>
  <c r="Q1272" i="1"/>
  <c r="P1272" i="1"/>
  <c r="O1272" i="1"/>
  <c r="M1272" i="1"/>
  <c r="T1271" i="1"/>
  <c r="S1271" i="1"/>
  <c r="Q1271" i="1"/>
  <c r="P1271" i="1"/>
  <c r="O1271" i="1"/>
  <c r="M1271" i="1"/>
  <c r="T1270" i="1"/>
  <c r="S1270" i="1"/>
  <c r="Q1270" i="1"/>
  <c r="P1270" i="1"/>
  <c r="O1270" i="1"/>
  <c r="M1270" i="1"/>
  <c r="T1269" i="1"/>
  <c r="S1269" i="1"/>
  <c r="Q1269" i="1"/>
  <c r="P1269" i="1"/>
  <c r="O1269" i="1"/>
  <c r="M1269" i="1"/>
  <c r="T1268" i="1"/>
  <c r="S1268" i="1"/>
  <c r="Q1268" i="1"/>
  <c r="P1268" i="1"/>
  <c r="O1268" i="1"/>
  <c r="M1268" i="1"/>
  <c r="T1267" i="1"/>
  <c r="S1267" i="1"/>
  <c r="Q1267" i="1"/>
  <c r="P1267" i="1"/>
  <c r="O1267" i="1"/>
  <c r="M1267" i="1"/>
  <c r="T1266" i="1"/>
  <c r="S1266" i="1"/>
  <c r="Q1266" i="1"/>
  <c r="P1266" i="1"/>
  <c r="O1266" i="1"/>
  <c r="M1266" i="1"/>
  <c r="T1265" i="1"/>
  <c r="S1265" i="1"/>
  <c r="Q1265" i="1"/>
  <c r="P1265" i="1"/>
  <c r="O1265" i="1"/>
  <c r="M1265" i="1"/>
  <c r="T1264" i="1"/>
  <c r="S1264" i="1"/>
  <c r="Q1264" i="1"/>
  <c r="P1264" i="1"/>
  <c r="O1264" i="1"/>
  <c r="M1264" i="1"/>
  <c r="T1263" i="1"/>
  <c r="S1263" i="1"/>
  <c r="Q1263" i="1"/>
  <c r="P1263" i="1"/>
  <c r="O1263" i="1"/>
  <c r="M1263" i="1"/>
  <c r="T1262" i="1"/>
  <c r="S1262" i="1"/>
  <c r="Q1262" i="1"/>
  <c r="P1262" i="1"/>
  <c r="O1262" i="1"/>
  <c r="M1262" i="1"/>
  <c r="T1261" i="1"/>
  <c r="S1261" i="1"/>
  <c r="Q1261" i="1"/>
  <c r="P1261" i="1"/>
  <c r="O1261" i="1"/>
  <c r="M1261" i="1"/>
  <c r="T1260" i="1"/>
  <c r="S1260" i="1"/>
  <c r="Q1260" i="1"/>
  <c r="P1260" i="1"/>
  <c r="O1260" i="1"/>
  <c r="M1260" i="1"/>
  <c r="T1259" i="1"/>
  <c r="S1259" i="1"/>
  <c r="Q1259" i="1"/>
  <c r="P1259" i="1"/>
  <c r="O1259" i="1"/>
  <c r="M1259" i="1"/>
  <c r="T1258" i="1"/>
  <c r="S1258" i="1"/>
  <c r="Q1258" i="1"/>
  <c r="P1258" i="1"/>
  <c r="O1258" i="1"/>
  <c r="M1258" i="1"/>
  <c r="T1257" i="1"/>
  <c r="S1257" i="1"/>
  <c r="Q1257" i="1"/>
  <c r="P1257" i="1"/>
  <c r="O1257" i="1"/>
  <c r="M1257" i="1"/>
  <c r="T1256" i="1"/>
  <c r="S1256" i="1"/>
  <c r="Q1256" i="1"/>
  <c r="P1256" i="1"/>
  <c r="O1256" i="1"/>
  <c r="M1256" i="1"/>
  <c r="T1255" i="1"/>
  <c r="S1255" i="1"/>
  <c r="Q1255" i="1"/>
  <c r="P1255" i="1"/>
  <c r="O1255" i="1"/>
  <c r="M1255" i="1"/>
  <c r="T1254" i="1"/>
  <c r="S1254" i="1"/>
  <c r="Q1254" i="1"/>
  <c r="P1254" i="1"/>
  <c r="O1254" i="1"/>
  <c r="M1254" i="1"/>
  <c r="T1253" i="1"/>
  <c r="S1253" i="1"/>
  <c r="Q1253" i="1"/>
  <c r="P1253" i="1"/>
  <c r="O1253" i="1"/>
  <c r="M1253" i="1"/>
  <c r="T1252" i="1"/>
  <c r="S1252" i="1"/>
  <c r="Q1252" i="1"/>
  <c r="P1252" i="1"/>
  <c r="O1252" i="1"/>
  <c r="M1252" i="1"/>
  <c r="T1251" i="1"/>
  <c r="S1251" i="1"/>
  <c r="Q1251" i="1"/>
  <c r="P1251" i="1"/>
  <c r="O1251" i="1"/>
  <c r="M1251" i="1"/>
  <c r="T1250" i="1"/>
  <c r="S1250" i="1"/>
  <c r="Q1250" i="1"/>
  <c r="P1250" i="1"/>
  <c r="O1250" i="1"/>
  <c r="M1250" i="1"/>
  <c r="T1249" i="1"/>
  <c r="S1249" i="1"/>
  <c r="Q1249" i="1"/>
  <c r="P1249" i="1"/>
  <c r="O1249" i="1"/>
  <c r="M1249" i="1"/>
  <c r="T1248" i="1"/>
  <c r="S1248" i="1"/>
  <c r="Q1248" i="1"/>
  <c r="P1248" i="1"/>
  <c r="O1248" i="1"/>
  <c r="M1248" i="1"/>
  <c r="T1247" i="1"/>
  <c r="S1247" i="1"/>
  <c r="Q1247" i="1"/>
  <c r="P1247" i="1"/>
  <c r="O1247" i="1"/>
  <c r="M1247" i="1"/>
  <c r="T1246" i="1"/>
  <c r="S1246" i="1"/>
  <c r="Q1246" i="1"/>
  <c r="P1246" i="1"/>
  <c r="O1246" i="1"/>
  <c r="M1246" i="1"/>
  <c r="T1245" i="1"/>
  <c r="S1245" i="1"/>
  <c r="Q1245" i="1"/>
  <c r="P1245" i="1"/>
  <c r="O1245" i="1"/>
  <c r="M1245" i="1"/>
  <c r="T1244" i="1"/>
  <c r="S1244" i="1"/>
  <c r="Q1244" i="1"/>
  <c r="P1244" i="1"/>
  <c r="O1244" i="1"/>
  <c r="M1244" i="1"/>
  <c r="T1243" i="1"/>
  <c r="S1243" i="1"/>
  <c r="Q1243" i="1"/>
  <c r="P1243" i="1"/>
  <c r="O1243" i="1"/>
  <c r="M1243" i="1"/>
  <c r="T1242" i="1"/>
  <c r="S1242" i="1"/>
  <c r="Q1242" i="1"/>
  <c r="P1242" i="1"/>
  <c r="O1242" i="1"/>
  <c r="M1242" i="1"/>
  <c r="T1241" i="1"/>
  <c r="S1241" i="1"/>
  <c r="Q1241" i="1"/>
  <c r="P1241" i="1"/>
  <c r="O1241" i="1"/>
  <c r="M1241" i="1"/>
  <c r="T1240" i="1"/>
  <c r="S1240" i="1"/>
  <c r="Q1240" i="1"/>
  <c r="P1240" i="1"/>
  <c r="O1240" i="1"/>
  <c r="M1240" i="1"/>
  <c r="T1239" i="1"/>
  <c r="S1239" i="1"/>
  <c r="Q1239" i="1"/>
  <c r="P1239" i="1"/>
  <c r="O1239" i="1"/>
  <c r="M1239" i="1"/>
  <c r="T1238" i="1"/>
  <c r="S1238" i="1"/>
  <c r="Q1238" i="1"/>
  <c r="P1238" i="1"/>
  <c r="O1238" i="1"/>
  <c r="M1238" i="1"/>
  <c r="T1237" i="1"/>
  <c r="S1237" i="1"/>
  <c r="Q1237" i="1"/>
  <c r="P1237" i="1"/>
  <c r="O1237" i="1"/>
  <c r="M1237" i="1"/>
  <c r="T1236" i="1"/>
  <c r="S1236" i="1"/>
  <c r="Q1236" i="1"/>
  <c r="P1236" i="1"/>
  <c r="O1236" i="1"/>
  <c r="M1236" i="1"/>
  <c r="T1235" i="1"/>
  <c r="S1235" i="1"/>
  <c r="Q1235" i="1"/>
  <c r="P1235" i="1"/>
  <c r="O1235" i="1"/>
  <c r="M1235" i="1"/>
  <c r="T1234" i="1"/>
  <c r="S1234" i="1"/>
  <c r="Q1234" i="1"/>
  <c r="P1234" i="1"/>
  <c r="O1234" i="1"/>
  <c r="M1234" i="1"/>
  <c r="T1233" i="1"/>
  <c r="S1233" i="1"/>
  <c r="Q1233" i="1"/>
  <c r="P1233" i="1"/>
  <c r="O1233" i="1"/>
  <c r="M1233" i="1"/>
  <c r="T1232" i="1"/>
  <c r="S1232" i="1"/>
  <c r="Q1232" i="1"/>
  <c r="P1232" i="1"/>
  <c r="O1232" i="1"/>
  <c r="M1232" i="1"/>
  <c r="T1231" i="1"/>
  <c r="S1231" i="1"/>
  <c r="Q1231" i="1"/>
  <c r="P1231" i="1"/>
  <c r="O1231" i="1"/>
  <c r="M1231" i="1"/>
  <c r="T1230" i="1"/>
  <c r="S1230" i="1"/>
  <c r="Q1230" i="1"/>
  <c r="P1230" i="1"/>
  <c r="O1230" i="1"/>
  <c r="M1230" i="1"/>
  <c r="T1229" i="1"/>
  <c r="S1229" i="1"/>
  <c r="Q1229" i="1"/>
  <c r="P1229" i="1"/>
  <c r="O1229" i="1"/>
  <c r="M1229" i="1"/>
  <c r="T1228" i="1"/>
  <c r="S1228" i="1"/>
  <c r="Q1228" i="1"/>
  <c r="P1228" i="1"/>
  <c r="O1228" i="1"/>
  <c r="M1228" i="1"/>
  <c r="T1227" i="1"/>
  <c r="S1227" i="1"/>
  <c r="Q1227" i="1"/>
  <c r="P1227" i="1"/>
  <c r="O1227" i="1"/>
  <c r="M1227" i="1"/>
  <c r="T1226" i="1"/>
  <c r="S1226" i="1"/>
  <c r="Q1226" i="1"/>
  <c r="P1226" i="1"/>
  <c r="O1226" i="1"/>
  <c r="M1226" i="1"/>
  <c r="T1225" i="1"/>
  <c r="S1225" i="1"/>
  <c r="Q1225" i="1"/>
  <c r="P1225" i="1"/>
  <c r="O1225" i="1"/>
  <c r="M1225" i="1"/>
  <c r="T1224" i="1"/>
  <c r="S1224" i="1"/>
  <c r="Q1224" i="1"/>
  <c r="P1224" i="1"/>
  <c r="O1224" i="1"/>
  <c r="M1224" i="1"/>
  <c r="T1223" i="1"/>
  <c r="S1223" i="1"/>
  <c r="Q1223" i="1"/>
  <c r="P1223" i="1"/>
  <c r="O1223" i="1"/>
  <c r="M1223" i="1"/>
  <c r="T1222" i="1"/>
  <c r="S1222" i="1"/>
  <c r="Q1222" i="1"/>
  <c r="P1222" i="1"/>
  <c r="O1222" i="1"/>
  <c r="M1222" i="1"/>
  <c r="T1221" i="1"/>
  <c r="S1221" i="1"/>
  <c r="Q1221" i="1"/>
  <c r="P1221" i="1"/>
  <c r="O1221" i="1"/>
  <c r="M1221" i="1"/>
  <c r="T1220" i="1"/>
  <c r="S1220" i="1"/>
  <c r="Q1220" i="1"/>
  <c r="P1220" i="1"/>
  <c r="O1220" i="1"/>
  <c r="M1220" i="1"/>
  <c r="T1219" i="1"/>
  <c r="S1219" i="1"/>
  <c r="Q1219" i="1"/>
  <c r="P1219" i="1"/>
  <c r="O1219" i="1"/>
  <c r="M1219" i="1"/>
  <c r="T1218" i="1"/>
  <c r="S1218" i="1"/>
  <c r="Q1218" i="1"/>
  <c r="P1218" i="1"/>
  <c r="O1218" i="1"/>
  <c r="M1218" i="1"/>
  <c r="T1217" i="1"/>
  <c r="S1217" i="1"/>
  <c r="Q1217" i="1"/>
  <c r="P1217" i="1"/>
  <c r="O1217" i="1"/>
  <c r="M1217" i="1"/>
  <c r="T1216" i="1"/>
  <c r="S1216" i="1"/>
  <c r="Q1216" i="1"/>
  <c r="P1216" i="1"/>
  <c r="O1216" i="1"/>
  <c r="M1216" i="1"/>
  <c r="T1215" i="1"/>
  <c r="S1215" i="1"/>
  <c r="Q1215" i="1"/>
  <c r="P1215" i="1"/>
  <c r="O1215" i="1"/>
  <c r="M1215" i="1"/>
  <c r="T1214" i="1"/>
  <c r="S1214" i="1"/>
  <c r="Q1214" i="1"/>
  <c r="P1214" i="1"/>
  <c r="O1214" i="1"/>
  <c r="M1214" i="1"/>
  <c r="T1213" i="1"/>
  <c r="S1213" i="1"/>
  <c r="Q1213" i="1"/>
  <c r="P1213" i="1"/>
  <c r="O1213" i="1"/>
  <c r="M1213" i="1"/>
  <c r="T1212" i="1"/>
  <c r="S1212" i="1"/>
  <c r="Q1212" i="1"/>
  <c r="P1212" i="1"/>
  <c r="O1212" i="1"/>
  <c r="M1212" i="1"/>
  <c r="T1211" i="1"/>
  <c r="S1211" i="1"/>
  <c r="Q1211" i="1"/>
  <c r="P1211" i="1"/>
  <c r="O1211" i="1"/>
  <c r="M1211" i="1"/>
  <c r="T1210" i="1"/>
  <c r="S1210" i="1"/>
  <c r="Q1210" i="1"/>
  <c r="P1210" i="1"/>
  <c r="O1210" i="1"/>
  <c r="M1210" i="1"/>
  <c r="T1209" i="1"/>
  <c r="S1209" i="1"/>
  <c r="Q1209" i="1"/>
  <c r="P1209" i="1"/>
  <c r="O1209" i="1"/>
  <c r="M1209" i="1"/>
  <c r="T1208" i="1"/>
  <c r="S1208" i="1"/>
  <c r="Q1208" i="1"/>
  <c r="P1208" i="1"/>
  <c r="O1208" i="1"/>
  <c r="M1208" i="1"/>
  <c r="T1207" i="1"/>
  <c r="S1207" i="1"/>
  <c r="Q1207" i="1"/>
  <c r="P1207" i="1"/>
  <c r="O1207" i="1"/>
  <c r="M1207" i="1"/>
  <c r="T1206" i="1"/>
  <c r="S1206" i="1"/>
  <c r="Q1206" i="1"/>
  <c r="P1206" i="1"/>
  <c r="O1206" i="1"/>
  <c r="M1206" i="1"/>
  <c r="T1205" i="1"/>
  <c r="S1205" i="1"/>
  <c r="Q1205" i="1"/>
  <c r="P1205" i="1"/>
  <c r="O1205" i="1"/>
  <c r="M1205" i="1"/>
  <c r="T1204" i="1"/>
  <c r="S1204" i="1"/>
  <c r="Q1204" i="1"/>
  <c r="P1204" i="1"/>
  <c r="O1204" i="1"/>
  <c r="M1204" i="1"/>
  <c r="T1203" i="1"/>
  <c r="S1203" i="1"/>
  <c r="Q1203" i="1"/>
  <c r="P1203" i="1"/>
  <c r="O1203" i="1"/>
  <c r="M1203" i="1"/>
  <c r="T1202" i="1"/>
  <c r="S1202" i="1"/>
  <c r="Q1202" i="1"/>
  <c r="P1202" i="1"/>
  <c r="O1202" i="1"/>
  <c r="M1202" i="1"/>
  <c r="T1201" i="1"/>
  <c r="S1201" i="1"/>
  <c r="Q1201" i="1"/>
  <c r="P1201" i="1"/>
  <c r="O1201" i="1"/>
  <c r="M1201" i="1"/>
  <c r="T1200" i="1"/>
  <c r="S1200" i="1"/>
  <c r="Q1200" i="1"/>
  <c r="P1200" i="1"/>
  <c r="O1200" i="1"/>
  <c r="M1200" i="1"/>
  <c r="T1199" i="1"/>
  <c r="S1199" i="1"/>
  <c r="Q1199" i="1"/>
  <c r="P1199" i="1"/>
  <c r="O1199" i="1"/>
  <c r="M1199" i="1"/>
  <c r="T1198" i="1"/>
  <c r="S1198" i="1"/>
  <c r="Q1198" i="1"/>
  <c r="P1198" i="1"/>
  <c r="O1198" i="1"/>
  <c r="M1198" i="1"/>
  <c r="T1197" i="1"/>
  <c r="S1197" i="1"/>
  <c r="Q1197" i="1"/>
  <c r="P1197" i="1"/>
  <c r="O1197" i="1"/>
  <c r="M1197" i="1"/>
  <c r="T1196" i="1"/>
  <c r="S1196" i="1"/>
  <c r="Q1196" i="1"/>
  <c r="P1196" i="1"/>
  <c r="O1196" i="1"/>
  <c r="M1196" i="1"/>
  <c r="T1195" i="1"/>
  <c r="S1195" i="1"/>
  <c r="Q1195" i="1"/>
  <c r="P1195" i="1"/>
  <c r="O1195" i="1"/>
  <c r="M1195" i="1"/>
  <c r="T1194" i="1"/>
  <c r="S1194" i="1"/>
  <c r="Q1194" i="1"/>
  <c r="P1194" i="1"/>
  <c r="O1194" i="1"/>
  <c r="M1194" i="1"/>
  <c r="T1193" i="1"/>
  <c r="S1193" i="1"/>
  <c r="Q1193" i="1"/>
  <c r="P1193" i="1"/>
  <c r="O1193" i="1"/>
  <c r="M1193" i="1"/>
  <c r="T1192" i="1"/>
  <c r="S1192" i="1"/>
  <c r="Q1192" i="1"/>
  <c r="P1192" i="1"/>
  <c r="O1192" i="1"/>
  <c r="M1192" i="1"/>
  <c r="T1191" i="1"/>
  <c r="S1191" i="1"/>
  <c r="Q1191" i="1"/>
  <c r="P1191" i="1"/>
  <c r="O1191" i="1"/>
  <c r="M1191" i="1"/>
  <c r="T1190" i="1"/>
  <c r="S1190" i="1"/>
  <c r="Q1190" i="1"/>
  <c r="P1190" i="1"/>
  <c r="O1190" i="1"/>
  <c r="M1190" i="1"/>
  <c r="T1189" i="1"/>
  <c r="S1189" i="1"/>
  <c r="Q1189" i="1"/>
  <c r="P1189" i="1"/>
  <c r="O1189" i="1"/>
  <c r="M1189" i="1"/>
  <c r="T1188" i="1"/>
  <c r="S1188" i="1"/>
  <c r="Q1188" i="1"/>
  <c r="P1188" i="1"/>
  <c r="O1188" i="1"/>
  <c r="M1188" i="1"/>
  <c r="T1187" i="1"/>
  <c r="S1187" i="1"/>
  <c r="Q1187" i="1"/>
  <c r="P1187" i="1"/>
  <c r="O1187" i="1"/>
  <c r="M1187" i="1"/>
  <c r="T1186" i="1"/>
  <c r="S1186" i="1"/>
  <c r="Q1186" i="1"/>
  <c r="P1186" i="1"/>
  <c r="O1186" i="1"/>
  <c r="M1186" i="1"/>
  <c r="T1185" i="1"/>
  <c r="S1185" i="1"/>
  <c r="Q1185" i="1"/>
  <c r="P1185" i="1"/>
  <c r="O1185" i="1"/>
  <c r="M1185" i="1"/>
  <c r="T1184" i="1"/>
  <c r="S1184" i="1"/>
  <c r="Q1184" i="1"/>
  <c r="P1184" i="1"/>
  <c r="O1184" i="1"/>
  <c r="M1184" i="1"/>
  <c r="T1183" i="1"/>
  <c r="S1183" i="1"/>
  <c r="Q1183" i="1"/>
  <c r="P1183" i="1"/>
  <c r="O1183" i="1"/>
  <c r="M1183" i="1"/>
  <c r="T1182" i="1"/>
  <c r="S1182" i="1"/>
  <c r="Q1182" i="1"/>
  <c r="P1182" i="1"/>
  <c r="O1182" i="1"/>
  <c r="M1182" i="1"/>
  <c r="T1181" i="1"/>
  <c r="S1181" i="1"/>
  <c r="Q1181" i="1"/>
  <c r="P1181" i="1"/>
  <c r="O1181" i="1"/>
  <c r="M1181" i="1"/>
  <c r="T1180" i="1"/>
  <c r="S1180" i="1"/>
  <c r="Q1180" i="1"/>
  <c r="P1180" i="1"/>
  <c r="O1180" i="1"/>
  <c r="M1180" i="1"/>
  <c r="T1179" i="1"/>
  <c r="S1179" i="1"/>
  <c r="Q1179" i="1"/>
  <c r="P1179" i="1"/>
  <c r="O1179" i="1"/>
  <c r="M1179" i="1"/>
  <c r="T1178" i="1"/>
  <c r="S1178" i="1"/>
  <c r="Q1178" i="1"/>
  <c r="P1178" i="1"/>
  <c r="O1178" i="1"/>
  <c r="M1178" i="1"/>
  <c r="T1177" i="1"/>
  <c r="S1177" i="1"/>
  <c r="Q1177" i="1"/>
  <c r="P1177" i="1"/>
  <c r="O1177" i="1"/>
  <c r="M1177" i="1"/>
  <c r="T1176" i="1"/>
  <c r="S1176" i="1"/>
  <c r="Q1176" i="1"/>
  <c r="P1176" i="1"/>
  <c r="O1176" i="1"/>
  <c r="M1176" i="1"/>
  <c r="T1175" i="1"/>
  <c r="S1175" i="1"/>
  <c r="Q1175" i="1"/>
  <c r="P1175" i="1"/>
  <c r="O1175" i="1"/>
  <c r="M1175" i="1"/>
  <c r="T1174" i="1"/>
  <c r="S1174" i="1"/>
  <c r="Q1174" i="1"/>
  <c r="P1174" i="1"/>
  <c r="O1174" i="1"/>
  <c r="M1174" i="1"/>
  <c r="T1173" i="1"/>
  <c r="S1173" i="1"/>
  <c r="Q1173" i="1"/>
  <c r="P1173" i="1"/>
  <c r="O1173" i="1"/>
  <c r="M1173" i="1"/>
  <c r="T1172" i="1"/>
  <c r="S1172" i="1"/>
  <c r="Q1172" i="1"/>
  <c r="P1172" i="1"/>
  <c r="O1172" i="1"/>
  <c r="M1172" i="1"/>
  <c r="T1171" i="1"/>
  <c r="S1171" i="1"/>
  <c r="Q1171" i="1"/>
  <c r="P1171" i="1"/>
  <c r="O1171" i="1"/>
  <c r="M1171" i="1"/>
  <c r="T1170" i="1"/>
  <c r="S1170" i="1"/>
  <c r="Q1170" i="1"/>
  <c r="P1170" i="1"/>
  <c r="O1170" i="1"/>
  <c r="M1170" i="1"/>
  <c r="T1169" i="1"/>
  <c r="S1169" i="1"/>
  <c r="Q1169" i="1"/>
  <c r="P1169" i="1"/>
  <c r="O1169" i="1"/>
  <c r="M1169" i="1"/>
  <c r="T1168" i="1"/>
  <c r="S1168" i="1"/>
  <c r="Q1168" i="1"/>
  <c r="P1168" i="1"/>
  <c r="O1168" i="1"/>
  <c r="M1168" i="1"/>
  <c r="T1167" i="1"/>
  <c r="S1167" i="1"/>
  <c r="Q1167" i="1"/>
  <c r="P1167" i="1"/>
  <c r="O1167" i="1"/>
  <c r="M1167" i="1"/>
  <c r="T1166" i="1"/>
  <c r="S1166" i="1"/>
  <c r="Q1166" i="1"/>
  <c r="P1166" i="1"/>
  <c r="O1166" i="1"/>
  <c r="M1166" i="1"/>
  <c r="T1165" i="1"/>
  <c r="S1165" i="1"/>
  <c r="Q1165" i="1"/>
  <c r="P1165" i="1"/>
  <c r="O1165" i="1"/>
  <c r="M1165" i="1"/>
  <c r="T1164" i="1"/>
  <c r="S1164" i="1"/>
  <c r="Q1164" i="1"/>
  <c r="P1164" i="1"/>
  <c r="O1164" i="1"/>
  <c r="M1164" i="1"/>
  <c r="T1163" i="1"/>
  <c r="S1163" i="1"/>
  <c r="Q1163" i="1"/>
  <c r="P1163" i="1"/>
  <c r="O1163" i="1"/>
  <c r="M1163" i="1"/>
  <c r="T1162" i="1"/>
  <c r="S1162" i="1"/>
  <c r="Q1162" i="1"/>
  <c r="P1162" i="1"/>
  <c r="O1162" i="1"/>
  <c r="M1162" i="1"/>
  <c r="T1161" i="1"/>
  <c r="S1161" i="1"/>
  <c r="Q1161" i="1"/>
  <c r="P1161" i="1"/>
  <c r="O1161" i="1"/>
  <c r="M1161" i="1"/>
  <c r="T1160" i="1"/>
  <c r="S1160" i="1"/>
  <c r="Q1160" i="1"/>
  <c r="P1160" i="1"/>
  <c r="O1160" i="1"/>
  <c r="M1160" i="1"/>
  <c r="T1159" i="1"/>
  <c r="S1159" i="1"/>
  <c r="Q1159" i="1"/>
  <c r="P1159" i="1"/>
  <c r="O1159" i="1"/>
  <c r="M1159" i="1"/>
  <c r="T1158" i="1"/>
  <c r="S1158" i="1"/>
  <c r="Q1158" i="1"/>
  <c r="P1158" i="1"/>
  <c r="O1158" i="1"/>
  <c r="M1158" i="1"/>
  <c r="T1157" i="1"/>
  <c r="S1157" i="1"/>
  <c r="Q1157" i="1"/>
  <c r="P1157" i="1"/>
  <c r="O1157" i="1"/>
  <c r="M1157" i="1"/>
  <c r="T1156" i="1"/>
  <c r="S1156" i="1"/>
  <c r="Q1156" i="1"/>
  <c r="P1156" i="1"/>
  <c r="O1156" i="1"/>
  <c r="M1156" i="1"/>
  <c r="T1155" i="1"/>
  <c r="S1155" i="1"/>
  <c r="Q1155" i="1"/>
  <c r="P1155" i="1"/>
  <c r="O1155" i="1"/>
  <c r="M1155" i="1"/>
  <c r="T1154" i="1"/>
  <c r="S1154" i="1"/>
  <c r="Q1154" i="1"/>
  <c r="P1154" i="1"/>
  <c r="O1154" i="1"/>
  <c r="M1154" i="1"/>
  <c r="T1153" i="1"/>
  <c r="S1153" i="1"/>
  <c r="Q1153" i="1"/>
  <c r="P1153" i="1"/>
  <c r="O1153" i="1"/>
  <c r="M1153" i="1"/>
  <c r="T1152" i="1"/>
  <c r="S1152" i="1"/>
  <c r="Q1152" i="1"/>
  <c r="P1152" i="1"/>
  <c r="O1152" i="1"/>
  <c r="M1152" i="1"/>
  <c r="T1151" i="1"/>
  <c r="S1151" i="1"/>
  <c r="Q1151" i="1"/>
  <c r="P1151" i="1"/>
  <c r="O1151" i="1"/>
  <c r="M1151" i="1"/>
  <c r="T1150" i="1"/>
  <c r="S1150" i="1"/>
  <c r="Q1150" i="1"/>
  <c r="P1150" i="1"/>
  <c r="O1150" i="1"/>
  <c r="M1150" i="1"/>
  <c r="T1149" i="1"/>
  <c r="S1149" i="1"/>
  <c r="Q1149" i="1"/>
  <c r="P1149" i="1"/>
  <c r="O1149" i="1"/>
  <c r="M1149" i="1"/>
  <c r="T1148" i="1"/>
  <c r="S1148" i="1"/>
  <c r="Q1148" i="1"/>
  <c r="P1148" i="1"/>
  <c r="O1148" i="1"/>
  <c r="M1148" i="1"/>
  <c r="T1147" i="1"/>
  <c r="S1147" i="1"/>
  <c r="Q1147" i="1"/>
  <c r="P1147" i="1"/>
  <c r="O1147" i="1"/>
  <c r="M1147" i="1"/>
  <c r="T1146" i="1"/>
  <c r="S1146" i="1"/>
  <c r="Q1146" i="1"/>
  <c r="P1146" i="1"/>
  <c r="O1146" i="1"/>
  <c r="M1146" i="1"/>
  <c r="T1145" i="1"/>
  <c r="S1145" i="1"/>
  <c r="Q1145" i="1"/>
  <c r="P1145" i="1"/>
  <c r="O1145" i="1"/>
  <c r="M1145" i="1"/>
  <c r="T1144" i="1"/>
  <c r="S1144" i="1"/>
  <c r="Q1144" i="1"/>
  <c r="P1144" i="1"/>
  <c r="O1144" i="1"/>
  <c r="M1144" i="1"/>
  <c r="T1143" i="1"/>
  <c r="S1143" i="1"/>
  <c r="Q1143" i="1"/>
  <c r="P1143" i="1"/>
  <c r="O1143" i="1"/>
  <c r="M1143" i="1"/>
  <c r="T1142" i="1"/>
  <c r="S1142" i="1"/>
  <c r="Q1142" i="1"/>
  <c r="P1142" i="1"/>
  <c r="O1142" i="1"/>
  <c r="M1142" i="1"/>
  <c r="T1141" i="1"/>
  <c r="S1141" i="1"/>
  <c r="Q1141" i="1"/>
  <c r="P1141" i="1"/>
  <c r="O1141" i="1"/>
  <c r="M1141" i="1"/>
  <c r="T1140" i="1"/>
  <c r="S1140" i="1"/>
  <c r="Q1140" i="1"/>
  <c r="P1140" i="1"/>
  <c r="O1140" i="1"/>
  <c r="M1140" i="1"/>
  <c r="T1139" i="1"/>
  <c r="S1139" i="1"/>
  <c r="Q1139" i="1"/>
  <c r="P1139" i="1"/>
  <c r="O1139" i="1"/>
  <c r="M1139" i="1"/>
  <c r="T1138" i="1"/>
  <c r="S1138" i="1"/>
  <c r="Q1138" i="1"/>
  <c r="P1138" i="1"/>
  <c r="O1138" i="1"/>
  <c r="M1138" i="1"/>
  <c r="T1137" i="1"/>
  <c r="S1137" i="1"/>
  <c r="Q1137" i="1"/>
  <c r="P1137" i="1"/>
  <c r="O1137" i="1"/>
  <c r="M1137" i="1"/>
  <c r="T1136" i="1"/>
  <c r="S1136" i="1"/>
  <c r="Q1136" i="1"/>
  <c r="P1136" i="1"/>
  <c r="O1136" i="1"/>
  <c r="M1136" i="1"/>
  <c r="T1135" i="1"/>
  <c r="S1135" i="1"/>
  <c r="Q1135" i="1"/>
  <c r="P1135" i="1"/>
  <c r="O1135" i="1"/>
  <c r="M1135" i="1"/>
  <c r="T1134" i="1"/>
  <c r="S1134" i="1"/>
  <c r="Q1134" i="1"/>
  <c r="P1134" i="1"/>
  <c r="O1134" i="1"/>
  <c r="M1134" i="1"/>
  <c r="T1133" i="1"/>
  <c r="S1133" i="1"/>
  <c r="Q1133" i="1"/>
  <c r="P1133" i="1"/>
  <c r="O1133" i="1"/>
  <c r="M1133" i="1"/>
  <c r="T1132" i="1"/>
  <c r="S1132" i="1"/>
  <c r="Q1132" i="1"/>
  <c r="P1132" i="1"/>
  <c r="O1132" i="1"/>
  <c r="M1132" i="1"/>
  <c r="T1131" i="1"/>
  <c r="S1131" i="1"/>
  <c r="Q1131" i="1"/>
  <c r="P1131" i="1"/>
  <c r="O1131" i="1"/>
  <c r="M1131" i="1"/>
  <c r="T1130" i="1"/>
  <c r="S1130" i="1"/>
  <c r="Q1130" i="1"/>
  <c r="P1130" i="1"/>
  <c r="O1130" i="1"/>
  <c r="M1130" i="1"/>
  <c r="T1129" i="1"/>
  <c r="S1129" i="1"/>
  <c r="Q1129" i="1"/>
  <c r="P1129" i="1"/>
  <c r="O1129" i="1"/>
  <c r="M1129" i="1"/>
  <c r="T1128" i="1"/>
  <c r="S1128" i="1"/>
  <c r="Q1128" i="1"/>
  <c r="P1128" i="1"/>
  <c r="O1128" i="1"/>
  <c r="M1128" i="1"/>
  <c r="T1127" i="1"/>
  <c r="S1127" i="1"/>
  <c r="Q1127" i="1"/>
  <c r="P1127" i="1"/>
  <c r="O1127" i="1"/>
  <c r="M1127" i="1"/>
  <c r="T1126" i="1"/>
  <c r="S1126" i="1"/>
  <c r="Q1126" i="1"/>
  <c r="P1126" i="1"/>
  <c r="O1126" i="1"/>
  <c r="M1126" i="1"/>
  <c r="T1125" i="1"/>
  <c r="S1125" i="1"/>
  <c r="Q1125" i="1"/>
  <c r="P1125" i="1"/>
  <c r="O1125" i="1"/>
  <c r="M1125" i="1"/>
  <c r="T1124" i="1"/>
  <c r="S1124" i="1"/>
  <c r="Q1124" i="1"/>
  <c r="P1124" i="1"/>
  <c r="O1124" i="1"/>
  <c r="M1124" i="1"/>
  <c r="T1123" i="1"/>
  <c r="S1123" i="1"/>
  <c r="Q1123" i="1"/>
  <c r="P1123" i="1"/>
  <c r="O1123" i="1"/>
  <c r="M1123" i="1"/>
  <c r="T1122" i="1"/>
  <c r="S1122" i="1"/>
  <c r="Q1122" i="1"/>
  <c r="P1122" i="1"/>
  <c r="O1122" i="1"/>
  <c r="M1122" i="1"/>
  <c r="T1121" i="1"/>
  <c r="S1121" i="1"/>
  <c r="Q1121" i="1"/>
  <c r="P1121" i="1"/>
  <c r="O1121" i="1"/>
  <c r="M1121" i="1"/>
  <c r="T1120" i="1"/>
  <c r="S1120" i="1"/>
  <c r="Q1120" i="1"/>
  <c r="P1120" i="1"/>
  <c r="O1120" i="1"/>
  <c r="M1120" i="1"/>
  <c r="T1119" i="1"/>
  <c r="S1119" i="1"/>
  <c r="Q1119" i="1"/>
  <c r="P1119" i="1"/>
  <c r="O1119" i="1"/>
  <c r="M1119" i="1"/>
  <c r="T1118" i="1"/>
  <c r="S1118" i="1"/>
  <c r="Q1118" i="1"/>
  <c r="P1118" i="1"/>
  <c r="O1118" i="1"/>
  <c r="M1118" i="1"/>
  <c r="T1117" i="1"/>
  <c r="S1117" i="1"/>
  <c r="Q1117" i="1"/>
  <c r="P1117" i="1"/>
  <c r="O1117" i="1"/>
  <c r="M1117" i="1"/>
  <c r="T1116" i="1"/>
  <c r="S1116" i="1"/>
  <c r="Q1116" i="1"/>
  <c r="P1116" i="1"/>
  <c r="O1116" i="1"/>
  <c r="M1116" i="1"/>
  <c r="T1115" i="1"/>
  <c r="S1115" i="1"/>
  <c r="Q1115" i="1"/>
  <c r="P1115" i="1"/>
  <c r="O1115" i="1"/>
  <c r="M1115" i="1"/>
  <c r="T1114" i="1"/>
  <c r="S1114" i="1"/>
  <c r="Q1114" i="1"/>
  <c r="P1114" i="1"/>
  <c r="O1114" i="1"/>
  <c r="M1114" i="1"/>
  <c r="T1113" i="1"/>
  <c r="S1113" i="1"/>
  <c r="Q1113" i="1"/>
  <c r="P1113" i="1"/>
  <c r="O1113" i="1"/>
  <c r="M1113" i="1"/>
  <c r="T1112" i="1"/>
  <c r="S1112" i="1"/>
  <c r="Q1112" i="1"/>
  <c r="P1112" i="1"/>
  <c r="O1112" i="1"/>
  <c r="M1112" i="1"/>
  <c r="T1111" i="1"/>
  <c r="S1111" i="1"/>
  <c r="Q1111" i="1"/>
  <c r="P1111" i="1"/>
  <c r="O1111" i="1"/>
  <c r="M1111" i="1"/>
  <c r="T1110" i="1"/>
  <c r="S1110" i="1"/>
  <c r="Q1110" i="1"/>
  <c r="P1110" i="1"/>
  <c r="O1110" i="1"/>
  <c r="M1110" i="1"/>
  <c r="T1109" i="1"/>
  <c r="S1109" i="1"/>
  <c r="Q1109" i="1"/>
  <c r="P1109" i="1"/>
  <c r="O1109" i="1"/>
  <c r="M1109" i="1"/>
  <c r="T1108" i="1"/>
  <c r="S1108" i="1"/>
  <c r="Q1108" i="1"/>
  <c r="P1108" i="1"/>
  <c r="O1108" i="1"/>
  <c r="M1108" i="1"/>
  <c r="T1107" i="1"/>
  <c r="S1107" i="1"/>
  <c r="Q1107" i="1"/>
  <c r="P1107" i="1"/>
  <c r="O1107" i="1"/>
  <c r="M1107" i="1"/>
  <c r="T1106" i="1"/>
  <c r="S1106" i="1"/>
  <c r="Q1106" i="1"/>
  <c r="P1106" i="1"/>
  <c r="O1106" i="1"/>
  <c r="M1106" i="1"/>
  <c r="T1105" i="1"/>
  <c r="S1105" i="1"/>
  <c r="Q1105" i="1"/>
  <c r="P1105" i="1"/>
  <c r="O1105" i="1"/>
  <c r="M1105" i="1"/>
  <c r="T1104" i="1"/>
  <c r="S1104" i="1"/>
  <c r="Q1104" i="1"/>
  <c r="P1104" i="1"/>
  <c r="O1104" i="1"/>
  <c r="M1104" i="1"/>
  <c r="T1103" i="1"/>
  <c r="S1103" i="1"/>
  <c r="Q1103" i="1"/>
  <c r="P1103" i="1"/>
  <c r="O1103" i="1"/>
  <c r="M1103" i="1"/>
  <c r="T1102" i="1"/>
  <c r="S1102" i="1"/>
  <c r="Q1102" i="1"/>
  <c r="P1102" i="1"/>
  <c r="O1102" i="1"/>
  <c r="M1102" i="1"/>
  <c r="T1101" i="1"/>
  <c r="S1101" i="1"/>
  <c r="Q1101" i="1"/>
  <c r="P1101" i="1"/>
  <c r="O1101" i="1"/>
  <c r="M1101" i="1"/>
  <c r="T1100" i="1"/>
  <c r="S1100" i="1"/>
  <c r="Q1100" i="1"/>
  <c r="P1100" i="1"/>
  <c r="O1100" i="1"/>
  <c r="M1100" i="1"/>
  <c r="T1099" i="1"/>
  <c r="S1099" i="1"/>
  <c r="Q1099" i="1"/>
  <c r="P1099" i="1"/>
  <c r="O1099" i="1"/>
  <c r="M1099" i="1"/>
  <c r="T1098" i="1"/>
  <c r="S1098" i="1"/>
  <c r="Q1098" i="1"/>
  <c r="P1098" i="1"/>
  <c r="O1098" i="1"/>
  <c r="M1098" i="1"/>
  <c r="T1097" i="1"/>
  <c r="S1097" i="1"/>
  <c r="Q1097" i="1"/>
  <c r="P1097" i="1"/>
  <c r="O1097" i="1"/>
  <c r="M1097" i="1"/>
  <c r="T1096" i="1"/>
  <c r="S1096" i="1"/>
  <c r="Q1096" i="1"/>
  <c r="P1096" i="1"/>
  <c r="O1096" i="1"/>
  <c r="M1096" i="1"/>
  <c r="T1095" i="1"/>
  <c r="S1095" i="1"/>
  <c r="Q1095" i="1"/>
  <c r="P1095" i="1"/>
  <c r="O1095" i="1"/>
  <c r="M1095" i="1"/>
  <c r="T1094" i="1"/>
  <c r="S1094" i="1"/>
  <c r="Q1094" i="1"/>
  <c r="P1094" i="1"/>
  <c r="O1094" i="1"/>
  <c r="M1094" i="1"/>
  <c r="T1093" i="1"/>
  <c r="S1093" i="1"/>
  <c r="Q1093" i="1"/>
  <c r="P1093" i="1"/>
  <c r="O1093" i="1"/>
  <c r="M1093" i="1"/>
  <c r="T1092" i="1"/>
  <c r="S1092" i="1"/>
  <c r="Q1092" i="1"/>
  <c r="P1092" i="1"/>
  <c r="O1092" i="1"/>
  <c r="M1092" i="1"/>
  <c r="T1091" i="1"/>
  <c r="S1091" i="1"/>
  <c r="Q1091" i="1"/>
  <c r="P1091" i="1"/>
  <c r="O1091" i="1"/>
  <c r="M1091" i="1"/>
  <c r="T1090" i="1"/>
  <c r="S1090" i="1"/>
  <c r="Q1090" i="1"/>
  <c r="P1090" i="1"/>
  <c r="O1090" i="1"/>
  <c r="M1090" i="1"/>
  <c r="T1089" i="1"/>
  <c r="S1089" i="1"/>
  <c r="Q1089" i="1"/>
  <c r="P1089" i="1"/>
  <c r="O1089" i="1"/>
  <c r="M1089" i="1"/>
  <c r="T1088" i="1"/>
  <c r="S1088" i="1"/>
  <c r="Q1088" i="1"/>
  <c r="P1088" i="1"/>
  <c r="O1088" i="1"/>
  <c r="M1088" i="1"/>
  <c r="T1087" i="1"/>
  <c r="S1087" i="1"/>
  <c r="Q1087" i="1"/>
  <c r="P1087" i="1"/>
  <c r="O1087" i="1"/>
  <c r="M1087" i="1"/>
  <c r="T1086" i="1"/>
  <c r="S1086" i="1"/>
  <c r="Q1086" i="1"/>
  <c r="P1086" i="1"/>
  <c r="O1086" i="1"/>
  <c r="M1086" i="1"/>
  <c r="T1085" i="1"/>
  <c r="S1085" i="1"/>
  <c r="Q1085" i="1"/>
  <c r="P1085" i="1"/>
  <c r="O1085" i="1"/>
  <c r="M1085" i="1"/>
  <c r="T1084" i="1"/>
  <c r="S1084" i="1"/>
  <c r="Q1084" i="1"/>
  <c r="P1084" i="1"/>
  <c r="O1084" i="1"/>
  <c r="M1084" i="1"/>
  <c r="T1083" i="1"/>
  <c r="S1083" i="1"/>
  <c r="Q1083" i="1"/>
  <c r="P1083" i="1"/>
  <c r="O1083" i="1"/>
  <c r="M1083" i="1"/>
  <c r="T1082" i="1"/>
  <c r="S1082" i="1"/>
  <c r="Q1082" i="1"/>
  <c r="P1082" i="1"/>
  <c r="O1082" i="1"/>
  <c r="M1082" i="1"/>
  <c r="T1081" i="1"/>
  <c r="S1081" i="1"/>
  <c r="Q1081" i="1"/>
  <c r="P1081" i="1"/>
  <c r="O1081" i="1"/>
  <c r="M1081" i="1"/>
  <c r="T1080" i="1"/>
  <c r="S1080" i="1"/>
  <c r="Q1080" i="1"/>
  <c r="P1080" i="1"/>
  <c r="O1080" i="1"/>
  <c r="M1080" i="1"/>
  <c r="T1079" i="1"/>
  <c r="S1079" i="1"/>
  <c r="Q1079" i="1"/>
  <c r="P1079" i="1"/>
  <c r="O1079" i="1"/>
  <c r="M1079" i="1"/>
  <c r="T1078" i="1"/>
  <c r="S1078" i="1"/>
  <c r="Q1078" i="1"/>
  <c r="P1078" i="1"/>
  <c r="O1078" i="1"/>
  <c r="M1078" i="1"/>
  <c r="T1077" i="1"/>
  <c r="S1077" i="1"/>
  <c r="Q1077" i="1"/>
  <c r="P1077" i="1"/>
  <c r="O1077" i="1"/>
  <c r="M1077" i="1"/>
  <c r="T1076" i="1"/>
  <c r="S1076" i="1"/>
  <c r="Q1076" i="1"/>
  <c r="P1076" i="1"/>
  <c r="O1076" i="1"/>
  <c r="M1076" i="1"/>
  <c r="T1075" i="1"/>
  <c r="S1075" i="1"/>
  <c r="Q1075" i="1"/>
  <c r="P1075" i="1"/>
  <c r="O1075" i="1"/>
  <c r="M1075" i="1"/>
  <c r="T1074" i="1"/>
  <c r="S1074" i="1"/>
  <c r="Q1074" i="1"/>
  <c r="P1074" i="1"/>
  <c r="O1074" i="1"/>
  <c r="M1074" i="1"/>
  <c r="T1073" i="1"/>
  <c r="S1073" i="1"/>
  <c r="Q1073" i="1"/>
  <c r="P1073" i="1"/>
  <c r="O1073" i="1"/>
  <c r="M1073" i="1"/>
  <c r="T1072" i="1"/>
  <c r="S1072" i="1"/>
  <c r="Q1072" i="1"/>
  <c r="P1072" i="1"/>
  <c r="O1072" i="1"/>
  <c r="M1072" i="1"/>
  <c r="T1071" i="1"/>
  <c r="S1071" i="1"/>
  <c r="Q1071" i="1"/>
  <c r="P1071" i="1"/>
  <c r="O1071" i="1"/>
  <c r="M1071" i="1"/>
  <c r="T1070" i="1"/>
  <c r="S1070" i="1"/>
  <c r="Q1070" i="1"/>
  <c r="P1070" i="1"/>
  <c r="O1070" i="1"/>
  <c r="M1070" i="1"/>
  <c r="T1069" i="1"/>
  <c r="S1069" i="1"/>
  <c r="Q1069" i="1"/>
  <c r="P1069" i="1"/>
  <c r="O1069" i="1"/>
  <c r="M1069" i="1"/>
  <c r="T1068" i="1"/>
  <c r="S1068" i="1"/>
  <c r="Q1068" i="1"/>
  <c r="P1068" i="1"/>
  <c r="O1068" i="1"/>
  <c r="M1068" i="1"/>
  <c r="T1067" i="1"/>
  <c r="S1067" i="1"/>
  <c r="Q1067" i="1"/>
  <c r="P1067" i="1"/>
  <c r="O1067" i="1"/>
  <c r="M1067" i="1"/>
  <c r="T1066" i="1"/>
  <c r="S1066" i="1"/>
  <c r="Q1066" i="1"/>
  <c r="P1066" i="1"/>
  <c r="O1066" i="1"/>
  <c r="M1066" i="1"/>
  <c r="T1065" i="1"/>
  <c r="S1065" i="1"/>
  <c r="Q1065" i="1"/>
  <c r="P1065" i="1"/>
  <c r="O1065" i="1"/>
  <c r="M1065" i="1"/>
  <c r="T1064" i="1"/>
  <c r="S1064" i="1"/>
  <c r="Q1064" i="1"/>
  <c r="P1064" i="1"/>
  <c r="O1064" i="1"/>
  <c r="M1064" i="1"/>
  <c r="T1063" i="1"/>
  <c r="S1063" i="1"/>
  <c r="Q1063" i="1"/>
  <c r="P1063" i="1"/>
  <c r="O1063" i="1"/>
  <c r="M1063" i="1"/>
  <c r="T1062" i="1"/>
  <c r="S1062" i="1"/>
  <c r="Q1062" i="1"/>
  <c r="P1062" i="1"/>
  <c r="O1062" i="1"/>
  <c r="M1062" i="1"/>
  <c r="T1061" i="1"/>
  <c r="S1061" i="1"/>
  <c r="Q1061" i="1"/>
  <c r="P1061" i="1"/>
  <c r="O1061" i="1"/>
  <c r="M1061" i="1"/>
  <c r="T1060" i="1"/>
  <c r="S1060" i="1"/>
  <c r="Q1060" i="1"/>
  <c r="P1060" i="1"/>
  <c r="O1060" i="1"/>
  <c r="M1060" i="1"/>
  <c r="T1059" i="1"/>
  <c r="S1059" i="1"/>
  <c r="Q1059" i="1"/>
  <c r="P1059" i="1"/>
  <c r="O1059" i="1"/>
  <c r="M1059" i="1"/>
  <c r="T1058" i="1"/>
  <c r="S1058" i="1"/>
  <c r="Q1058" i="1"/>
  <c r="P1058" i="1"/>
  <c r="O1058" i="1"/>
  <c r="M1058" i="1"/>
  <c r="T1057" i="1"/>
  <c r="S1057" i="1"/>
  <c r="Q1057" i="1"/>
  <c r="P1057" i="1"/>
  <c r="O1057" i="1"/>
  <c r="M1057" i="1"/>
  <c r="T1056" i="1"/>
  <c r="S1056" i="1"/>
  <c r="Q1056" i="1"/>
  <c r="P1056" i="1"/>
  <c r="O1056" i="1"/>
  <c r="M1056" i="1"/>
  <c r="T1055" i="1"/>
  <c r="S1055" i="1"/>
  <c r="Q1055" i="1"/>
  <c r="P1055" i="1"/>
  <c r="O1055" i="1"/>
  <c r="M1055" i="1"/>
  <c r="T1054" i="1"/>
  <c r="S1054" i="1"/>
  <c r="Q1054" i="1"/>
  <c r="P1054" i="1"/>
  <c r="O1054" i="1"/>
  <c r="M1054" i="1"/>
  <c r="T1053" i="1"/>
  <c r="S1053" i="1"/>
  <c r="Q1053" i="1"/>
  <c r="P1053" i="1"/>
  <c r="O1053" i="1"/>
  <c r="M1053" i="1"/>
  <c r="T1052" i="1"/>
  <c r="S1052" i="1"/>
  <c r="Q1052" i="1"/>
  <c r="P1052" i="1"/>
  <c r="O1052" i="1"/>
  <c r="M1052" i="1"/>
  <c r="T1051" i="1"/>
  <c r="S1051" i="1"/>
  <c r="Q1051" i="1"/>
  <c r="P1051" i="1"/>
  <c r="O1051" i="1"/>
  <c r="M1051" i="1"/>
  <c r="T1050" i="1"/>
  <c r="S1050" i="1"/>
  <c r="Q1050" i="1"/>
  <c r="P1050" i="1"/>
  <c r="O1050" i="1"/>
  <c r="M1050" i="1"/>
  <c r="T1049" i="1"/>
  <c r="S1049" i="1"/>
  <c r="Q1049" i="1"/>
  <c r="P1049" i="1"/>
  <c r="O1049" i="1"/>
  <c r="M1049" i="1"/>
  <c r="T1048" i="1"/>
  <c r="S1048" i="1"/>
  <c r="Q1048" i="1"/>
  <c r="P1048" i="1"/>
  <c r="O1048" i="1"/>
  <c r="M1048" i="1"/>
  <c r="T1047" i="1"/>
  <c r="S1047" i="1"/>
  <c r="Q1047" i="1"/>
  <c r="P1047" i="1"/>
  <c r="O1047" i="1"/>
  <c r="M1047" i="1"/>
  <c r="T1046" i="1"/>
  <c r="S1046" i="1"/>
  <c r="Q1046" i="1"/>
  <c r="P1046" i="1"/>
  <c r="O1046" i="1"/>
  <c r="M1046" i="1"/>
  <c r="T1045" i="1"/>
  <c r="S1045" i="1"/>
  <c r="Q1045" i="1"/>
  <c r="P1045" i="1"/>
  <c r="O1045" i="1"/>
  <c r="M1045" i="1"/>
  <c r="T1044" i="1"/>
  <c r="S1044" i="1"/>
  <c r="Q1044" i="1"/>
  <c r="P1044" i="1"/>
  <c r="O1044" i="1"/>
  <c r="M1044" i="1"/>
  <c r="T1043" i="1"/>
  <c r="S1043" i="1"/>
  <c r="Q1043" i="1"/>
  <c r="P1043" i="1"/>
  <c r="O1043" i="1"/>
  <c r="M1043" i="1"/>
  <c r="T1042" i="1"/>
  <c r="S1042" i="1"/>
  <c r="Q1042" i="1"/>
  <c r="P1042" i="1"/>
  <c r="O1042" i="1"/>
  <c r="M1042" i="1"/>
  <c r="T1041" i="1"/>
  <c r="S1041" i="1"/>
  <c r="Q1041" i="1"/>
  <c r="P1041" i="1"/>
  <c r="O1041" i="1"/>
  <c r="M1041" i="1"/>
  <c r="T1040" i="1"/>
  <c r="S1040" i="1"/>
  <c r="Q1040" i="1"/>
  <c r="P1040" i="1"/>
  <c r="O1040" i="1"/>
  <c r="M1040" i="1"/>
  <c r="T1039" i="1"/>
  <c r="S1039" i="1"/>
  <c r="Q1039" i="1"/>
  <c r="P1039" i="1"/>
  <c r="O1039" i="1"/>
  <c r="M1039" i="1"/>
  <c r="T1038" i="1"/>
  <c r="S1038" i="1"/>
  <c r="Q1038" i="1"/>
  <c r="P1038" i="1"/>
  <c r="O1038" i="1"/>
  <c r="M1038" i="1"/>
  <c r="T1037" i="1"/>
  <c r="S1037" i="1"/>
  <c r="Q1037" i="1"/>
  <c r="P1037" i="1"/>
  <c r="O1037" i="1"/>
  <c r="M1037" i="1"/>
  <c r="T1036" i="1"/>
  <c r="S1036" i="1"/>
  <c r="Q1036" i="1"/>
  <c r="P1036" i="1"/>
  <c r="O1036" i="1"/>
  <c r="M1036" i="1"/>
  <c r="T1035" i="1"/>
  <c r="S1035" i="1"/>
  <c r="Q1035" i="1"/>
  <c r="P1035" i="1"/>
  <c r="O1035" i="1"/>
  <c r="M1035" i="1"/>
  <c r="T1034" i="1"/>
  <c r="S1034" i="1"/>
  <c r="Q1034" i="1"/>
  <c r="P1034" i="1"/>
  <c r="O1034" i="1"/>
  <c r="M1034" i="1"/>
  <c r="T1033" i="1"/>
  <c r="S1033" i="1"/>
  <c r="Q1033" i="1"/>
  <c r="P1033" i="1"/>
  <c r="O1033" i="1"/>
  <c r="M1033" i="1"/>
  <c r="T1032" i="1"/>
  <c r="S1032" i="1"/>
  <c r="Q1032" i="1"/>
  <c r="P1032" i="1"/>
  <c r="O1032" i="1"/>
  <c r="M1032" i="1"/>
  <c r="T1031" i="1"/>
  <c r="S1031" i="1"/>
  <c r="Q1031" i="1"/>
  <c r="P1031" i="1"/>
  <c r="O1031" i="1"/>
  <c r="M1031" i="1"/>
  <c r="T1030" i="1"/>
  <c r="S1030" i="1"/>
  <c r="Q1030" i="1"/>
  <c r="P1030" i="1"/>
  <c r="O1030" i="1"/>
  <c r="M1030" i="1"/>
  <c r="T1029" i="1"/>
  <c r="S1029" i="1"/>
  <c r="Q1029" i="1"/>
  <c r="P1029" i="1"/>
  <c r="O1029" i="1"/>
  <c r="M1029" i="1"/>
  <c r="T1028" i="1"/>
  <c r="S1028" i="1"/>
  <c r="Q1028" i="1"/>
  <c r="P1028" i="1"/>
  <c r="O1028" i="1"/>
  <c r="M1028" i="1"/>
  <c r="T1027" i="1"/>
  <c r="S1027" i="1"/>
  <c r="Q1027" i="1"/>
  <c r="P1027" i="1"/>
  <c r="O1027" i="1"/>
  <c r="M1027" i="1"/>
  <c r="T1026" i="1"/>
  <c r="S1026" i="1"/>
  <c r="Q1026" i="1"/>
  <c r="P1026" i="1"/>
  <c r="O1026" i="1"/>
  <c r="M1026" i="1"/>
  <c r="T1025" i="1"/>
  <c r="S1025" i="1"/>
  <c r="Q1025" i="1"/>
  <c r="P1025" i="1"/>
  <c r="O1025" i="1"/>
  <c r="M1025" i="1"/>
  <c r="T1024" i="1"/>
  <c r="S1024" i="1"/>
  <c r="Q1024" i="1"/>
  <c r="P1024" i="1"/>
  <c r="O1024" i="1"/>
  <c r="M1024" i="1"/>
  <c r="T1023" i="1"/>
  <c r="S1023" i="1"/>
  <c r="Q1023" i="1"/>
  <c r="P1023" i="1"/>
  <c r="O1023" i="1"/>
  <c r="M1023" i="1"/>
  <c r="T1022" i="1"/>
  <c r="S1022" i="1"/>
  <c r="Q1022" i="1"/>
  <c r="P1022" i="1"/>
  <c r="O1022" i="1"/>
  <c r="M1022" i="1"/>
  <c r="T1021" i="1"/>
  <c r="S1021" i="1"/>
  <c r="Q1021" i="1"/>
  <c r="P1021" i="1"/>
  <c r="O1021" i="1"/>
  <c r="M1021" i="1"/>
  <c r="T1020" i="1"/>
  <c r="S1020" i="1"/>
  <c r="Q1020" i="1"/>
  <c r="P1020" i="1"/>
  <c r="O1020" i="1"/>
  <c r="M1020" i="1"/>
  <c r="T1019" i="1"/>
  <c r="S1019" i="1"/>
  <c r="Q1019" i="1"/>
  <c r="P1019" i="1"/>
  <c r="O1019" i="1"/>
  <c r="M1019" i="1"/>
  <c r="T1018" i="1"/>
  <c r="S1018" i="1"/>
  <c r="Q1018" i="1"/>
  <c r="P1018" i="1"/>
  <c r="O1018" i="1"/>
  <c r="M1018" i="1"/>
  <c r="T1017" i="1"/>
  <c r="S1017" i="1"/>
  <c r="Q1017" i="1"/>
  <c r="P1017" i="1"/>
  <c r="O1017" i="1"/>
  <c r="M1017" i="1"/>
  <c r="T1016" i="1"/>
  <c r="S1016" i="1"/>
  <c r="Q1016" i="1"/>
  <c r="P1016" i="1"/>
  <c r="O1016" i="1"/>
  <c r="M1016" i="1"/>
  <c r="T1015" i="1"/>
  <c r="S1015" i="1"/>
  <c r="Q1015" i="1"/>
  <c r="P1015" i="1"/>
  <c r="O1015" i="1"/>
  <c r="M1015" i="1"/>
  <c r="T1014" i="1"/>
  <c r="S1014" i="1"/>
  <c r="Q1014" i="1"/>
  <c r="P1014" i="1"/>
  <c r="O1014" i="1"/>
  <c r="M1014" i="1"/>
  <c r="T1013" i="1"/>
  <c r="S1013" i="1"/>
  <c r="Q1013" i="1"/>
  <c r="P1013" i="1"/>
  <c r="O1013" i="1"/>
  <c r="M1013" i="1"/>
  <c r="T1012" i="1"/>
  <c r="S1012" i="1"/>
  <c r="Q1012" i="1"/>
  <c r="P1012" i="1"/>
  <c r="O1012" i="1"/>
  <c r="M1012" i="1"/>
  <c r="T1011" i="1"/>
  <c r="S1011" i="1"/>
  <c r="Q1011" i="1"/>
  <c r="P1011" i="1"/>
  <c r="O1011" i="1"/>
  <c r="M1011" i="1"/>
  <c r="T1010" i="1"/>
  <c r="S1010" i="1"/>
  <c r="Q1010" i="1"/>
  <c r="P1010" i="1"/>
  <c r="O1010" i="1"/>
  <c r="M1010" i="1"/>
  <c r="T1009" i="1"/>
  <c r="S1009" i="1"/>
  <c r="Q1009" i="1"/>
  <c r="P1009" i="1"/>
  <c r="O1009" i="1"/>
  <c r="M1009" i="1"/>
  <c r="T1008" i="1"/>
  <c r="S1008" i="1"/>
  <c r="Q1008" i="1"/>
  <c r="P1008" i="1"/>
  <c r="O1008" i="1"/>
  <c r="M1008" i="1"/>
  <c r="T1007" i="1"/>
  <c r="S1007" i="1"/>
  <c r="Q1007" i="1"/>
  <c r="P1007" i="1"/>
  <c r="O1007" i="1"/>
  <c r="M1007" i="1"/>
  <c r="T1006" i="1"/>
  <c r="S1006" i="1"/>
  <c r="Q1006" i="1"/>
  <c r="P1006" i="1"/>
  <c r="O1006" i="1"/>
  <c r="M1006" i="1"/>
  <c r="T1005" i="1"/>
  <c r="S1005" i="1"/>
  <c r="Q1005" i="1"/>
  <c r="P1005" i="1"/>
  <c r="O1005" i="1"/>
  <c r="M1005" i="1"/>
  <c r="T1004" i="1"/>
  <c r="S1004" i="1"/>
  <c r="Q1004" i="1"/>
  <c r="P1004" i="1"/>
  <c r="O1004" i="1"/>
  <c r="M1004" i="1"/>
  <c r="T1003" i="1"/>
  <c r="S1003" i="1"/>
  <c r="Q1003" i="1"/>
  <c r="P1003" i="1"/>
  <c r="O1003" i="1"/>
  <c r="M1003" i="1"/>
  <c r="T1002" i="1"/>
  <c r="S1002" i="1"/>
  <c r="Q1002" i="1"/>
  <c r="P1002" i="1"/>
  <c r="O1002" i="1"/>
  <c r="M1002" i="1"/>
  <c r="T1001" i="1"/>
  <c r="S1001" i="1"/>
  <c r="Q1001" i="1"/>
  <c r="P1001" i="1"/>
  <c r="O1001" i="1"/>
  <c r="M1001" i="1"/>
  <c r="T1000" i="1"/>
  <c r="S1000" i="1"/>
  <c r="Q1000" i="1"/>
  <c r="P1000" i="1"/>
  <c r="O1000" i="1"/>
  <c r="M1000" i="1"/>
  <c r="T999" i="1"/>
  <c r="S999" i="1"/>
  <c r="Q999" i="1"/>
  <c r="P999" i="1"/>
  <c r="O999" i="1"/>
  <c r="M999" i="1"/>
  <c r="T998" i="1"/>
  <c r="S998" i="1"/>
  <c r="Q998" i="1"/>
  <c r="P998" i="1"/>
  <c r="O998" i="1"/>
  <c r="M998" i="1"/>
  <c r="T997" i="1"/>
  <c r="S997" i="1"/>
  <c r="Q997" i="1"/>
  <c r="P997" i="1"/>
  <c r="O997" i="1"/>
  <c r="M997" i="1"/>
  <c r="T996" i="1"/>
  <c r="S996" i="1"/>
  <c r="Q996" i="1"/>
  <c r="P996" i="1"/>
  <c r="O996" i="1"/>
  <c r="M996" i="1"/>
  <c r="T995" i="1"/>
  <c r="S995" i="1"/>
  <c r="Q995" i="1"/>
  <c r="P995" i="1"/>
  <c r="O995" i="1"/>
  <c r="M995" i="1"/>
  <c r="T994" i="1"/>
  <c r="S994" i="1"/>
  <c r="Q994" i="1"/>
  <c r="P994" i="1"/>
  <c r="O994" i="1"/>
  <c r="M994" i="1"/>
  <c r="T993" i="1"/>
  <c r="S993" i="1"/>
  <c r="Q993" i="1"/>
  <c r="P993" i="1"/>
  <c r="O993" i="1"/>
  <c r="M993" i="1"/>
  <c r="T992" i="1"/>
  <c r="S992" i="1"/>
  <c r="Q992" i="1"/>
  <c r="P992" i="1"/>
  <c r="O992" i="1"/>
  <c r="M992" i="1"/>
  <c r="T991" i="1"/>
  <c r="S991" i="1"/>
  <c r="Q991" i="1"/>
  <c r="P991" i="1"/>
  <c r="O991" i="1"/>
  <c r="M991" i="1"/>
  <c r="T990" i="1"/>
  <c r="S990" i="1"/>
  <c r="Q990" i="1"/>
  <c r="P990" i="1"/>
  <c r="O990" i="1"/>
  <c r="M990" i="1"/>
  <c r="T989" i="1"/>
  <c r="S989" i="1"/>
  <c r="Q989" i="1"/>
  <c r="P989" i="1"/>
  <c r="O989" i="1"/>
  <c r="M989" i="1"/>
  <c r="T988" i="1"/>
  <c r="S988" i="1"/>
  <c r="Q988" i="1"/>
  <c r="P988" i="1"/>
  <c r="O988" i="1"/>
  <c r="M988" i="1"/>
  <c r="T987" i="1"/>
  <c r="S987" i="1"/>
  <c r="Q987" i="1"/>
  <c r="P987" i="1"/>
  <c r="O987" i="1"/>
  <c r="M987" i="1"/>
  <c r="T986" i="1"/>
  <c r="S986" i="1"/>
  <c r="Q986" i="1"/>
  <c r="P986" i="1"/>
  <c r="O986" i="1"/>
  <c r="M986" i="1"/>
  <c r="T985" i="1"/>
  <c r="S985" i="1"/>
  <c r="Q985" i="1"/>
  <c r="P985" i="1"/>
  <c r="O985" i="1"/>
  <c r="M985" i="1"/>
  <c r="T984" i="1"/>
  <c r="S984" i="1"/>
  <c r="Q984" i="1"/>
  <c r="P984" i="1"/>
  <c r="O984" i="1"/>
  <c r="M984" i="1"/>
  <c r="T983" i="1"/>
  <c r="S983" i="1"/>
  <c r="Q983" i="1"/>
  <c r="P983" i="1"/>
  <c r="O983" i="1"/>
  <c r="M983" i="1"/>
  <c r="T982" i="1"/>
  <c r="S982" i="1"/>
  <c r="Q982" i="1"/>
  <c r="P982" i="1"/>
  <c r="O982" i="1"/>
  <c r="M982" i="1"/>
  <c r="T981" i="1"/>
  <c r="S981" i="1"/>
  <c r="Q981" i="1"/>
  <c r="P981" i="1"/>
  <c r="O981" i="1"/>
  <c r="M981" i="1"/>
  <c r="T980" i="1"/>
  <c r="S980" i="1"/>
  <c r="Q980" i="1"/>
  <c r="P980" i="1"/>
  <c r="O980" i="1"/>
  <c r="M980" i="1"/>
  <c r="T979" i="1"/>
  <c r="S979" i="1"/>
  <c r="Q979" i="1"/>
  <c r="P979" i="1"/>
  <c r="O979" i="1"/>
  <c r="M979" i="1"/>
  <c r="T978" i="1"/>
  <c r="S978" i="1"/>
  <c r="Q978" i="1"/>
  <c r="P978" i="1"/>
  <c r="O978" i="1"/>
  <c r="M978" i="1"/>
  <c r="T977" i="1"/>
  <c r="S977" i="1"/>
  <c r="Q977" i="1"/>
  <c r="P977" i="1"/>
  <c r="O977" i="1"/>
  <c r="M977" i="1"/>
  <c r="T976" i="1"/>
  <c r="S976" i="1"/>
  <c r="Q976" i="1"/>
  <c r="P976" i="1"/>
  <c r="O976" i="1"/>
  <c r="M976" i="1"/>
  <c r="T975" i="1"/>
  <c r="S975" i="1"/>
  <c r="Q975" i="1"/>
  <c r="P975" i="1"/>
  <c r="O975" i="1"/>
  <c r="M975" i="1"/>
  <c r="T974" i="1"/>
  <c r="S974" i="1"/>
  <c r="Q974" i="1"/>
  <c r="P974" i="1"/>
  <c r="O974" i="1"/>
  <c r="M974" i="1"/>
  <c r="T973" i="1"/>
  <c r="S973" i="1"/>
  <c r="Q973" i="1"/>
  <c r="P973" i="1"/>
  <c r="O973" i="1"/>
  <c r="M973" i="1"/>
  <c r="T972" i="1"/>
  <c r="S972" i="1"/>
  <c r="Q972" i="1"/>
  <c r="P972" i="1"/>
  <c r="O972" i="1"/>
  <c r="M972" i="1"/>
  <c r="T971" i="1"/>
  <c r="S971" i="1"/>
  <c r="Q971" i="1"/>
  <c r="P971" i="1"/>
  <c r="O971" i="1"/>
  <c r="M971" i="1"/>
  <c r="T970" i="1"/>
  <c r="S970" i="1"/>
  <c r="Q970" i="1"/>
  <c r="P970" i="1"/>
  <c r="O970" i="1"/>
  <c r="M970" i="1"/>
  <c r="T969" i="1"/>
  <c r="S969" i="1"/>
  <c r="Q969" i="1"/>
  <c r="P969" i="1"/>
  <c r="O969" i="1"/>
  <c r="M969" i="1"/>
  <c r="T968" i="1"/>
  <c r="S968" i="1"/>
  <c r="Q968" i="1"/>
  <c r="P968" i="1"/>
  <c r="O968" i="1"/>
  <c r="M968" i="1"/>
  <c r="T967" i="1"/>
  <c r="S967" i="1"/>
  <c r="Q967" i="1"/>
  <c r="P967" i="1"/>
  <c r="O967" i="1"/>
  <c r="M967" i="1"/>
  <c r="T966" i="1"/>
  <c r="S966" i="1"/>
  <c r="Q966" i="1"/>
  <c r="P966" i="1"/>
  <c r="O966" i="1"/>
  <c r="M966" i="1"/>
  <c r="T965" i="1"/>
  <c r="S965" i="1"/>
  <c r="Q965" i="1"/>
  <c r="P965" i="1"/>
  <c r="O965" i="1"/>
  <c r="M965" i="1"/>
  <c r="T964" i="1"/>
  <c r="S964" i="1"/>
  <c r="Q964" i="1"/>
  <c r="P964" i="1"/>
  <c r="O964" i="1"/>
  <c r="M964" i="1"/>
  <c r="T963" i="1"/>
  <c r="S963" i="1"/>
  <c r="Q963" i="1"/>
  <c r="P963" i="1"/>
  <c r="O963" i="1"/>
  <c r="M963" i="1"/>
  <c r="T962" i="1"/>
  <c r="S962" i="1"/>
  <c r="Q962" i="1"/>
  <c r="P962" i="1"/>
  <c r="O962" i="1"/>
  <c r="M962" i="1"/>
  <c r="T961" i="1"/>
  <c r="S961" i="1"/>
  <c r="Q961" i="1"/>
  <c r="P961" i="1"/>
  <c r="O961" i="1"/>
  <c r="M961" i="1"/>
  <c r="T960" i="1"/>
  <c r="S960" i="1"/>
  <c r="Q960" i="1"/>
  <c r="P960" i="1"/>
  <c r="O960" i="1"/>
  <c r="M960" i="1"/>
  <c r="T959" i="1"/>
  <c r="S959" i="1"/>
  <c r="Q959" i="1"/>
  <c r="P959" i="1"/>
  <c r="O959" i="1"/>
  <c r="M959" i="1"/>
  <c r="T958" i="1"/>
  <c r="S958" i="1"/>
  <c r="Q958" i="1"/>
  <c r="P958" i="1"/>
  <c r="O958" i="1"/>
  <c r="M958" i="1"/>
  <c r="T957" i="1"/>
  <c r="S957" i="1"/>
  <c r="Q957" i="1"/>
  <c r="P957" i="1"/>
  <c r="O957" i="1"/>
  <c r="M957" i="1"/>
  <c r="T956" i="1"/>
  <c r="S956" i="1"/>
  <c r="Q956" i="1"/>
  <c r="P956" i="1"/>
  <c r="O956" i="1"/>
  <c r="M956" i="1"/>
  <c r="T955" i="1"/>
  <c r="S955" i="1"/>
  <c r="Q955" i="1"/>
  <c r="P955" i="1"/>
  <c r="O955" i="1"/>
  <c r="M955" i="1"/>
  <c r="T954" i="1"/>
  <c r="S954" i="1"/>
  <c r="Q954" i="1"/>
  <c r="P954" i="1"/>
  <c r="O954" i="1"/>
  <c r="M954" i="1"/>
  <c r="T953" i="1"/>
  <c r="S953" i="1"/>
  <c r="Q953" i="1"/>
  <c r="P953" i="1"/>
  <c r="O953" i="1"/>
  <c r="M953" i="1"/>
  <c r="T952" i="1"/>
  <c r="S952" i="1"/>
  <c r="Q952" i="1"/>
  <c r="P952" i="1"/>
  <c r="O952" i="1"/>
  <c r="M952" i="1"/>
  <c r="T951" i="1"/>
  <c r="S951" i="1"/>
  <c r="Q951" i="1"/>
  <c r="P951" i="1"/>
  <c r="O951" i="1"/>
  <c r="M951" i="1"/>
  <c r="T950" i="1"/>
  <c r="S950" i="1"/>
  <c r="Q950" i="1"/>
  <c r="P950" i="1"/>
  <c r="O950" i="1"/>
  <c r="M950" i="1"/>
  <c r="T949" i="1"/>
  <c r="S949" i="1"/>
  <c r="Q949" i="1"/>
  <c r="P949" i="1"/>
  <c r="O949" i="1"/>
  <c r="M949" i="1"/>
  <c r="T948" i="1"/>
  <c r="S948" i="1"/>
  <c r="Q948" i="1"/>
  <c r="P948" i="1"/>
  <c r="O948" i="1"/>
  <c r="M948" i="1"/>
  <c r="T947" i="1"/>
  <c r="S947" i="1"/>
  <c r="Q947" i="1"/>
  <c r="P947" i="1"/>
  <c r="O947" i="1"/>
  <c r="M947" i="1"/>
  <c r="T946" i="1"/>
  <c r="S946" i="1"/>
  <c r="Q946" i="1"/>
  <c r="P946" i="1"/>
  <c r="O946" i="1"/>
  <c r="M946" i="1"/>
  <c r="T945" i="1"/>
  <c r="S945" i="1"/>
  <c r="Q945" i="1"/>
  <c r="P945" i="1"/>
  <c r="O945" i="1"/>
  <c r="M945" i="1"/>
  <c r="T944" i="1"/>
  <c r="S944" i="1"/>
  <c r="Q944" i="1"/>
  <c r="P944" i="1"/>
  <c r="O944" i="1"/>
  <c r="M944" i="1"/>
  <c r="T943" i="1"/>
  <c r="S943" i="1"/>
  <c r="Q943" i="1"/>
  <c r="P943" i="1"/>
  <c r="O943" i="1"/>
  <c r="M943" i="1"/>
  <c r="T942" i="1"/>
  <c r="S942" i="1"/>
  <c r="Q942" i="1"/>
  <c r="P942" i="1"/>
  <c r="O942" i="1"/>
  <c r="M942" i="1"/>
  <c r="T941" i="1"/>
  <c r="S941" i="1"/>
  <c r="Q941" i="1"/>
  <c r="P941" i="1"/>
  <c r="O941" i="1"/>
  <c r="M941" i="1"/>
  <c r="T940" i="1"/>
  <c r="S940" i="1"/>
  <c r="Q940" i="1"/>
  <c r="P940" i="1"/>
  <c r="O940" i="1"/>
  <c r="M940" i="1"/>
  <c r="T939" i="1"/>
  <c r="S939" i="1"/>
  <c r="Q939" i="1"/>
  <c r="P939" i="1"/>
  <c r="O939" i="1"/>
  <c r="M939" i="1"/>
  <c r="T938" i="1"/>
  <c r="S938" i="1"/>
  <c r="Q938" i="1"/>
  <c r="P938" i="1"/>
  <c r="O938" i="1"/>
  <c r="M938" i="1"/>
  <c r="T937" i="1"/>
  <c r="S937" i="1"/>
  <c r="Q937" i="1"/>
  <c r="P937" i="1"/>
  <c r="O937" i="1"/>
  <c r="M937" i="1"/>
  <c r="T936" i="1"/>
  <c r="S936" i="1"/>
  <c r="Q936" i="1"/>
  <c r="P936" i="1"/>
  <c r="O936" i="1"/>
  <c r="M936" i="1"/>
  <c r="T935" i="1"/>
  <c r="S935" i="1"/>
  <c r="Q935" i="1"/>
  <c r="P935" i="1"/>
  <c r="O935" i="1"/>
  <c r="M935" i="1"/>
  <c r="T934" i="1"/>
  <c r="S934" i="1"/>
  <c r="Q934" i="1"/>
  <c r="P934" i="1"/>
  <c r="O934" i="1"/>
  <c r="M934" i="1"/>
  <c r="T933" i="1"/>
  <c r="S933" i="1"/>
  <c r="Q933" i="1"/>
  <c r="P933" i="1"/>
  <c r="O933" i="1"/>
  <c r="M933" i="1"/>
  <c r="T932" i="1"/>
  <c r="S932" i="1"/>
  <c r="Q932" i="1"/>
  <c r="P932" i="1"/>
  <c r="O932" i="1"/>
  <c r="M932" i="1"/>
  <c r="T931" i="1"/>
  <c r="S931" i="1"/>
  <c r="Q931" i="1"/>
  <c r="P931" i="1"/>
  <c r="O931" i="1"/>
  <c r="M931" i="1"/>
  <c r="T930" i="1"/>
  <c r="S930" i="1"/>
  <c r="Q930" i="1"/>
  <c r="P930" i="1"/>
  <c r="O930" i="1"/>
  <c r="M930" i="1"/>
  <c r="T929" i="1"/>
  <c r="S929" i="1"/>
  <c r="Q929" i="1"/>
  <c r="P929" i="1"/>
  <c r="O929" i="1"/>
  <c r="M929" i="1"/>
  <c r="T928" i="1"/>
  <c r="S928" i="1"/>
  <c r="Q928" i="1"/>
  <c r="P928" i="1"/>
  <c r="O928" i="1"/>
  <c r="M928" i="1"/>
  <c r="T927" i="1"/>
  <c r="S927" i="1"/>
  <c r="Q927" i="1"/>
  <c r="P927" i="1"/>
  <c r="O927" i="1"/>
  <c r="M927" i="1"/>
  <c r="T926" i="1"/>
  <c r="S926" i="1"/>
  <c r="Q926" i="1"/>
  <c r="P926" i="1"/>
  <c r="O926" i="1"/>
  <c r="M926" i="1"/>
  <c r="T925" i="1"/>
  <c r="S925" i="1"/>
  <c r="Q925" i="1"/>
  <c r="P925" i="1"/>
  <c r="O925" i="1"/>
  <c r="M925" i="1"/>
  <c r="T924" i="1"/>
  <c r="S924" i="1"/>
  <c r="Q924" i="1"/>
  <c r="P924" i="1"/>
  <c r="O924" i="1"/>
  <c r="M924" i="1"/>
  <c r="T923" i="1"/>
  <c r="S923" i="1"/>
  <c r="Q923" i="1"/>
  <c r="P923" i="1"/>
  <c r="O923" i="1"/>
  <c r="M923" i="1"/>
  <c r="T922" i="1"/>
  <c r="S922" i="1"/>
  <c r="Q922" i="1"/>
  <c r="P922" i="1"/>
  <c r="O922" i="1"/>
  <c r="M922" i="1"/>
  <c r="T921" i="1"/>
  <c r="S921" i="1"/>
  <c r="Q921" i="1"/>
  <c r="P921" i="1"/>
  <c r="O921" i="1"/>
  <c r="M921" i="1"/>
  <c r="T920" i="1"/>
  <c r="S920" i="1"/>
  <c r="Q920" i="1"/>
  <c r="P920" i="1"/>
  <c r="O920" i="1"/>
  <c r="M920" i="1"/>
  <c r="T919" i="1"/>
  <c r="S919" i="1"/>
  <c r="Q919" i="1"/>
  <c r="P919" i="1"/>
  <c r="O919" i="1"/>
  <c r="M919" i="1"/>
  <c r="T918" i="1"/>
  <c r="S918" i="1"/>
  <c r="Q918" i="1"/>
  <c r="P918" i="1"/>
  <c r="O918" i="1"/>
  <c r="M918" i="1"/>
  <c r="T917" i="1"/>
  <c r="S917" i="1"/>
  <c r="Q917" i="1"/>
  <c r="P917" i="1"/>
  <c r="O917" i="1"/>
  <c r="M917" i="1"/>
  <c r="T916" i="1"/>
  <c r="S916" i="1"/>
  <c r="Q916" i="1"/>
  <c r="P916" i="1"/>
  <c r="O916" i="1"/>
  <c r="M916" i="1"/>
  <c r="T915" i="1"/>
  <c r="S915" i="1"/>
  <c r="Q915" i="1"/>
  <c r="P915" i="1"/>
  <c r="O915" i="1"/>
  <c r="M915" i="1"/>
  <c r="T914" i="1"/>
  <c r="S914" i="1"/>
  <c r="Q914" i="1"/>
  <c r="P914" i="1"/>
  <c r="O914" i="1"/>
  <c r="M914" i="1"/>
  <c r="T913" i="1"/>
  <c r="S913" i="1"/>
  <c r="Q913" i="1"/>
  <c r="P913" i="1"/>
  <c r="O913" i="1"/>
  <c r="M913" i="1"/>
  <c r="T912" i="1"/>
  <c r="S912" i="1"/>
  <c r="Q912" i="1"/>
  <c r="P912" i="1"/>
  <c r="O912" i="1"/>
  <c r="M912" i="1"/>
  <c r="T911" i="1"/>
  <c r="S911" i="1"/>
  <c r="Q911" i="1"/>
  <c r="P911" i="1"/>
  <c r="O911" i="1"/>
  <c r="M911" i="1"/>
  <c r="T910" i="1"/>
  <c r="S910" i="1"/>
  <c r="Q910" i="1"/>
  <c r="P910" i="1"/>
  <c r="O910" i="1"/>
  <c r="M910" i="1"/>
  <c r="T909" i="1"/>
  <c r="S909" i="1"/>
  <c r="Q909" i="1"/>
  <c r="P909" i="1"/>
  <c r="O909" i="1"/>
  <c r="M909" i="1"/>
  <c r="T908" i="1"/>
  <c r="S908" i="1"/>
  <c r="Q908" i="1"/>
  <c r="P908" i="1"/>
  <c r="O908" i="1"/>
  <c r="M908" i="1"/>
  <c r="T907" i="1"/>
  <c r="S907" i="1"/>
  <c r="Q907" i="1"/>
  <c r="P907" i="1"/>
  <c r="O907" i="1"/>
  <c r="M907" i="1"/>
  <c r="T906" i="1"/>
  <c r="S906" i="1"/>
  <c r="Q906" i="1"/>
  <c r="P906" i="1"/>
  <c r="O906" i="1"/>
  <c r="M906" i="1"/>
  <c r="T905" i="1"/>
  <c r="S905" i="1"/>
  <c r="Q905" i="1"/>
  <c r="P905" i="1"/>
  <c r="O905" i="1"/>
  <c r="M905" i="1"/>
  <c r="T904" i="1"/>
  <c r="S904" i="1"/>
  <c r="Q904" i="1"/>
  <c r="P904" i="1"/>
  <c r="O904" i="1"/>
  <c r="M904" i="1"/>
  <c r="T903" i="1"/>
  <c r="S903" i="1"/>
  <c r="Q903" i="1"/>
  <c r="P903" i="1"/>
  <c r="O903" i="1"/>
  <c r="M903" i="1"/>
  <c r="T902" i="1"/>
  <c r="S902" i="1"/>
  <c r="Q902" i="1"/>
  <c r="P902" i="1"/>
  <c r="O902" i="1"/>
  <c r="M902" i="1"/>
  <c r="T901" i="1"/>
  <c r="S901" i="1"/>
  <c r="Q901" i="1"/>
  <c r="P901" i="1"/>
  <c r="O901" i="1"/>
  <c r="M901" i="1"/>
  <c r="T900" i="1"/>
  <c r="S900" i="1"/>
  <c r="Q900" i="1"/>
  <c r="P900" i="1"/>
  <c r="O900" i="1"/>
  <c r="M900" i="1"/>
  <c r="T899" i="1"/>
  <c r="S899" i="1"/>
  <c r="Q899" i="1"/>
  <c r="P899" i="1"/>
  <c r="O899" i="1"/>
  <c r="M899" i="1"/>
  <c r="T898" i="1"/>
  <c r="S898" i="1"/>
  <c r="Q898" i="1"/>
  <c r="P898" i="1"/>
  <c r="O898" i="1"/>
  <c r="M898" i="1"/>
  <c r="T897" i="1"/>
  <c r="S897" i="1"/>
  <c r="Q897" i="1"/>
  <c r="P897" i="1"/>
  <c r="O897" i="1"/>
  <c r="M897" i="1"/>
  <c r="T896" i="1"/>
  <c r="S896" i="1"/>
  <c r="Q896" i="1"/>
  <c r="P896" i="1"/>
  <c r="O896" i="1"/>
  <c r="M896" i="1"/>
  <c r="T895" i="1"/>
  <c r="S895" i="1"/>
  <c r="Q895" i="1"/>
  <c r="P895" i="1"/>
  <c r="O895" i="1"/>
  <c r="M895" i="1"/>
  <c r="T894" i="1"/>
  <c r="S894" i="1"/>
  <c r="Q894" i="1"/>
  <c r="P894" i="1"/>
  <c r="O894" i="1"/>
  <c r="M894" i="1"/>
  <c r="T893" i="1"/>
  <c r="S893" i="1"/>
  <c r="Q893" i="1"/>
  <c r="P893" i="1"/>
  <c r="O893" i="1"/>
  <c r="M893" i="1"/>
  <c r="T892" i="1"/>
  <c r="S892" i="1"/>
  <c r="Q892" i="1"/>
  <c r="P892" i="1"/>
  <c r="O892" i="1"/>
  <c r="M892" i="1"/>
  <c r="T891" i="1"/>
  <c r="S891" i="1"/>
  <c r="Q891" i="1"/>
  <c r="P891" i="1"/>
  <c r="O891" i="1"/>
  <c r="M891" i="1"/>
  <c r="T890" i="1"/>
  <c r="S890" i="1"/>
  <c r="Q890" i="1"/>
  <c r="P890" i="1"/>
  <c r="O890" i="1"/>
  <c r="M890" i="1"/>
  <c r="T889" i="1"/>
  <c r="S889" i="1"/>
  <c r="Q889" i="1"/>
  <c r="P889" i="1"/>
  <c r="O889" i="1"/>
  <c r="M889" i="1"/>
  <c r="T888" i="1"/>
  <c r="S888" i="1"/>
  <c r="Q888" i="1"/>
  <c r="P888" i="1"/>
  <c r="O888" i="1"/>
  <c r="M888" i="1"/>
  <c r="T887" i="1"/>
  <c r="S887" i="1"/>
  <c r="Q887" i="1"/>
  <c r="P887" i="1"/>
  <c r="O887" i="1"/>
  <c r="M887" i="1"/>
  <c r="T886" i="1"/>
  <c r="S886" i="1"/>
  <c r="Q886" i="1"/>
  <c r="P886" i="1"/>
  <c r="O886" i="1"/>
  <c r="M886" i="1"/>
  <c r="T885" i="1"/>
  <c r="S885" i="1"/>
  <c r="Q885" i="1"/>
  <c r="P885" i="1"/>
  <c r="O885" i="1"/>
  <c r="M885" i="1"/>
  <c r="T884" i="1"/>
  <c r="S884" i="1"/>
  <c r="Q884" i="1"/>
  <c r="P884" i="1"/>
  <c r="O884" i="1"/>
  <c r="M884" i="1"/>
  <c r="T883" i="1"/>
  <c r="S883" i="1"/>
  <c r="Q883" i="1"/>
  <c r="P883" i="1"/>
  <c r="O883" i="1"/>
  <c r="M883" i="1"/>
  <c r="T882" i="1"/>
  <c r="S882" i="1"/>
  <c r="Q882" i="1"/>
  <c r="P882" i="1"/>
  <c r="O882" i="1"/>
  <c r="M882" i="1"/>
  <c r="T881" i="1"/>
  <c r="S881" i="1"/>
  <c r="Q881" i="1"/>
  <c r="P881" i="1"/>
  <c r="O881" i="1"/>
  <c r="M881" i="1"/>
  <c r="T880" i="1"/>
  <c r="S880" i="1"/>
  <c r="Q880" i="1"/>
  <c r="P880" i="1"/>
  <c r="O880" i="1"/>
  <c r="M880" i="1"/>
  <c r="T879" i="1"/>
  <c r="S879" i="1"/>
  <c r="Q879" i="1"/>
  <c r="P879" i="1"/>
  <c r="O879" i="1"/>
  <c r="M879" i="1"/>
  <c r="T878" i="1"/>
  <c r="S878" i="1"/>
  <c r="Q878" i="1"/>
  <c r="P878" i="1"/>
  <c r="O878" i="1"/>
  <c r="M878" i="1"/>
  <c r="T877" i="1"/>
  <c r="S877" i="1"/>
  <c r="Q877" i="1"/>
  <c r="P877" i="1"/>
  <c r="O877" i="1"/>
  <c r="M877" i="1"/>
  <c r="T876" i="1"/>
  <c r="S876" i="1"/>
  <c r="Q876" i="1"/>
  <c r="P876" i="1"/>
  <c r="O876" i="1"/>
  <c r="M876" i="1"/>
  <c r="T875" i="1"/>
  <c r="S875" i="1"/>
  <c r="Q875" i="1"/>
  <c r="P875" i="1"/>
  <c r="O875" i="1"/>
  <c r="M875" i="1"/>
  <c r="T874" i="1"/>
  <c r="S874" i="1"/>
  <c r="Q874" i="1"/>
  <c r="P874" i="1"/>
  <c r="O874" i="1"/>
  <c r="M874" i="1"/>
  <c r="T873" i="1"/>
  <c r="S873" i="1"/>
  <c r="Q873" i="1"/>
  <c r="P873" i="1"/>
  <c r="O873" i="1"/>
  <c r="M873" i="1"/>
  <c r="T872" i="1"/>
  <c r="S872" i="1"/>
  <c r="Q872" i="1"/>
  <c r="P872" i="1"/>
  <c r="O872" i="1"/>
  <c r="M872" i="1"/>
  <c r="T871" i="1"/>
  <c r="S871" i="1"/>
  <c r="Q871" i="1"/>
  <c r="P871" i="1"/>
  <c r="O871" i="1"/>
  <c r="M871" i="1"/>
  <c r="T870" i="1"/>
  <c r="S870" i="1"/>
  <c r="Q870" i="1"/>
  <c r="P870" i="1"/>
  <c r="O870" i="1"/>
  <c r="M870" i="1"/>
  <c r="T869" i="1"/>
  <c r="S869" i="1"/>
  <c r="Q869" i="1"/>
  <c r="P869" i="1"/>
  <c r="O869" i="1"/>
  <c r="M869" i="1"/>
  <c r="T868" i="1"/>
  <c r="S868" i="1"/>
  <c r="Q868" i="1"/>
  <c r="P868" i="1"/>
  <c r="O868" i="1"/>
  <c r="M868" i="1"/>
  <c r="T867" i="1"/>
  <c r="S867" i="1"/>
  <c r="Q867" i="1"/>
  <c r="P867" i="1"/>
  <c r="O867" i="1"/>
  <c r="M867" i="1"/>
  <c r="T866" i="1"/>
  <c r="S866" i="1"/>
  <c r="Q866" i="1"/>
  <c r="P866" i="1"/>
  <c r="O866" i="1"/>
  <c r="M866" i="1"/>
  <c r="T865" i="1"/>
  <c r="S865" i="1"/>
  <c r="Q865" i="1"/>
  <c r="P865" i="1"/>
  <c r="O865" i="1"/>
  <c r="M865" i="1"/>
  <c r="T864" i="1"/>
  <c r="S864" i="1"/>
  <c r="Q864" i="1"/>
  <c r="P864" i="1"/>
  <c r="O864" i="1"/>
  <c r="M864" i="1"/>
  <c r="T863" i="1"/>
  <c r="S863" i="1"/>
  <c r="Q863" i="1"/>
  <c r="P863" i="1"/>
  <c r="O863" i="1"/>
  <c r="M863" i="1"/>
  <c r="T862" i="1"/>
  <c r="S862" i="1"/>
  <c r="Q862" i="1"/>
  <c r="P862" i="1"/>
  <c r="O862" i="1"/>
  <c r="M862" i="1"/>
  <c r="T861" i="1"/>
  <c r="S861" i="1"/>
  <c r="Q861" i="1"/>
  <c r="P861" i="1"/>
  <c r="O861" i="1"/>
  <c r="M861" i="1"/>
  <c r="T860" i="1"/>
  <c r="S860" i="1"/>
  <c r="Q860" i="1"/>
  <c r="P860" i="1"/>
  <c r="O860" i="1"/>
  <c r="M860" i="1"/>
  <c r="T859" i="1"/>
  <c r="S859" i="1"/>
  <c r="Q859" i="1"/>
  <c r="P859" i="1"/>
  <c r="O859" i="1"/>
  <c r="M859" i="1"/>
  <c r="T858" i="1"/>
  <c r="S858" i="1"/>
  <c r="Q858" i="1"/>
  <c r="P858" i="1"/>
  <c r="O858" i="1"/>
  <c r="M858" i="1"/>
  <c r="T857" i="1"/>
  <c r="S857" i="1"/>
  <c r="Q857" i="1"/>
  <c r="P857" i="1"/>
  <c r="O857" i="1"/>
  <c r="M857" i="1"/>
  <c r="T856" i="1"/>
  <c r="S856" i="1"/>
  <c r="Q856" i="1"/>
  <c r="P856" i="1"/>
  <c r="O856" i="1"/>
  <c r="M856" i="1"/>
  <c r="T855" i="1"/>
  <c r="S855" i="1"/>
  <c r="Q855" i="1"/>
  <c r="P855" i="1"/>
  <c r="O855" i="1"/>
  <c r="M855" i="1"/>
  <c r="T854" i="1"/>
  <c r="S854" i="1"/>
  <c r="Q854" i="1"/>
  <c r="P854" i="1"/>
  <c r="O854" i="1"/>
  <c r="M854" i="1"/>
  <c r="T853" i="1"/>
  <c r="S853" i="1"/>
  <c r="Q853" i="1"/>
  <c r="P853" i="1"/>
  <c r="O853" i="1"/>
  <c r="M853" i="1"/>
  <c r="T852" i="1"/>
  <c r="S852" i="1"/>
  <c r="Q852" i="1"/>
  <c r="P852" i="1"/>
  <c r="O852" i="1"/>
  <c r="M852" i="1"/>
  <c r="T851" i="1"/>
  <c r="S851" i="1"/>
  <c r="Q851" i="1"/>
  <c r="P851" i="1"/>
  <c r="O851" i="1"/>
  <c r="M851" i="1"/>
  <c r="T850" i="1"/>
  <c r="S850" i="1"/>
  <c r="Q850" i="1"/>
  <c r="P850" i="1"/>
  <c r="O850" i="1"/>
  <c r="M850" i="1"/>
  <c r="T849" i="1"/>
  <c r="S849" i="1"/>
  <c r="Q849" i="1"/>
  <c r="P849" i="1"/>
  <c r="O849" i="1"/>
  <c r="M849" i="1"/>
  <c r="T848" i="1"/>
  <c r="S848" i="1"/>
  <c r="Q848" i="1"/>
  <c r="P848" i="1"/>
  <c r="O848" i="1"/>
  <c r="M848" i="1"/>
  <c r="T847" i="1"/>
  <c r="S847" i="1"/>
  <c r="Q847" i="1"/>
  <c r="P847" i="1"/>
  <c r="O847" i="1"/>
  <c r="M847" i="1"/>
  <c r="T846" i="1"/>
  <c r="S846" i="1"/>
  <c r="Q846" i="1"/>
  <c r="P846" i="1"/>
  <c r="O846" i="1"/>
  <c r="M846" i="1"/>
  <c r="T845" i="1"/>
  <c r="S845" i="1"/>
  <c r="Q845" i="1"/>
  <c r="P845" i="1"/>
  <c r="O845" i="1"/>
  <c r="M845" i="1"/>
  <c r="T844" i="1"/>
  <c r="S844" i="1"/>
  <c r="Q844" i="1"/>
  <c r="P844" i="1"/>
  <c r="O844" i="1"/>
  <c r="M844" i="1"/>
  <c r="T843" i="1"/>
  <c r="S843" i="1"/>
  <c r="Q843" i="1"/>
  <c r="P843" i="1"/>
  <c r="O843" i="1"/>
  <c r="M843" i="1"/>
  <c r="T842" i="1"/>
  <c r="S842" i="1"/>
  <c r="Q842" i="1"/>
  <c r="P842" i="1"/>
  <c r="O842" i="1"/>
  <c r="M842" i="1"/>
  <c r="T841" i="1"/>
  <c r="S841" i="1"/>
  <c r="Q841" i="1"/>
  <c r="P841" i="1"/>
  <c r="O841" i="1"/>
  <c r="M841" i="1"/>
  <c r="T840" i="1"/>
  <c r="S840" i="1"/>
  <c r="Q840" i="1"/>
  <c r="P840" i="1"/>
  <c r="O840" i="1"/>
  <c r="M840" i="1"/>
  <c r="T839" i="1"/>
  <c r="S839" i="1"/>
  <c r="Q839" i="1"/>
  <c r="P839" i="1"/>
  <c r="O839" i="1"/>
  <c r="M839" i="1"/>
  <c r="T838" i="1"/>
  <c r="S838" i="1"/>
  <c r="Q838" i="1"/>
  <c r="P838" i="1"/>
  <c r="O838" i="1"/>
  <c r="M838" i="1"/>
  <c r="T837" i="1"/>
  <c r="S837" i="1"/>
  <c r="Q837" i="1"/>
  <c r="P837" i="1"/>
  <c r="O837" i="1"/>
  <c r="M837" i="1"/>
  <c r="T836" i="1"/>
  <c r="S836" i="1"/>
  <c r="Q836" i="1"/>
  <c r="P836" i="1"/>
  <c r="O836" i="1"/>
  <c r="M836" i="1"/>
  <c r="T835" i="1"/>
  <c r="S835" i="1"/>
  <c r="Q835" i="1"/>
  <c r="P835" i="1"/>
  <c r="O835" i="1"/>
  <c r="M835" i="1"/>
  <c r="T834" i="1"/>
  <c r="S834" i="1"/>
  <c r="Q834" i="1"/>
  <c r="P834" i="1"/>
  <c r="O834" i="1"/>
  <c r="M834" i="1"/>
  <c r="T833" i="1"/>
  <c r="S833" i="1"/>
  <c r="Q833" i="1"/>
  <c r="P833" i="1"/>
  <c r="O833" i="1"/>
  <c r="M833" i="1"/>
  <c r="T832" i="1"/>
  <c r="S832" i="1"/>
  <c r="Q832" i="1"/>
  <c r="P832" i="1"/>
  <c r="O832" i="1"/>
  <c r="M832" i="1"/>
  <c r="T831" i="1"/>
  <c r="S831" i="1"/>
  <c r="Q831" i="1"/>
  <c r="P831" i="1"/>
  <c r="O831" i="1"/>
  <c r="M831" i="1"/>
  <c r="T830" i="1"/>
  <c r="S830" i="1"/>
  <c r="Q830" i="1"/>
  <c r="P830" i="1"/>
  <c r="O830" i="1"/>
  <c r="M830" i="1"/>
  <c r="T829" i="1"/>
  <c r="S829" i="1"/>
  <c r="Q829" i="1"/>
  <c r="P829" i="1"/>
  <c r="O829" i="1"/>
  <c r="M829" i="1"/>
  <c r="T828" i="1"/>
  <c r="S828" i="1"/>
  <c r="Q828" i="1"/>
  <c r="P828" i="1"/>
  <c r="O828" i="1"/>
  <c r="M828" i="1"/>
  <c r="T827" i="1"/>
  <c r="S827" i="1"/>
  <c r="Q827" i="1"/>
  <c r="P827" i="1"/>
  <c r="O827" i="1"/>
  <c r="M827" i="1"/>
  <c r="T826" i="1"/>
  <c r="S826" i="1"/>
  <c r="Q826" i="1"/>
  <c r="P826" i="1"/>
  <c r="O826" i="1"/>
  <c r="M826" i="1"/>
  <c r="T825" i="1"/>
  <c r="S825" i="1"/>
  <c r="Q825" i="1"/>
  <c r="P825" i="1"/>
  <c r="O825" i="1"/>
  <c r="M825" i="1"/>
  <c r="T824" i="1"/>
  <c r="S824" i="1"/>
  <c r="Q824" i="1"/>
  <c r="P824" i="1"/>
  <c r="O824" i="1"/>
  <c r="M824" i="1"/>
  <c r="T823" i="1"/>
  <c r="S823" i="1"/>
  <c r="Q823" i="1"/>
  <c r="P823" i="1"/>
  <c r="O823" i="1"/>
  <c r="M823" i="1"/>
  <c r="T822" i="1"/>
  <c r="S822" i="1"/>
  <c r="Q822" i="1"/>
  <c r="P822" i="1"/>
  <c r="O822" i="1"/>
  <c r="M822" i="1"/>
  <c r="T821" i="1"/>
  <c r="S821" i="1"/>
  <c r="Q821" i="1"/>
  <c r="P821" i="1"/>
  <c r="O821" i="1"/>
  <c r="M821" i="1"/>
  <c r="T820" i="1"/>
  <c r="S820" i="1"/>
  <c r="Q820" i="1"/>
  <c r="P820" i="1"/>
  <c r="O820" i="1"/>
  <c r="M820" i="1"/>
  <c r="T819" i="1"/>
  <c r="S819" i="1"/>
  <c r="Q819" i="1"/>
  <c r="P819" i="1"/>
  <c r="O819" i="1"/>
  <c r="M819" i="1"/>
  <c r="T818" i="1"/>
  <c r="S818" i="1"/>
  <c r="Q818" i="1"/>
  <c r="P818" i="1"/>
  <c r="O818" i="1"/>
  <c r="M818" i="1"/>
  <c r="T817" i="1"/>
  <c r="S817" i="1"/>
  <c r="Q817" i="1"/>
  <c r="P817" i="1"/>
  <c r="O817" i="1"/>
  <c r="M817" i="1"/>
  <c r="T816" i="1"/>
  <c r="S816" i="1"/>
  <c r="Q816" i="1"/>
  <c r="P816" i="1"/>
  <c r="O816" i="1"/>
  <c r="M816" i="1"/>
  <c r="T815" i="1"/>
  <c r="S815" i="1"/>
  <c r="Q815" i="1"/>
  <c r="P815" i="1"/>
  <c r="O815" i="1"/>
  <c r="M815" i="1"/>
  <c r="T814" i="1"/>
  <c r="S814" i="1"/>
  <c r="Q814" i="1"/>
  <c r="P814" i="1"/>
  <c r="O814" i="1"/>
  <c r="M814" i="1"/>
  <c r="T813" i="1"/>
  <c r="S813" i="1"/>
  <c r="Q813" i="1"/>
  <c r="P813" i="1"/>
  <c r="O813" i="1"/>
  <c r="M813" i="1"/>
  <c r="T812" i="1"/>
  <c r="S812" i="1"/>
  <c r="Q812" i="1"/>
  <c r="P812" i="1"/>
  <c r="O812" i="1"/>
  <c r="M812" i="1"/>
  <c r="T811" i="1"/>
  <c r="S811" i="1"/>
  <c r="Q811" i="1"/>
  <c r="P811" i="1"/>
  <c r="O811" i="1"/>
  <c r="M811" i="1"/>
  <c r="T810" i="1"/>
  <c r="S810" i="1"/>
  <c r="Q810" i="1"/>
  <c r="P810" i="1"/>
  <c r="O810" i="1"/>
  <c r="M810" i="1"/>
  <c r="T809" i="1"/>
  <c r="S809" i="1"/>
  <c r="Q809" i="1"/>
  <c r="P809" i="1"/>
  <c r="O809" i="1"/>
  <c r="M809" i="1"/>
  <c r="T808" i="1"/>
  <c r="S808" i="1"/>
  <c r="Q808" i="1"/>
  <c r="P808" i="1"/>
  <c r="O808" i="1"/>
  <c r="M808" i="1"/>
  <c r="T807" i="1"/>
  <c r="S807" i="1"/>
  <c r="Q807" i="1"/>
  <c r="P807" i="1"/>
  <c r="O807" i="1"/>
  <c r="M807" i="1"/>
  <c r="T806" i="1"/>
  <c r="S806" i="1"/>
  <c r="Q806" i="1"/>
  <c r="P806" i="1"/>
  <c r="O806" i="1"/>
  <c r="M806" i="1"/>
  <c r="T805" i="1"/>
  <c r="S805" i="1"/>
  <c r="Q805" i="1"/>
  <c r="P805" i="1"/>
  <c r="O805" i="1"/>
  <c r="M805" i="1"/>
  <c r="T804" i="1"/>
  <c r="S804" i="1"/>
  <c r="Q804" i="1"/>
  <c r="P804" i="1"/>
  <c r="O804" i="1"/>
  <c r="M804" i="1"/>
  <c r="T803" i="1"/>
  <c r="S803" i="1"/>
  <c r="Q803" i="1"/>
  <c r="P803" i="1"/>
  <c r="O803" i="1"/>
  <c r="M803" i="1"/>
  <c r="T802" i="1"/>
  <c r="S802" i="1"/>
  <c r="Q802" i="1"/>
  <c r="P802" i="1"/>
  <c r="O802" i="1"/>
  <c r="M802" i="1"/>
  <c r="T801" i="1"/>
  <c r="S801" i="1"/>
  <c r="Q801" i="1"/>
  <c r="P801" i="1"/>
  <c r="O801" i="1"/>
  <c r="M801" i="1"/>
  <c r="T800" i="1"/>
  <c r="S800" i="1"/>
  <c r="Q800" i="1"/>
  <c r="P800" i="1"/>
  <c r="O800" i="1"/>
  <c r="M800" i="1"/>
  <c r="T799" i="1"/>
  <c r="S799" i="1"/>
  <c r="Q799" i="1"/>
  <c r="P799" i="1"/>
  <c r="O799" i="1"/>
  <c r="M799" i="1"/>
  <c r="T798" i="1"/>
  <c r="S798" i="1"/>
  <c r="Q798" i="1"/>
  <c r="P798" i="1"/>
  <c r="O798" i="1"/>
  <c r="M798" i="1"/>
  <c r="T797" i="1"/>
  <c r="S797" i="1"/>
  <c r="Q797" i="1"/>
  <c r="P797" i="1"/>
  <c r="O797" i="1"/>
  <c r="M797" i="1"/>
  <c r="T796" i="1"/>
  <c r="S796" i="1"/>
  <c r="Q796" i="1"/>
  <c r="P796" i="1"/>
  <c r="O796" i="1"/>
  <c r="M796" i="1"/>
  <c r="T795" i="1"/>
  <c r="S795" i="1"/>
  <c r="Q795" i="1"/>
  <c r="P795" i="1"/>
  <c r="O795" i="1"/>
  <c r="M795" i="1"/>
  <c r="T794" i="1"/>
  <c r="S794" i="1"/>
  <c r="Q794" i="1"/>
  <c r="P794" i="1"/>
  <c r="O794" i="1"/>
  <c r="M794" i="1"/>
  <c r="T793" i="1"/>
  <c r="S793" i="1"/>
  <c r="Q793" i="1"/>
  <c r="P793" i="1"/>
  <c r="O793" i="1"/>
  <c r="M793" i="1"/>
  <c r="T792" i="1"/>
  <c r="S792" i="1"/>
  <c r="Q792" i="1"/>
  <c r="P792" i="1"/>
  <c r="O792" i="1"/>
  <c r="M792" i="1"/>
  <c r="T791" i="1"/>
  <c r="S791" i="1"/>
  <c r="Q791" i="1"/>
  <c r="P791" i="1"/>
  <c r="O791" i="1"/>
  <c r="M791" i="1"/>
  <c r="T790" i="1"/>
  <c r="S790" i="1"/>
  <c r="Q790" i="1"/>
  <c r="P790" i="1"/>
  <c r="O790" i="1"/>
  <c r="M790" i="1"/>
  <c r="T789" i="1"/>
  <c r="S789" i="1"/>
  <c r="Q789" i="1"/>
  <c r="P789" i="1"/>
  <c r="O789" i="1"/>
  <c r="M789" i="1"/>
  <c r="T788" i="1"/>
  <c r="S788" i="1"/>
  <c r="Q788" i="1"/>
  <c r="P788" i="1"/>
  <c r="O788" i="1"/>
  <c r="M788" i="1"/>
  <c r="T787" i="1"/>
  <c r="S787" i="1"/>
  <c r="Q787" i="1"/>
  <c r="P787" i="1"/>
  <c r="O787" i="1"/>
  <c r="M787" i="1"/>
  <c r="T786" i="1"/>
  <c r="S786" i="1"/>
  <c r="Q786" i="1"/>
  <c r="P786" i="1"/>
  <c r="O786" i="1"/>
  <c r="M786" i="1"/>
  <c r="T785" i="1"/>
  <c r="S785" i="1"/>
  <c r="Q785" i="1"/>
  <c r="P785" i="1"/>
  <c r="O785" i="1"/>
  <c r="M785" i="1"/>
  <c r="T784" i="1"/>
  <c r="S784" i="1"/>
  <c r="Q784" i="1"/>
  <c r="P784" i="1"/>
  <c r="O784" i="1"/>
  <c r="M784" i="1"/>
  <c r="T783" i="1"/>
  <c r="S783" i="1"/>
  <c r="Q783" i="1"/>
  <c r="P783" i="1"/>
  <c r="O783" i="1"/>
  <c r="M783" i="1"/>
  <c r="T782" i="1"/>
  <c r="S782" i="1"/>
  <c r="Q782" i="1"/>
  <c r="P782" i="1"/>
  <c r="O782" i="1"/>
  <c r="M782" i="1"/>
  <c r="T781" i="1"/>
  <c r="S781" i="1"/>
  <c r="Q781" i="1"/>
  <c r="P781" i="1"/>
  <c r="O781" i="1"/>
  <c r="M781" i="1"/>
  <c r="T780" i="1"/>
  <c r="S780" i="1"/>
  <c r="Q780" i="1"/>
  <c r="P780" i="1"/>
  <c r="O780" i="1"/>
  <c r="M780" i="1"/>
  <c r="T779" i="1"/>
  <c r="S779" i="1"/>
  <c r="Q779" i="1"/>
  <c r="P779" i="1"/>
  <c r="O779" i="1"/>
  <c r="M779" i="1"/>
  <c r="T778" i="1"/>
  <c r="S778" i="1"/>
  <c r="Q778" i="1"/>
  <c r="P778" i="1"/>
  <c r="O778" i="1"/>
  <c r="M778" i="1"/>
  <c r="T777" i="1"/>
  <c r="S777" i="1"/>
  <c r="Q777" i="1"/>
  <c r="P777" i="1"/>
  <c r="O777" i="1"/>
  <c r="M777" i="1"/>
  <c r="T776" i="1"/>
  <c r="S776" i="1"/>
  <c r="Q776" i="1"/>
  <c r="P776" i="1"/>
  <c r="O776" i="1"/>
  <c r="M776" i="1"/>
  <c r="T775" i="1"/>
  <c r="S775" i="1"/>
  <c r="Q775" i="1"/>
  <c r="P775" i="1"/>
  <c r="O775" i="1"/>
  <c r="M775" i="1"/>
  <c r="T774" i="1"/>
  <c r="S774" i="1"/>
  <c r="Q774" i="1"/>
  <c r="P774" i="1"/>
  <c r="O774" i="1"/>
  <c r="M774" i="1"/>
  <c r="T773" i="1"/>
  <c r="S773" i="1"/>
  <c r="Q773" i="1"/>
  <c r="P773" i="1"/>
  <c r="O773" i="1"/>
  <c r="M773" i="1"/>
  <c r="T772" i="1"/>
  <c r="S772" i="1"/>
  <c r="Q772" i="1"/>
  <c r="P772" i="1"/>
  <c r="O772" i="1"/>
  <c r="M772" i="1"/>
  <c r="T771" i="1"/>
  <c r="S771" i="1"/>
  <c r="Q771" i="1"/>
  <c r="P771" i="1"/>
  <c r="O771" i="1"/>
  <c r="M771" i="1"/>
  <c r="T770" i="1"/>
  <c r="S770" i="1"/>
  <c r="Q770" i="1"/>
  <c r="P770" i="1"/>
  <c r="O770" i="1"/>
  <c r="M770" i="1"/>
  <c r="T769" i="1"/>
  <c r="S769" i="1"/>
  <c r="Q769" i="1"/>
  <c r="P769" i="1"/>
  <c r="O769" i="1"/>
  <c r="M769" i="1"/>
  <c r="T768" i="1"/>
  <c r="S768" i="1"/>
  <c r="Q768" i="1"/>
  <c r="P768" i="1"/>
  <c r="O768" i="1"/>
  <c r="M768" i="1"/>
  <c r="T767" i="1"/>
  <c r="S767" i="1"/>
  <c r="Q767" i="1"/>
  <c r="P767" i="1"/>
  <c r="O767" i="1"/>
  <c r="M767" i="1"/>
  <c r="T766" i="1"/>
  <c r="S766" i="1"/>
  <c r="Q766" i="1"/>
  <c r="P766" i="1"/>
  <c r="O766" i="1"/>
  <c r="M766" i="1"/>
  <c r="T765" i="1"/>
  <c r="S765" i="1"/>
  <c r="Q765" i="1"/>
  <c r="P765" i="1"/>
  <c r="O765" i="1"/>
  <c r="M765" i="1"/>
  <c r="T764" i="1"/>
  <c r="S764" i="1"/>
  <c r="Q764" i="1"/>
  <c r="P764" i="1"/>
  <c r="O764" i="1"/>
  <c r="M764" i="1"/>
  <c r="T763" i="1"/>
  <c r="S763" i="1"/>
  <c r="Q763" i="1"/>
  <c r="P763" i="1"/>
  <c r="O763" i="1"/>
  <c r="M763" i="1"/>
  <c r="T762" i="1"/>
  <c r="S762" i="1"/>
  <c r="Q762" i="1"/>
  <c r="P762" i="1"/>
  <c r="O762" i="1"/>
  <c r="M762" i="1"/>
  <c r="T761" i="1"/>
  <c r="S761" i="1"/>
  <c r="Q761" i="1"/>
  <c r="P761" i="1"/>
  <c r="O761" i="1"/>
  <c r="M761" i="1"/>
  <c r="T760" i="1"/>
  <c r="S760" i="1"/>
  <c r="Q760" i="1"/>
  <c r="P760" i="1"/>
  <c r="O760" i="1"/>
  <c r="M760" i="1"/>
  <c r="T759" i="1"/>
  <c r="S759" i="1"/>
  <c r="Q759" i="1"/>
  <c r="P759" i="1"/>
  <c r="O759" i="1"/>
  <c r="M759" i="1"/>
  <c r="T758" i="1"/>
  <c r="S758" i="1"/>
  <c r="Q758" i="1"/>
  <c r="P758" i="1"/>
  <c r="O758" i="1"/>
  <c r="M758" i="1"/>
  <c r="T757" i="1"/>
  <c r="S757" i="1"/>
  <c r="Q757" i="1"/>
  <c r="P757" i="1"/>
  <c r="O757" i="1"/>
  <c r="M757" i="1"/>
  <c r="T756" i="1"/>
  <c r="S756" i="1"/>
  <c r="Q756" i="1"/>
  <c r="P756" i="1"/>
  <c r="O756" i="1"/>
  <c r="M756" i="1"/>
  <c r="T755" i="1"/>
  <c r="S755" i="1"/>
  <c r="Q755" i="1"/>
  <c r="P755" i="1"/>
  <c r="O755" i="1"/>
  <c r="M755" i="1"/>
  <c r="T754" i="1"/>
  <c r="S754" i="1"/>
  <c r="Q754" i="1"/>
  <c r="P754" i="1"/>
  <c r="O754" i="1"/>
  <c r="M754" i="1"/>
  <c r="T753" i="1"/>
  <c r="S753" i="1"/>
  <c r="Q753" i="1"/>
  <c r="P753" i="1"/>
  <c r="O753" i="1"/>
  <c r="M753" i="1"/>
  <c r="T752" i="1"/>
  <c r="S752" i="1"/>
  <c r="Q752" i="1"/>
  <c r="P752" i="1"/>
  <c r="O752" i="1"/>
  <c r="M752" i="1"/>
  <c r="T751" i="1"/>
  <c r="S751" i="1"/>
  <c r="Q751" i="1"/>
  <c r="P751" i="1"/>
  <c r="O751" i="1"/>
  <c r="M751" i="1"/>
  <c r="T750" i="1"/>
  <c r="S750" i="1"/>
  <c r="Q750" i="1"/>
  <c r="P750" i="1"/>
  <c r="O750" i="1"/>
  <c r="M750" i="1"/>
  <c r="T749" i="1"/>
  <c r="S749" i="1"/>
  <c r="Q749" i="1"/>
  <c r="P749" i="1"/>
  <c r="O749" i="1"/>
  <c r="M749" i="1"/>
  <c r="T748" i="1"/>
  <c r="S748" i="1"/>
  <c r="Q748" i="1"/>
  <c r="P748" i="1"/>
  <c r="O748" i="1"/>
  <c r="M748" i="1"/>
  <c r="T747" i="1"/>
  <c r="S747" i="1"/>
  <c r="Q747" i="1"/>
  <c r="P747" i="1"/>
  <c r="O747" i="1"/>
  <c r="M747" i="1"/>
  <c r="T746" i="1"/>
  <c r="S746" i="1"/>
  <c r="Q746" i="1"/>
  <c r="P746" i="1"/>
  <c r="O746" i="1"/>
  <c r="M746" i="1"/>
  <c r="T745" i="1"/>
  <c r="S745" i="1"/>
  <c r="Q745" i="1"/>
  <c r="P745" i="1"/>
  <c r="O745" i="1"/>
  <c r="M745" i="1"/>
  <c r="T744" i="1"/>
  <c r="S744" i="1"/>
  <c r="Q744" i="1"/>
  <c r="P744" i="1"/>
  <c r="O744" i="1"/>
  <c r="M744" i="1"/>
  <c r="T743" i="1"/>
  <c r="S743" i="1"/>
  <c r="Q743" i="1"/>
  <c r="P743" i="1"/>
  <c r="O743" i="1"/>
  <c r="M743" i="1"/>
  <c r="T742" i="1"/>
  <c r="S742" i="1"/>
  <c r="Q742" i="1"/>
  <c r="P742" i="1"/>
  <c r="O742" i="1"/>
  <c r="M742" i="1"/>
  <c r="T741" i="1"/>
  <c r="S741" i="1"/>
  <c r="Q741" i="1"/>
  <c r="P741" i="1"/>
  <c r="O741" i="1"/>
  <c r="M741" i="1"/>
  <c r="T740" i="1"/>
  <c r="S740" i="1"/>
  <c r="Q740" i="1"/>
  <c r="P740" i="1"/>
  <c r="O740" i="1"/>
  <c r="M740" i="1"/>
  <c r="T739" i="1"/>
  <c r="S739" i="1"/>
  <c r="Q739" i="1"/>
  <c r="P739" i="1"/>
  <c r="O739" i="1"/>
  <c r="M739" i="1"/>
  <c r="T738" i="1"/>
  <c r="S738" i="1"/>
  <c r="Q738" i="1"/>
  <c r="P738" i="1"/>
  <c r="O738" i="1"/>
  <c r="M738" i="1"/>
  <c r="T737" i="1"/>
  <c r="S737" i="1"/>
  <c r="Q737" i="1"/>
  <c r="P737" i="1"/>
  <c r="O737" i="1"/>
  <c r="M737" i="1"/>
  <c r="T736" i="1"/>
  <c r="S736" i="1"/>
  <c r="Q736" i="1"/>
  <c r="P736" i="1"/>
  <c r="O736" i="1"/>
  <c r="M736" i="1"/>
  <c r="T735" i="1"/>
  <c r="S735" i="1"/>
  <c r="Q735" i="1"/>
  <c r="P735" i="1"/>
  <c r="O735" i="1"/>
  <c r="M735" i="1"/>
  <c r="T734" i="1"/>
  <c r="S734" i="1"/>
  <c r="Q734" i="1"/>
  <c r="P734" i="1"/>
  <c r="O734" i="1"/>
  <c r="M734" i="1"/>
  <c r="T733" i="1"/>
  <c r="S733" i="1"/>
  <c r="Q733" i="1"/>
  <c r="P733" i="1"/>
  <c r="O733" i="1"/>
  <c r="M733" i="1"/>
  <c r="T732" i="1"/>
  <c r="S732" i="1"/>
  <c r="Q732" i="1"/>
  <c r="P732" i="1"/>
  <c r="O732" i="1"/>
  <c r="M732" i="1"/>
  <c r="T731" i="1"/>
  <c r="S731" i="1"/>
  <c r="Q731" i="1"/>
  <c r="P731" i="1"/>
  <c r="O731" i="1"/>
  <c r="M731" i="1"/>
  <c r="T730" i="1"/>
  <c r="S730" i="1"/>
  <c r="Q730" i="1"/>
  <c r="P730" i="1"/>
  <c r="O730" i="1"/>
  <c r="M730" i="1"/>
  <c r="T729" i="1"/>
  <c r="S729" i="1"/>
  <c r="Q729" i="1"/>
  <c r="P729" i="1"/>
  <c r="O729" i="1"/>
  <c r="M729" i="1"/>
  <c r="T728" i="1"/>
  <c r="S728" i="1"/>
  <c r="Q728" i="1"/>
  <c r="P728" i="1"/>
  <c r="O728" i="1"/>
  <c r="M728" i="1"/>
  <c r="T727" i="1"/>
  <c r="S727" i="1"/>
  <c r="Q727" i="1"/>
  <c r="P727" i="1"/>
  <c r="O727" i="1"/>
  <c r="M727" i="1"/>
  <c r="T726" i="1"/>
  <c r="S726" i="1"/>
  <c r="Q726" i="1"/>
  <c r="P726" i="1"/>
  <c r="O726" i="1"/>
  <c r="M726" i="1"/>
  <c r="T725" i="1"/>
  <c r="S725" i="1"/>
  <c r="Q725" i="1"/>
  <c r="P725" i="1"/>
  <c r="O725" i="1"/>
  <c r="M725" i="1"/>
  <c r="T724" i="1"/>
  <c r="S724" i="1"/>
  <c r="Q724" i="1"/>
  <c r="P724" i="1"/>
  <c r="O724" i="1"/>
  <c r="M724" i="1"/>
  <c r="T723" i="1"/>
  <c r="S723" i="1"/>
  <c r="Q723" i="1"/>
  <c r="P723" i="1"/>
  <c r="O723" i="1"/>
  <c r="M723" i="1"/>
  <c r="T722" i="1"/>
  <c r="S722" i="1"/>
  <c r="Q722" i="1"/>
  <c r="P722" i="1"/>
  <c r="O722" i="1"/>
  <c r="M722" i="1"/>
  <c r="T721" i="1"/>
  <c r="S721" i="1"/>
  <c r="Q721" i="1"/>
  <c r="P721" i="1"/>
  <c r="O721" i="1"/>
  <c r="M721" i="1"/>
  <c r="T720" i="1"/>
  <c r="S720" i="1"/>
  <c r="Q720" i="1"/>
  <c r="P720" i="1"/>
  <c r="O720" i="1"/>
  <c r="M720" i="1"/>
  <c r="T719" i="1"/>
  <c r="S719" i="1"/>
  <c r="Q719" i="1"/>
  <c r="P719" i="1"/>
  <c r="O719" i="1"/>
  <c r="M719" i="1"/>
  <c r="T718" i="1"/>
  <c r="S718" i="1"/>
  <c r="Q718" i="1"/>
  <c r="P718" i="1"/>
  <c r="O718" i="1"/>
  <c r="M718" i="1"/>
  <c r="T717" i="1"/>
  <c r="S717" i="1"/>
  <c r="Q717" i="1"/>
  <c r="P717" i="1"/>
  <c r="O717" i="1"/>
  <c r="M717" i="1"/>
  <c r="T716" i="1"/>
  <c r="S716" i="1"/>
  <c r="Q716" i="1"/>
  <c r="P716" i="1"/>
  <c r="O716" i="1"/>
  <c r="M716" i="1"/>
  <c r="T715" i="1"/>
  <c r="S715" i="1"/>
  <c r="Q715" i="1"/>
  <c r="P715" i="1"/>
  <c r="O715" i="1"/>
  <c r="M715" i="1"/>
  <c r="T714" i="1"/>
  <c r="S714" i="1"/>
  <c r="Q714" i="1"/>
  <c r="P714" i="1"/>
  <c r="O714" i="1"/>
  <c r="M714" i="1"/>
  <c r="T713" i="1"/>
  <c r="S713" i="1"/>
  <c r="Q713" i="1"/>
  <c r="P713" i="1"/>
  <c r="O713" i="1"/>
  <c r="M713" i="1"/>
  <c r="T712" i="1"/>
  <c r="S712" i="1"/>
  <c r="Q712" i="1"/>
  <c r="P712" i="1"/>
  <c r="O712" i="1"/>
  <c r="M712" i="1"/>
  <c r="T711" i="1"/>
  <c r="S711" i="1"/>
  <c r="Q711" i="1"/>
  <c r="P711" i="1"/>
  <c r="O711" i="1"/>
  <c r="M711" i="1"/>
  <c r="T710" i="1"/>
  <c r="S710" i="1"/>
  <c r="Q710" i="1"/>
  <c r="P710" i="1"/>
  <c r="O710" i="1"/>
  <c r="M710" i="1"/>
  <c r="T709" i="1"/>
  <c r="S709" i="1"/>
  <c r="Q709" i="1"/>
  <c r="P709" i="1"/>
  <c r="O709" i="1"/>
  <c r="M709" i="1"/>
  <c r="T708" i="1"/>
  <c r="S708" i="1"/>
  <c r="Q708" i="1"/>
  <c r="P708" i="1"/>
  <c r="O708" i="1"/>
  <c r="M708" i="1"/>
  <c r="T707" i="1"/>
  <c r="S707" i="1"/>
  <c r="Q707" i="1"/>
  <c r="P707" i="1"/>
  <c r="O707" i="1"/>
  <c r="M707" i="1"/>
  <c r="T706" i="1"/>
  <c r="S706" i="1"/>
  <c r="Q706" i="1"/>
  <c r="P706" i="1"/>
  <c r="O706" i="1"/>
  <c r="M706" i="1"/>
  <c r="T705" i="1"/>
  <c r="S705" i="1"/>
  <c r="Q705" i="1"/>
  <c r="P705" i="1"/>
  <c r="O705" i="1"/>
  <c r="M705" i="1"/>
  <c r="T704" i="1"/>
  <c r="S704" i="1"/>
  <c r="Q704" i="1"/>
  <c r="P704" i="1"/>
  <c r="O704" i="1"/>
  <c r="M704" i="1"/>
  <c r="T703" i="1"/>
  <c r="S703" i="1"/>
  <c r="Q703" i="1"/>
  <c r="P703" i="1"/>
  <c r="O703" i="1"/>
  <c r="M703" i="1"/>
  <c r="T702" i="1"/>
  <c r="S702" i="1"/>
  <c r="Q702" i="1"/>
  <c r="P702" i="1"/>
  <c r="O702" i="1"/>
  <c r="M702" i="1"/>
  <c r="T701" i="1"/>
  <c r="S701" i="1"/>
  <c r="Q701" i="1"/>
  <c r="P701" i="1"/>
  <c r="O701" i="1"/>
  <c r="M701" i="1"/>
  <c r="T700" i="1"/>
  <c r="S700" i="1"/>
  <c r="Q700" i="1"/>
  <c r="P700" i="1"/>
  <c r="O700" i="1"/>
  <c r="M700" i="1"/>
  <c r="T699" i="1"/>
  <c r="S699" i="1"/>
  <c r="Q699" i="1"/>
  <c r="P699" i="1"/>
  <c r="O699" i="1"/>
  <c r="M699" i="1"/>
  <c r="T698" i="1"/>
  <c r="S698" i="1"/>
  <c r="Q698" i="1"/>
  <c r="P698" i="1"/>
  <c r="O698" i="1"/>
  <c r="M698" i="1"/>
  <c r="T697" i="1"/>
  <c r="S697" i="1"/>
  <c r="Q697" i="1"/>
  <c r="P697" i="1"/>
  <c r="O697" i="1"/>
  <c r="M697" i="1"/>
  <c r="T696" i="1"/>
  <c r="S696" i="1"/>
  <c r="Q696" i="1"/>
  <c r="P696" i="1"/>
  <c r="O696" i="1"/>
  <c r="M696" i="1"/>
  <c r="T695" i="1"/>
  <c r="S695" i="1"/>
  <c r="Q695" i="1"/>
  <c r="P695" i="1"/>
  <c r="O695" i="1"/>
  <c r="M695" i="1"/>
  <c r="T694" i="1"/>
  <c r="S694" i="1"/>
  <c r="Q694" i="1"/>
  <c r="P694" i="1"/>
  <c r="O694" i="1"/>
  <c r="M694" i="1"/>
  <c r="T693" i="1"/>
  <c r="S693" i="1"/>
  <c r="Q693" i="1"/>
  <c r="P693" i="1"/>
  <c r="O693" i="1"/>
  <c r="M693" i="1"/>
  <c r="T692" i="1"/>
  <c r="S692" i="1"/>
  <c r="Q692" i="1"/>
  <c r="P692" i="1"/>
  <c r="O692" i="1"/>
  <c r="M692" i="1"/>
  <c r="T691" i="1"/>
  <c r="S691" i="1"/>
  <c r="Q691" i="1"/>
  <c r="P691" i="1"/>
  <c r="O691" i="1"/>
  <c r="M691" i="1"/>
  <c r="T690" i="1"/>
  <c r="S690" i="1"/>
  <c r="Q690" i="1"/>
  <c r="P690" i="1"/>
  <c r="O690" i="1"/>
  <c r="M690" i="1"/>
  <c r="T689" i="1"/>
  <c r="S689" i="1"/>
  <c r="Q689" i="1"/>
  <c r="P689" i="1"/>
  <c r="O689" i="1"/>
  <c r="M689" i="1"/>
  <c r="T688" i="1"/>
  <c r="S688" i="1"/>
  <c r="Q688" i="1"/>
  <c r="P688" i="1"/>
  <c r="O688" i="1"/>
  <c r="M688" i="1"/>
  <c r="T687" i="1"/>
  <c r="S687" i="1"/>
  <c r="Q687" i="1"/>
  <c r="P687" i="1"/>
  <c r="O687" i="1"/>
  <c r="M687" i="1"/>
  <c r="T686" i="1"/>
  <c r="S686" i="1"/>
  <c r="Q686" i="1"/>
  <c r="P686" i="1"/>
  <c r="O686" i="1"/>
  <c r="M686" i="1"/>
  <c r="T685" i="1"/>
  <c r="S685" i="1"/>
  <c r="Q685" i="1"/>
  <c r="P685" i="1"/>
  <c r="O685" i="1"/>
  <c r="M685" i="1"/>
  <c r="T684" i="1"/>
  <c r="S684" i="1"/>
  <c r="Q684" i="1"/>
  <c r="P684" i="1"/>
  <c r="O684" i="1"/>
  <c r="M684" i="1"/>
  <c r="T683" i="1"/>
  <c r="S683" i="1"/>
  <c r="Q683" i="1"/>
  <c r="P683" i="1"/>
  <c r="O683" i="1"/>
  <c r="M683" i="1"/>
  <c r="T682" i="1"/>
  <c r="S682" i="1"/>
  <c r="Q682" i="1"/>
  <c r="P682" i="1"/>
  <c r="O682" i="1"/>
  <c r="M682" i="1"/>
  <c r="T681" i="1"/>
  <c r="S681" i="1"/>
  <c r="Q681" i="1"/>
  <c r="P681" i="1"/>
  <c r="O681" i="1"/>
  <c r="M681" i="1"/>
  <c r="T680" i="1"/>
  <c r="S680" i="1"/>
  <c r="Q680" i="1"/>
  <c r="P680" i="1"/>
  <c r="O680" i="1"/>
  <c r="M680" i="1"/>
  <c r="T679" i="1"/>
  <c r="S679" i="1"/>
  <c r="Q679" i="1"/>
  <c r="P679" i="1"/>
  <c r="O679" i="1"/>
  <c r="M679" i="1"/>
  <c r="T678" i="1"/>
  <c r="S678" i="1"/>
  <c r="Q678" i="1"/>
  <c r="P678" i="1"/>
  <c r="O678" i="1"/>
  <c r="M678" i="1"/>
  <c r="T677" i="1"/>
  <c r="S677" i="1"/>
  <c r="Q677" i="1"/>
  <c r="P677" i="1"/>
  <c r="O677" i="1"/>
  <c r="M677" i="1"/>
  <c r="T676" i="1"/>
  <c r="S676" i="1"/>
  <c r="Q676" i="1"/>
  <c r="P676" i="1"/>
  <c r="O676" i="1"/>
  <c r="M676" i="1"/>
  <c r="T675" i="1"/>
  <c r="S675" i="1"/>
  <c r="Q675" i="1"/>
  <c r="P675" i="1"/>
  <c r="O675" i="1"/>
  <c r="M675" i="1"/>
  <c r="T674" i="1"/>
  <c r="S674" i="1"/>
  <c r="Q674" i="1"/>
  <c r="P674" i="1"/>
  <c r="O674" i="1"/>
  <c r="M674" i="1"/>
  <c r="T673" i="1"/>
  <c r="S673" i="1"/>
  <c r="Q673" i="1"/>
  <c r="P673" i="1"/>
  <c r="O673" i="1"/>
  <c r="M673" i="1"/>
  <c r="T672" i="1"/>
  <c r="S672" i="1"/>
  <c r="Q672" i="1"/>
  <c r="P672" i="1"/>
  <c r="O672" i="1"/>
  <c r="M672" i="1"/>
  <c r="T671" i="1"/>
  <c r="S671" i="1"/>
  <c r="Q671" i="1"/>
  <c r="P671" i="1"/>
  <c r="O671" i="1"/>
  <c r="M671" i="1"/>
  <c r="T670" i="1"/>
  <c r="S670" i="1"/>
  <c r="Q670" i="1"/>
  <c r="P670" i="1"/>
  <c r="O670" i="1"/>
  <c r="M670" i="1"/>
  <c r="T669" i="1"/>
  <c r="S669" i="1"/>
  <c r="Q669" i="1"/>
  <c r="P669" i="1"/>
  <c r="O669" i="1"/>
  <c r="M669" i="1"/>
  <c r="T668" i="1"/>
  <c r="S668" i="1"/>
  <c r="Q668" i="1"/>
  <c r="P668" i="1"/>
  <c r="O668" i="1"/>
  <c r="M668" i="1"/>
  <c r="T667" i="1"/>
  <c r="S667" i="1"/>
  <c r="Q667" i="1"/>
  <c r="P667" i="1"/>
  <c r="O667" i="1"/>
  <c r="M667" i="1"/>
  <c r="T666" i="1"/>
  <c r="S666" i="1"/>
  <c r="Q666" i="1"/>
  <c r="P666" i="1"/>
  <c r="O666" i="1"/>
  <c r="M666" i="1"/>
  <c r="T665" i="1"/>
  <c r="S665" i="1"/>
  <c r="Q665" i="1"/>
  <c r="P665" i="1"/>
  <c r="O665" i="1"/>
  <c r="M665" i="1"/>
  <c r="T664" i="1"/>
  <c r="S664" i="1"/>
  <c r="Q664" i="1"/>
  <c r="P664" i="1"/>
  <c r="O664" i="1"/>
  <c r="M664" i="1"/>
  <c r="T663" i="1"/>
  <c r="S663" i="1"/>
  <c r="Q663" i="1"/>
  <c r="P663" i="1"/>
  <c r="O663" i="1"/>
  <c r="M663" i="1"/>
  <c r="T662" i="1"/>
  <c r="S662" i="1"/>
  <c r="Q662" i="1"/>
  <c r="P662" i="1"/>
  <c r="O662" i="1"/>
  <c r="M662" i="1"/>
  <c r="T661" i="1"/>
  <c r="S661" i="1"/>
  <c r="Q661" i="1"/>
  <c r="P661" i="1"/>
  <c r="O661" i="1"/>
  <c r="M661" i="1"/>
  <c r="T660" i="1"/>
  <c r="S660" i="1"/>
  <c r="Q660" i="1"/>
  <c r="P660" i="1"/>
  <c r="O660" i="1"/>
  <c r="M660" i="1"/>
  <c r="T659" i="1"/>
  <c r="S659" i="1"/>
  <c r="Q659" i="1"/>
  <c r="P659" i="1"/>
  <c r="O659" i="1"/>
  <c r="M659" i="1"/>
  <c r="T658" i="1"/>
  <c r="S658" i="1"/>
  <c r="Q658" i="1"/>
  <c r="P658" i="1"/>
  <c r="O658" i="1"/>
  <c r="M658" i="1"/>
  <c r="T657" i="1"/>
  <c r="S657" i="1"/>
  <c r="Q657" i="1"/>
  <c r="P657" i="1"/>
  <c r="O657" i="1"/>
  <c r="M657" i="1"/>
  <c r="T656" i="1"/>
  <c r="S656" i="1"/>
  <c r="Q656" i="1"/>
  <c r="P656" i="1"/>
  <c r="O656" i="1"/>
  <c r="M656" i="1"/>
  <c r="T655" i="1"/>
  <c r="S655" i="1"/>
  <c r="Q655" i="1"/>
  <c r="P655" i="1"/>
  <c r="O655" i="1"/>
  <c r="M655" i="1"/>
  <c r="T654" i="1"/>
  <c r="S654" i="1"/>
  <c r="Q654" i="1"/>
  <c r="P654" i="1"/>
  <c r="O654" i="1"/>
  <c r="M654" i="1"/>
  <c r="T653" i="1"/>
  <c r="S653" i="1"/>
  <c r="Q653" i="1"/>
  <c r="P653" i="1"/>
  <c r="O653" i="1"/>
  <c r="M653" i="1"/>
  <c r="T652" i="1"/>
  <c r="S652" i="1"/>
  <c r="Q652" i="1"/>
  <c r="P652" i="1"/>
  <c r="O652" i="1"/>
  <c r="M652" i="1"/>
  <c r="T651" i="1"/>
  <c r="S651" i="1"/>
  <c r="Q651" i="1"/>
  <c r="P651" i="1"/>
  <c r="O651" i="1"/>
  <c r="M651" i="1"/>
  <c r="T650" i="1"/>
  <c r="S650" i="1"/>
  <c r="Q650" i="1"/>
  <c r="P650" i="1"/>
  <c r="O650" i="1"/>
  <c r="M650" i="1"/>
  <c r="T649" i="1"/>
  <c r="S649" i="1"/>
  <c r="Q649" i="1"/>
  <c r="P649" i="1"/>
  <c r="O649" i="1"/>
  <c r="M649" i="1"/>
  <c r="T648" i="1"/>
  <c r="S648" i="1"/>
  <c r="Q648" i="1"/>
  <c r="P648" i="1"/>
  <c r="O648" i="1"/>
  <c r="M648" i="1"/>
  <c r="T647" i="1"/>
  <c r="S647" i="1"/>
  <c r="Q647" i="1"/>
  <c r="P647" i="1"/>
  <c r="O647" i="1"/>
  <c r="M647" i="1"/>
  <c r="T646" i="1"/>
  <c r="S646" i="1"/>
  <c r="Q646" i="1"/>
  <c r="P646" i="1"/>
  <c r="O646" i="1"/>
  <c r="M646" i="1"/>
  <c r="T645" i="1"/>
  <c r="S645" i="1"/>
  <c r="Q645" i="1"/>
  <c r="P645" i="1"/>
  <c r="O645" i="1"/>
  <c r="M645" i="1"/>
  <c r="T644" i="1"/>
  <c r="S644" i="1"/>
  <c r="Q644" i="1"/>
  <c r="P644" i="1"/>
  <c r="O644" i="1"/>
  <c r="M644" i="1"/>
  <c r="T643" i="1"/>
  <c r="S643" i="1"/>
  <c r="Q643" i="1"/>
  <c r="P643" i="1"/>
  <c r="O643" i="1"/>
  <c r="M643" i="1"/>
  <c r="T642" i="1"/>
  <c r="S642" i="1"/>
  <c r="Q642" i="1"/>
  <c r="P642" i="1"/>
  <c r="O642" i="1"/>
  <c r="M642" i="1"/>
  <c r="T641" i="1"/>
  <c r="S641" i="1"/>
  <c r="Q641" i="1"/>
  <c r="P641" i="1"/>
  <c r="O641" i="1"/>
  <c r="M641" i="1"/>
  <c r="T640" i="1"/>
  <c r="S640" i="1"/>
  <c r="Q640" i="1"/>
  <c r="P640" i="1"/>
  <c r="O640" i="1"/>
  <c r="M640" i="1"/>
  <c r="T639" i="1"/>
  <c r="S639" i="1"/>
  <c r="Q639" i="1"/>
  <c r="P639" i="1"/>
  <c r="O639" i="1"/>
  <c r="M639" i="1"/>
  <c r="T638" i="1"/>
  <c r="S638" i="1"/>
  <c r="Q638" i="1"/>
  <c r="P638" i="1"/>
  <c r="O638" i="1"/>
  <c r="M638" i="1"/>
  <c r="T637" i="1"/>
  <c r="S637" i="1"/>
  <c r="Q637" i="1"/>
  <c r="P637" i="1"/>
  <c r="O637" i="1"/>
  <c r="M637" i="1"/>
  <c r="T636" i="1"/>
  <c r="S636" i="1"/>
  <c r="Q636" i="1"/>
  <c r="P636" i="1"/>
  <c r="O636" i="1"/>
  <c r="M636" i="1"/>
  <c r="T635" i="1"/>
  <c r="S635" i="1"/>
  <c r="Q635" i="1"/>
  <c r="P635" i="1"/>
  <c r="O635" i="1"/>
  <c r="M635" i="1"/>
  <c r="T634" i="1"/>
  <c r="S634" i="1"/>
  <c r="Q634" i="1"/>
  <c r="P634" i="1"/>
  <c r="O634" i="1"/>
  <c r="M634" i="1"/>
  <c r="T633" i="1"/>
  <c r="S633" i="1"/>
  <c r="Q633" i="1"/>
  <c r="P633" i="1"/>
  <c r="O633" i="1"/>
  <c r="M633" i="1"/>
  <c r="T632" i="1"/>
  <c r="S632" i="1"/>
  <c r="Q632" i="1"/>
  <c r="P632" i="1"/>
  <c r="O632" i="1"/>
  <c r="M632" i="1"/>
  <c r="T631" i="1"/>
  <c r="S631" i="1"/>
  <c r="Q631" i="1"/>
  <c r="P631" i="1"/>
  <c r="O631" i="1"/>
  <c r="M631" i="1"/>
  <c r="T630" i="1"/>
  <c r="S630" i="1"/>
  <c r="Q630" i="1"/>
  <c r="P630" i="1"/>
  <c r="O630" i="1"/>
  <c r="M630" i="1"/>
  <c r="T629" i="1"/>
  <c r="S629" i="1"/>
  <c r="Q629" i="1"/>
  <c r="P629" i="1"/>
  <c r="O629" i="1"/>
  <c r="M629" i="1"/>
  <c r="T628" i="1"/>
  <c r="S628" i="1"/>
  <c r="Q628" i="1"/>
  <c r="P628" i="1"/>
  <c r="O628" i="1"/>
  <c r="M628" i="1"/>
  <c r="T627" i="1"/>
  <c r="S627" i="1"/>
  <c r="Q627" i="1"/>
  <c r="P627" i="1"/>
  <c r="O627" i="1"/>
  <c r="M627" i="1"/>
  <c r="T626" i="1"/>
  <c r="S626" i="1"/>
  <c r="Q626" i="1"/>
  <c r="P626" i="1"/>
  <c r="O626" i="1"/>
  <c r="M626" i="1"/>
  <c r="T625" i="1"/>
  <c r="S625" i="1"/>
  <c r="Q625" i="1"/>
  <c r="P625" i="1"/>
  <c r="O625" i="1"/>
  <c r="M625" i="1"/>
  <c r="T624" i="1"/>
  <c r="S624" i="1"/>
  <c r="Q624" i="1"/>
  <c r="P624" i="1"/>
  <c r="O624" i="1"/>
  <c r="M624" i="1"/>
  <c r="T623" i="1"/>
  <c r="S623" i="1"/>
  <c r="Q623" i="1"/>
  <c r="P623" i="1"/>
  <c r="O623" i="1"/>
  <c r="M623" i="1"/>
  <c r="T622" i="1"/>
  <c r="S622" i="1"/>
  <c r="Q622" i="1"/>
  <c r="P622" i="1"/>
  <c r="O622" i="1"/>
  <c r="M622" i="1"/>
  <c r="T621" i="1"/>
  <c r="S621" i="1"/>
  <c r="Q621" i="1"/>
  <c r="P621" i="1"/>
  <c r="O621" i="1"/>
  <c r="M621" i="1"/>
  <c r="T620" i="1"/>
  <c r="S620" i="1"/>
  <c r="Q620" i="1"/>
  <c r="P620" i="1"/>
  <c r="O620" i="1"/>
  <c r="M620" i="1"/>
  <c r="T619" i="1"/>
  <c r="S619" i="1"/>
  <c r="Q619" i="1"/>
  <c r="P619" i="1"/>
  <c r="O619" i="1"/>
  <c r="M619" i="1"/>
  <c r="T618" i="1"/>
  <c r="S618" i="1"/>
  <c r="Q618" i="1"/>
  <c r="P618" i="1"/>
  <c r="O618" i="1"/>
  <c r="M618" i="1"/>
  <c r="T617" i="1"/>
  <c r="S617" i="1"/>
  <c r="Q617" i="1"/>
  <c r="P617" i="1"/>
  <c r="O617" i="1"/>
  <c r="M617" i="1"/>
  <c r="T616" i="1"/>
  <c r="S616" i="1"/>
  <c r="Q616" i="1"/>
  <c r="P616" i="1"/>
  <c r="O616" i="1"/>
  <c r="M616" i="1"/>
  <c r="T615" i="1"/>
  <c r="S615" i="1"/>
  <c r="Q615" i="1"/>
  <c r="P615" i="1"/>
  <c r="O615" i="1"/>
  <c r="M615" i="1"/>
  <c r="T614" i="1"/>
  <c r="S614" i="1"/>
  <c r="Q614" i="1"/>
  <c r="P614" i="1"/>
  <c r="O614" i="1"/>
  <c r="M614" i="1"/>
  <c r="T613" i="1"/>
  <c r="S613" i="1"/>
  <c r="Q613" i="1"/>
  <c r="P613" i="1"/>
  <c r="O613" i="1"/>
  <c r="M613" i="1"/>
  <c r="T612" i="1"/>
  <c r="S612" i="1"/>
  <c r="Q612" i="1"/>
  <c r="P612" i="1"/>
  <c r="O612" i="1"/>
  <c r="M612" i="1"/>
  <c r="T611" i="1"/>
  <c r="S611" i="1"/>
  <c r="Q611" i="1"/>
  <c r="P611" i="1"/>
  <c r="O611" i="1"/>
  <c r="M611" i="1"/>
  <c r="T610" i="1"/>
  <c r="S610" i="1"/>
  <c r="Q610" i="1"/>
  <c r="P610" i="1"/>
  <c r="O610" i="1"/>
  <c r="M610" i="1"/>
  <c r="T609" i="1"/>
  <c r="S609" i="1"/>
  <c r="Q609" i="1"/>
  <c r="P609" i="1"/>
  <c r="O609" i="1"/>
  <c r="M609" i="1"/>
  <c r="T608" i="1"/>
  <c r="S608" i="1"/>
  <c r="Q608" i="1"/>
  <c r="P608" i="1"/>
  <c r="O608" i="1"/>
  <c r="M608" i="1"/>
  <c r="T607" i="1"/>
  <c r="S607" i="1"/>
  <c r="Q607" i="1"/>
  <c r="P607" i="1"/>
  <c r="O607" i="1"/>
  <c r="M607" i="1"/>
  <c r="T606" i="1"/>
  <c r="S606" i="1"/>
  <c r="Q606" i="1"/>
  <c r="P606" i="1"/>
  <c r="O606" i="1"/>
  <c r="M606" i="1"/>
  <c r="T605" i="1"/>
  <c r="S605" i="1"/>
  <c r="Q605" i="1"/>
  <c r="P605" i="1"/>
  <c r="O605" i="1"/>
  <c r="M605" i="1"/>
  <c r="T604" i="1"/>
  <c r="S604" i="1"/>
  <c r="Q604" i="1"/>
  <c r="P604" i="1"/>
  <c r="O604" i="1"/>
  <c r="M604" i="1"/>
  <c r="T603" i="1"/>
  <c r="S603" i="1"/>
  <c r="Q603" i="1"/>
  <c r="P603" i="1"/>
  <c r="O603" i="1"/>
  <c r="M603" i="1"/>
  <c r="T602" i="1"/>
  <c r="S602" i="1"/>
  <c r="Q602" i="1"/>
  <c r="P602" i="1"/>
  <c r="O602" i="1"/>
  <c r="M602" i="1"/>
  <c r="T601" i="1"/>
  <c r="S601" i="1"/>
  <c r="Q601" i="1"/>
  <c r="P601" i="1"/>
  <c r="O601" i="1"/>
  <c r="M601" i="1"/>
  <c r="T600" i="1"/>
  <c r="S600" i="1"/>
  <c r="Q600" i="1"/>
  <c r="P600" i="1"/>
  <c r="O600" i="1"/>
  <c r="M600" i="1"/>
  <c r="T599" i="1"/>
  <c r="S599" i="1"/>
  <c r="Q599" i="1"/>
  <c r="P599" i="1"/>
  <c r="O599" i="1"/>
  <c r="M599" i="1"/>
  <c r="T598" i="1"/>
  <c r="S598" i="1"/>
  <c r="Q598" i="1"/>
  <c r="P598" i="1"/>
  <c r="O598" i="1"/>
  <c r="M598" i="1"/>
  <c r="T597" i="1"/>
  <c r="S597" i="1"/>
  <c r="Q597" i="1"/>
  <c r="P597" i="1"/>
  <c r="O597" i="1"/>
  <c r="M597" i="1"/>
  <c r="T596" i="1"/>
  <c r="S596" i="1"/>
  <c r="Q596" i="1"/>
  <c r="P596" i="1"/>
  <c r="O596" i="1"/>
  <c r="M596" i="1"/>
  <c r="T595" i="1"/>
  <c r="S595" i="1"/>
  <c r="Q595" i="1"/>
  <c r="P595" i="1"/>
  <c r="O595" i="1"/>
  <c r="M595" i="1"/>
  <c r="T594" i="1"/>
  <c r="S594" i="1"/>
  <c r="Q594" i="1"/>
  <c r="P594" i="1"/>
  <c r="O594" i="1"/>
  <c r="M594" i="1"/>
  <c r="T593" i="1"/>
  <c r="S593" i="1"/>
  <c r="Q593" i="1"/>
  <c r="P593" i="1"/>
  <c r="O593" i="1"/>
  <c r="M593" i="1"/>
  <c r="T592" i="1"/>
  <c r="S592" i="1"/>
  <c r="Q592" i="1"/>
  <c r="P592" i="1"/>
  <c r="O592" i="1"/>
  <c r="M592" i="1"/>
  <c r="T591" i="1"/>
  <c r="S591" i="1"/>
  <c r="Q591" i="1"/>
  <c r="P591" i="1"/>
  <c r="O591" i="1"/>
  <c r="M591" i="1"/>
  <c r="T590" i="1"/>
  <c r="S590" i="1"/>
  <c r="Q590" i="1"/>
  <c r="P590" i="1"/>
  <c r="O590" i="1"/>
  <c r="M590" i="1"/>
  <c r="T589" i="1"/>
  <c r="S589" i="1"/>
  <c r="Q589" i="1"/>
  <c r="P589" i="1"/>
  <c r="O589" i="1"/>
  <c r="M589" i="1"/>
  <c r="T588" i="1"/>
  <c r="S588" i="1"/>
  <c r="Q588" i="1"/>
  <c r="P588" i="1"/>
  <c r="O588" i="1"/>
  <c r="M588" i="1"/>
  <c r="T587" i="1"/>
  <c r="S587" i="1"/>
  <c r="Q587" i="1"/>
  <c r="P587" i="1"/>
  <c r="O587" i="1"/>
  <c r="M587" i="1"/>
  <c r="T586" i="1"/>
  <c r="S586" i="1"/>
  <c r="Q586" i="1"/>
  <c r="P586" i="1"/>
  <c r="O586" i="1"/>
  <c r="M586" i="1"/>
  <c r="T585" i="1"/>
  <c r="S585" i="1"/>
  <c r="Q585" i="1"/>
  <c r="P585" i="1"/>
  <c r="O585" i="1"/>
  <c r="M585" i="1"/>
  <c r="T584" i="1"/>
  <c r="S584" i="1"/>
  <c r="Q584" i="1"/>
  <c r="P584" i="1"/>
  <c r="O584" i="1"/>
  <c r="M584" i="1"/>
  <c r="T583" i="1"/>
  <c r="S583" i="1"/>
  <c r="Q583" i="1"/>
  <c r="P583" i="1"/>
  <c r="O583" i="1"/>
  <c r="M583" i="1"/>
  <c r="T582" i="1"/>
  <c r="S582" i="1"/>
  <c r="Q582" i="1"/>
  <c r="P582" i="1"/>
  <c r="O582" i="1"/>
  <c r="M582" i="1"/>
  <c r="T581" i="1"/>
  <c r="S581" i="1"/>
  <c r="Q581" i="1"/>
  <c r="P581" i="1"/>
  <c r="O581" i="1"/>
  <c r="M581" i="1"/>
  <c r="T580" i="1"/>
  <c r="S580" i="1"/>
  <c r="Q580" i="1"/>
  <c r="P580" i="1"/>
  <c r="O580" i="1"/>
  <c r="M580" i="1"/>
  <c r="T579" i="1"/>
  <c r="S579" i="1"/>
  <c r="Q579" i="1"/>
  <c r="P579" i="1"/>
  <c r="O579" i="1"/>
  <c r="M579" i="1"/>
  <c r="T578" i="1"/>
  <c r="S578" i="1"/>
  <c r="Q578" i="1"/>
  <c r="P578" i="1"/>
  <c r="O578" i="1"/>
  <c r="M578" i="1"/>
  <c r="T577" i="1"/>
  <c r="S577" i="1"/>
  <c r="Q577" i="1"/>
  <c r="P577" i="1"/>
  <c r="O577" i="1"/>
  <c r="M577" i="1"/>
  <c r="T576" i="1"/>
  <c r="S576" i="1"/>
  <c r="Q576" i="1"/>
  <c r="P576" i="1"/>
  <c r="O576" i="1"/>
  <c r="M576" i="1"/>
  <c r="T575" i="1"/>
  <c r="S575" i="1"/>
  <c r="Q575" i="1"/>
  <c r="P575" i="1"/>
  <c r="O575" i="1"/>
  <c r="M575" i="1"/>
  <c r="T574" i="1"/>
  <c r="S574" i="1"/>
  <c r="Q574" i="1"/>
  <c r="P574" i="1"/>
  <c r="O574" i="1"/>
  <c r="M574" i="1"/>
  <c r="T573" i="1"/>
  <c r="S573" i="1"/>
  <c r="Q573" i="1"/>
  <c r="P573" i="1"/>
  <c r="O573" i="1"/>
  <c r="M573" i="1"/>
  <c r="T572" i="1"/>
  <c r="S572" i="1"/>
  <c r="Q572" i="1"/>
  <c r="P572" i="1"/>
  <c r="O572" i="1"/>
  <c r="M572" i="1"/>
  <c r="T571" i="1"/>
  <c r="S571" i="1"/>
  <c r="Q571" i="1"/>
  <c r="P571" i="1"/>
  <c r="O571" i="1"/>
  <c r="M571" i="1"/>
  <c r="T570" i="1"/>
  <c r="S570" i="1"/>
  <c r="Q570" i="1"/>
  <c r="P570" i="1"/>
  <c r="O570" i="1"/>
  <c r="M570" i="1"/>
  <c r="T569" i="1"/>
  <c r="S569" i="1"/>
  <c r="Q569" i="1"/>
  <c r="P569" i="1"/>
  <c r="O569" i="1"/>
  <c r="M569" i="1"/>
  <c r="T568" i="1"/>
  <c r="S568" i="1"/>
  <c r="Q568" i="1"/>
  <c r="P568" i="1"/>
  <c r="O568" i="1"/>
  <c r="M568" i="1"/>
  <c r="T567" i="1"/>
  <c r="S567" i="1"/>
  <c r="Q567" i="1"/>
  <c r="P567" i="1"/>
  <c r="O567" i="1"/>
  <c r="M567" i="1"/>
  <c r="T566" i="1"/>
  <c r="S566" i="1"/>
  <c r="Q566" i="1"/>
  <c r="P566" i="1"/>
  <c r="O566" i="1"/>
  <c r="M566" i="1"/>
  <c r="T565" i="1"/>
  <c r="S565" i="1"/>
  <c r="Q565" i="1"/>
  <c r="P565" i="1"/>
  <c r="O565" i="1"/>
  <c r="M565" i="1"/>
  <c r="T564" i="1"/>
  <c r="S564" i="1"/>
  <c r="Q564" i="1"/>
  <c r="P564" i="1"/>
  <c r="O564" i="1"/>
  <c r="M564" i="1"/>
  <c r="T563" i="1"/>
  <c r="S563" i="1"/>
  <c r="Q563" i="1"/>
  <c r="P563" i="1"/>
  <c r="O563" i="1"/>
  <c r="M563" i="1"/>
  <c r="T562" i="1"/>
  <c r="S562" i="1"/>
  <c r="Q562" i="1"/>
  <c r="P562" i="1"/>
  <c r="O562" i="1"/>
  <c r="M562" i="1"/>
  <c r="T561" i="1"/>
  <c r="S561" i="1"/>
  <c r="Q561" i="1"/>
  <c r="P561" i="1"/>
  <c r="O561" i="1"/>
  <c r="M561" i="1"/>
  <c r="T560" i="1"/>
  <c r="S560" i="1"/>
  <c r="Q560" i="1"/>
  <c r="P560" i="1"/>
  <c r="O560" i="1"/>
  <c r="M560" i="1"/>
  <c r="T559" i="1"/>
  <c r="S559" i="1"/>
  <c r="Q559" i="1"/>
  <c r="P559" i="1"/>
  <c r="O559" i="1"/>
  <c r="M559" i="1"/>
  <c r="T558" i="1"/>
  <c r="S558" i="1"/>
  <c r="Q558" i="1"/>
  <c r="P558" i="1"/>
  <c r="O558" i="1"/>
  <c r="M558" i="1"/>
  <c r="T557" i="1"/>
  <c r="S557" i="1"/>
  <c r="Q557" i="1"/>
  <c r="P557" i="1"/>
  <c r="O557" i="1"/>
  <c r="M557" i="1"/>
  <c r="T556" i="1"/>
  <c r="S556" i="1"/>
  <c r="Q556" i="1"/>
  <c r="P556" i="1"/>
  <c r="O556" i="1"/>
  <c r="M556" i="1"/>
  <c r="T555" i="1"/>
  <c r="S555" i="1"/>
  <c r="Q555" i="1"/>
  <c r="P555" i="1"/>
  <c r="O555" i="1"/>
  <c r="M555" i="1"/>
  <c r="T554" i="1"/>
  <c r="S554" i="1"/>
  <c r="Q554" i="1"/>
  <c r="P554" i="1"/>
  <c r="O554" i="1"/>
  <c r="M554" i="1"/>
  <c r="T553" i="1"/>
  <c r="S553" i="1"/>
  <c r="Q553" i="1"/>
  <c r="P553" i="1"/>
  <c r="O553" i="1"/>
  <c r="M553" i="1"/>
  <c r="T552" i="1"/>
  <c r="S552" i="1"/>
  <c r="Q552" i="1"/>
  <c r="P552" i="1"/>
  <c r="O552" i="1"/>
  <c r="M552" i="1"/>
  <c r="T551" i="1"/>
  <c r="S551" i="1"/>
  <c r="Q551" i="1"/>
  <c r="P551" i="1"/>
  <c r="O551" i="1"/>
  <c r="M551" i="1"/>
  <c r="T550" i="1"/>
  <c r="S550" i="1"/>
  <c r="Q550" i="1"/>
  <c r="P550" i="1"/>
  <c r="O550" i="1"/>
  <c r="M550" i="1"/>
  <c r="T549" i="1"/>
  <c r="S549" i="1"/>
  <c r="Q549" i="1"/>
  <c r="P549" i="1"/>
  <c r="O549" i="1"/>
  <c r="M549" i="1"/>
  <c r="T548" i="1"/>
  <c r="S548" i="1"/>
  <c r="Q548" i="1"/>
  <c r="P548" i="1"/>
  <c r="O548" i="1"/>
  <c r="M548" i="1"/>
  <c r="T547" i="1"/>
  <c r="S547" i="1"/>
  <c r="Q547" i="1"/>
  <c r="P547" i="1"/>
  <c r="O547" i="1"/>
  <c r="M547" i="1"/>
  <c r="T546" i="1"/>
  <c r="S546" i="1"/>
  <c r="Q546" i="1"/>
  <c r="P546" i="1"/>
  <c r="O546" i="1"/>
  <c r="M546" i="1"/>
  <c r="T545" i="1"/>
  <c r="S545" i="1"/>
  <c r="Q545" i="1"/>
  <c r="P545" i="1"/>
  <c r="O545" i="1"/>
  <c r="M545" i="1"/>
  <c r="T544" i="1"/>
  <c r="S544" i="1"/>
  <c r="Q544" i="1"/>
  <c r="P544" i="1"/>
  <c r="O544" i="1"/>
  <c r="M544" i="1"/>
  <c r="T543" i="1"/>
  <c r="S543" i="1"/>
  <c r="Q543" i="1"/>
  <c r="P543" i="1"/>
  <c r="O543" i="1"/>
  <c r="M543" i="1"/>
  <c r="T542" i="1"/>
  <c r="S542" i="1"/>
  <c r="Q542" i="1"/>
  <c r="P542" i="1"/>
  <c r="O542" i="1"/>
  <c r="M542" i="1"/>
  <c r="T541" i="1"/>
  <c r="S541" i="1"/>
  <c r="Q541" i="1"/>
  <c r="P541" i="1"/>
  <c r="O541" i="1"/>
  <c r="M541" i="1"/>
  <c r="T540" i="1"/>
  <c r="S540" i="1"/>
  <c r="Q540" i="1"/>
  <c r="P540" i="1"/>
  <c r="O540" i="1"/>
  <c r="M540" i="1"/>
  <c r="T539" i="1"/>
  <c r="S539" i="1"/>
  <c r="Q539" i="1"/>
  <c r="P539" i="1"/>
  <c r="O539" i="1"/>
  <c r="M539" i="1"/>
  <c r="T538" i="1"/>
  <c r="S538" i="1"/>
  <c r="Q538" i="1"/>
  <c r="P538" i="1"/>
  <c r="O538" i="1"/>
  <c r="M538" i="1"/>
  <c r="T537" i="1"/>
  <c r="S537" i="1"/>
  <c r="Q537" i="1"/>
  <c r="P537" i="1"/>
  <c r="O537" i="1"/>
  <c r="M537" i="1"/>
  <c r="T536" i="1"/>
  <c r="S536" i="1"/>
  <c r="Q536" i="1"/>
  <c r="P536" i="1"/>
  <c r="O536" i="1"/>
  <c r="M536" i="1"/>
  <c r="T535" i="1"/>
  <c r="S535" i="1"/>
  <c r="Q535" i="1"/>
  <c r="P535" i="1"/>
  <c r="O535" i="1"/>
  <c r="M535" i="1"/>
  <c r="T534" i="1"/>
  <c r="S534" i="1"/>
  <c r="Q534" i="1"/>
  <c r="P534" i="1"/>
  <c r="O534" i="1"/>
  <c r="M534" i="1"/>
  <c r="T533" i="1"/>
  <c r="S533" i="1"/>
  <c r="Q533" i="1"/>
  <c r="P533" i="1"/>
  <c r="O533" i="1"/>
  <c r="M533" i="1"/>
  <c r="T532" i="1"/>
  <c r="S532" i="1"/>
  <c r="Q532" i="1"/>
  <c r="P532" i="1"/>
  <c r="O532" i="1"/>
  <c r="M532" i="1"/>
  <c r="T531" i="1"/>
  <c r="S531" i="1"/>
  <c r="Q531" i="1"/>
  <c r="P531" i="1"/>
  <c r="O531" i="1"/>
  <c r="M531" i="1"/>
  <c r="T530" i="1"/>
  <c r="S530" i="1"/>
  <c r="Q530" i="1"/>
  <c r="P530" i="1"/>
  <c r="O530" i="1"/>
  <c r="M530" i="1"/>
  <c r="T529" i="1"/>
  <c r="S529" i="1"/>
  <c r="Q529" i="1"/>
  <c r="P529" i="1"/>
  <c r="O529" i="1"/>
  <c r="M529" i="1"/>
  <c r="T528" i="1"/>
  <c r="S528" i="1"/>
  <c r="Q528" i="1"/>
  <c r="P528" i="1"/>
  <c r="O528" i="1"/>
  <c r="M528" i="1"/>
  <c r="T527" i="1"/>
  <c r="S527" i="1"/>
  <c r="Q527" i="1"/>
  <c r="P527" i="1"/>
  <c r="O527" i="1"/>
  <c r="M527" i="1"/>
  <c r="T526" i="1"/>
  <c r="S526" i="1"/>
  <c r="Q526" i="1"/>
  <c r="P526" i="1"/>
  <c r="O526" i="1"/>
  <c r="M526" i="1"/>
  <c r="T525" i="1"/>
  <c r="S525" i="1"/>
  <c r="Q525" i="1"/>
  <c r="P525" i="1"/>
  <c r="O525" i="1"/>
  <c r="M525" i="1"/>
  <c r="T524" i="1"/>
  <c r="S524" i="1"/>
  <c r="Q524" i="1"/>
  <c r="P524" i="1"/>
  <c r="O524" i="1"/>
  <c r="M524" i="1"/>
  <c r="T523" i="1"/>
  <c r="S523" i="1"/>
  <c r="Q523" i="1"/>
  <c r="P523" i="1"/>
  <c r="O523" i="1"/>
  <c r="M523" i="1"/>
  <c r="T522" i="1"/>
  <c r="S522" i="1"/>
  <c r="Q522" i="1"/>
  <c r="P522" i="1"/>
  <c r="O522" i="1"/>
  <c r="M522" i="1"/>
  <c r="T521" i="1"/>
  <c r="S521" i="1"/>
  <c r="Q521" i="1"/>
  <c r="P521" i="1"/>
  <c r="O521" i="1"/>
  <c r="M521" i="1"/>
  <c r="T520" i="1"/>
  <c r="S520" i="1"/>
  <c r="Q520" i="1"/>
  <c r="P520" i="1"/>
  <c r="O520" i="1"/>
  <c r="M520" i="1"/>
  <c r="T519" i="1"/>
  <c r="S519" i="1"/>
  <c r="Q519" i="1"/>
  <c r="P519" i="1"/>
  <c r="O519" i="1"/>
  <c r="M519" i="1"/>
  <c r="T518" i="1"/>
  <c r="S518" i="1"/>
  <c r="Q518" i="1"/>
  <c r="P518" i="1"/>
  <c r="O518" i="1"/>
  <c r="M518" i="1"/>
  <c r="T517" i="1"/>
  <c r="S517" i="1"/>
  <c r="Q517" i="1"/>
  <c r="P517" i="1"/>
  <c r="O517" i="1"/>
  <c r="M517" i="1"/>
  <c r="T516" i="1"/>
  <c r="S516" i="1"/>
  <c r="Q516" i="1"/>
  <c r="P516" i="1"/>
  <c r="O516" i="1"/>
  <c r="M516" i="1"/>
  <c r="T515" i="1"/>
  <c r="S515" i="1"/>
  <c r="Q515" i="1"/>
  <c r="P515" i="1"/>
  <c r="O515" i="1"/>
  <c r="M515" i="1"/>
  <c r="T514" i="1"/>
  <c r="S514" i="1"/>
  <c r="Q514" i="1"/>
  <c r="P514" i="1"/>
  <c r="O514" i="1"/>
  <c r="M514" i="1"/>
  <c r="T513" i="1"/>
  <c r="S513" i="1"/>
  <c r="Q513" i="1"/>
  <c r="P513" i="1"/>
  <c r="O513" i="1"/>
  <c r="M513" i="1"/>
  <c r="T512" i="1"/>
  <c r="S512" i="1"/>
  <c r="Q512" i="1"/>
  <c r="P512" i="1"/>
  <c r="O512" i="1"/>
  <c r="M512" i="1"/>
  <c r="T511" i="1"/>
  <c r="S511" i="1"/>
  <c r="Q511" i="1"/>
  <c r="P511" i="1"/>
  <c r="O511" i="1"/>
  <c r="M511" i="1"/>
  <c r="T510" i="1"/>
  <c r="S510" i="1"/>
  <c r="Q510" i="1"/>
  <c r="P510" i="1"/>
  <c r="O510" i="1"/>
  <c r="M510" i="1"/>
  <c r="T509" i="1"/>
  <c r="S509" i="1"/>
  <c r="Q509" i="1"/>
  <c r="P509" i="1"/>
  <c r="O509" i="1"/>
  <c r="M509" i="1"/>
  <c r="T508" i="1"/>
  <c r="S508" i="1"/>
  <c r="Q508" i="1"/>
  <c r="P508" i="1"/>
  <c r="O508" i="1"/>
  <c r="M508" i="1"/>
  <c r="T507" i="1"/>
  <c r="S507" i="1"/>
  <c r="Q507" i="1"/>
  <c r="P507" i="1"/>
  <c r="O507" i="1"/>
  <c r="M507" i="1"/>
  <c r="T506" i="1"/>
  <c r="S506" i="1"/>
  <c r="Q506" i="1"/>
  <c r="P506" i="1"/>
  <c r="O506" i="1"/>
  <c r="M506" i="1"/>
  <c r="T505" i="1"/>
  <c r="S505" i="1"/>
  <c r="Q505" i="1"/>
  <c r="P505" i="1"/>
  <c r="O505" i="1"/>
  <c r="M505" i="1"/>
  <c r="T504" i="1"/>
  <c r="S504" i="1"/>
  <c r="Q504" i="1"/>
  <c r="P504" i="1"/>
  <c r="O504" i="1"/>
  <c r="M504" i="1"/>
  <c r="T503" i="1"/>
  <c r="S503" i="1"/>
  <c r="Q503" i="1"/>
  <c r="P503" i="1"/>
  <c r="O503" i="1"/>
  <c r="M503" i="1"/>
  <c r="T502" i="1"/>
  <c r="S502" i="1"/>
  <c r="Q502" i="1"/>
  <c r="P502" i="1"/>
  <c r="O502" i="1"/>
  <c r="M502" i="1"/>
  <c r="T501" i="1"/>
  <c r="S501" i="1"/>
  <c r="Q501" i="1"/>
  <c r="P501" i="1"/>
  <c r="O501" i="1"/>
  <c r="M501" i="1"/>
  <c r="T500" i="1"/>
  <c r="S500" i="1"/>
  <c r="Q500" i="1"/>
  <c r="P500" i="1"/>
  <c r="O500" i="1"/>
  <c r="M500" i="1"/>
  <c r="T499" i="1"/>
  <c r="S499" i="1"/>
  <c r="Q499" i="1"/>
  <c r="P499" i="1"/>
  <c r="O499" i="1"/>
  <c r="M499" i="1"/>
  <c r="T498" i="1"/>
  <c r="S498" i="1"/>
  <c r="Q498" i="1"/>
  <c r="P498" i="1"/>
  <c r="O498" i="1"/>
  <c r="M498" i="1"/>
  <c r="T497" i="1"/>
  <c r="S497" i="1"/>
  <c r="Q497" i="1"/>
  <c r="P497" i="1"/>
  <c r="O497" i="1"/>
  <c r="M497" i="1"/>
  <c r="T496" i="1"/>
  <c r="S496" i="1"/>
  <c r="Q496" i="1"/>
  <c r="P496" i="1"/>
  <c r="O496" i="1"/>
  <c r="M496" i="1"/>
  <c r="T495" i="1"/>
  <c r="S495" i="1"/>
  <c r="Q495" i="1"/>
  <c r="P495" i="1"/>
  <c r="O495" i="1"/>
  <c r="M495" i="1"/>
  <c r="T494" i="1"/>
  <c r="S494" i="1"/>
  <c r="Q494" i="1"/>
  <c r="P494" i="1"/>
  <c r="O494" i="1"/>
  <c r="M494" i="1"/>
  <c r="T493" i="1"/>
  <c r="S493" i="1"/>
  <c r="Q493" i="1"/>
  <c r="P493" i="1"/>
  <c r="O493" i="1"/>
  <c r="M493" i="1"/>
  <c r="T492" i="1"/>
  <c r="S492" i="1"/>
  <c r="Q492" i="1"/>
  <c r="P492" i="1"/>
  <c r="O492" i="1"/>
  <c r="M492" i="1"/>
  <c r="T491" i="1"/>
  <c r="S491" i="1"/>
  <c r="Q491" i="1"/>
  <c r="P491" i="1"/>
  <c r="O491" i="1"/>
  <c r="M491" i="1"/>
  <c r="T490" i="1"/>
  <c r="S490" i="1"/>
  <c r="Q490" i="1"/>
  <c r="P490" i="1"/>
  <c r="O490" i="1"/>
  <c r="M490" i="1"/>
  <c r="T489" i="1"/>
  <c r="S489" i="1"/>
  <c r="Q489" i="1"/>
  <c r="P489" i="1"/>
  <c r="O489" i="1"/>
  <c r="M489" i="1"/>
  <c r="T488" i="1"/>
  <c r="S488" i="1"/>
  <c r="Q488" i="1"/>
  <c r="P488" i="1"/>
  <c r="O488" i="1"/>
  <c r="M488" i="1"/>
  <c r="T487" i="1"/>
  <c r="S487" i="1"/>
  <c r="Q487" i="1"/>
  <c r="P487" i="1"/>
  <c r="O487" i="1"/>
  <c r="M487" i="1"/>
  <c r="T486" i="1"/>
  <c r="S486" i="1"/>
  <c r="Q486" i="1"/>
  <c r="P486" i="1"/>
  <c r="O486" i="1"/>
  <c r="M486" i="1"/>
  <c r="T485" i="1"/>
  <c r="S485" i="1"/>
  <c r="Q485" i="1"/>
  <c r="P485" i="1"/>
  <c r="O485" i="1"/>
  <c r="M485" i="1"/>
  <c r="T484" i="1"/>
  <c r="S484" i="1"/>
  <c r="Q484" i="1"/>
  <c r="P484" i="1"/>
  <c r="O484" i="1"/>
  <c r="M484" i="1"/>
  <c r="T483" i="1"/>
  <c r="S483" i="1"/>
  <c r="Q483" i="1"/>
  <c r="P483" i="1"/>
  <c r="O483" i="1"/>
  <c r="M483" i="1"/>
  <c r="T482" i="1"/>
  <c r="S482" i="1"/>
  <c r="Q482" i="1"/>
  <c r="P482" i="1"/>
  <c r="O482" i="1"/>
  <c r="M482" i="1"/>
  <c r="T481" i="1"/>
  <c r="S481" i="1"/>
  <c r="Q481" i="1"/>
  <c r="P481" i="1"/>
  <c r="O481" i="1"/>
  <c r="M481" i="1"/>
  <c r="T480" i="1"/>
  <c r="S480" i="1"/>
  <c r="Q480" i="1"/>
  <c r="P480" i="1"/>
  <c r="O480" i="1"/>
  <c r="M480" i="1"/>
  <c r="T479" i="1"/>
  <c r="S479" i="1"/>
  <c r="Q479" i="1"/>
  <c r="P479" i="1"/>
  <c r="O479" i="1"/>
  <c r="M479" i="1"/>
  <c r="T478" i="1"/>
  <c r="S478" i="1"/>
  <c r="Q478" i="1"/>
  <c r="P478" i="1"/>
  <c r="O478" i="1"/>
  <c r="M478" i="1"/>
  <c r="T477" i="1"/>
  <c r="S477" i="1"/>
  <c r="Q477" i="1"/>
  <c r="P477" i="1"/>
  <c r="O477" i="1"/>
  <c r="M477" i="1"/>
  <c r="T476" i="1"/>
  <c r="S476" i="1"/>
  <c r="Q476" i="1"/>
  <c r="P476" i="1"/>
  <c r="O476" i="1"/>
  <c r="M476" i="1"/>
  <c r="T475" i="1"/>
  <c r="S475" i="1"/>
  <c r="Q475" i="1"/>
  <c r="P475" i="1"/>
  <c r="O475" i="1"/>
  <c r="M475" i="1"/>
  <c r="T474" i="1"/>
  <c r="S474" i="1"/>
  <c r="Q474" i="1"/>
  <c r="P474" i="1"/>
  <c r="O474" i="1"/>
  <c r="M474" i="1"/>
  <c r="T473" i="1"/>
  <c r="S473" i="1"/>
  <c r="Q473" i="1"/>
  <c r="P473" i="1"/>
  <c r="O473" i="1"/>
  <c r="M473" i="1"/>
  <c r="T472" i="1"/>
  <c r="S472" i="1"/>
  <c r="Q472" i="1"/>
  <c r="P472" i="1"/>
  <c r="O472" i="1"/>
  <c r="M472" i="1"/>
  <c r="T471" i="1"/>
  <c r="S471" i="1"/>
  <c r="Q471" i="1"/>
  <c r="P471" i="1"/>
  <c r="O471" i="1"/>
  <c r="M471" i="1"/>
  <c r="T470" i="1"/>
  <c r="S470" i="1"/>
  <c r="Q470" i="1"/>
  <c r="P470" i="1"/>
  <c r="O470" i="1"/>
  <c r="M470" i="1"/>
  <c r="T469" i="1"/>
  <c r="S469" i="1"/>
  <c r="Q469" i="1"/>
  <c r="P469" i="1"/>
  <c r="O469" i="1"/>
  <c r="M469" i="1"/>
  <c r="T468" i="1"/>
  <c r="S468" i="1"/>
  <c r="Q468" i="1"/>
  <c r="P468" i="1"/>
  <c r="O468" i="1"/>
  <c r="M468" i="1"/>
  <c r="T467" i="1"/>
  <c r="S467" i="1"/>
  <c r="Q467" i="1"/>
  <c r="P467" i="1"/>
  <c r="O467" i="1"/>
  <c r="M467" i="1"/>
  <c r="T466" i="1"/>
  <c r="S466" i="1"/>
  <c r="Q466" i="1"/>
  <c r="P466" i="1"/>
  <c r="O466" i="1"/>
  <c r="M466" i="1"/>
  <c r="T465" i="1"/>
  <c r="S465" i="1"/>
  <c r="Q465" i="1"/>
  <c r="P465" i="1"/>
  <c r="O465" i="1"/>
  <c r="M465" i="1"/>
  <c r="T464" i="1"/>
  <c r="S464" i="1"/>
  <c r="Q464" i="1"/>
  <c r="P464" i="1"/>
  <c r="O464" i="1"/>
  <c r="M464" i="1"/>
  <c r="T463" i="1"/>
  <c r="S463" i="1"/>
  <c r="Q463" i="1"/>
  <c r="P463" i="1"/>
  <c r="O463" i="1"/>
  <c r="M463" i="1"/>
  <c r="T462" i="1"/>
  <c r="S462" i="1"/>
  <c r="Q462" i="1"/>
  <c r="P462" i="1"/>
  <c r="O462" i="1"/>
  <c r="M462" i="1"/>
  <c r="T461" i="1"/>
  <c r="S461" i="1"/>
  <c r="Q461" i="1"/>
  <c r="P461" i="1"/>
  <c r="O461" i="1"/>
  <c r="M461" i="1"/>
  <c r="T460" i="1"/>
  <c r="S460" i="1"/>
  <c r="Q460" i="1"/>
  <c r="P460" i="1"/>
  <c r="O460" i="1"/>
  <c r="M460" i="1"/>
  <c r="T459" i="1"/>
  <c r="S459" i="1"/>
  <c r="Q459" i="1"/>
  <c r="P459" i="1"/>
  <c r="O459" i="1"/>
  <c r="M459" i="1"/>
  <c r="T458" i="1"/>
  <c r="S458" i="1"/>
  <c r="Q458" i="1"/>
  <c r="P458" i="1"/>
  <c r="O458" i="1"/>
  <c r="M458" i="1"/>
  <c r="T457" i="1"/>
  <c r="S457" i="1"/>
  <c r="Q457" i="1"/>
  <c r="P457" i="1"/>
  <c r="O457" i="1"/>
  <c r="M457" i="1"/>
  <c r="T456" i="1"/>
  <c r="S456" i="1"/>
  <c r="Q456" i="1"/>
  <c r="P456" i="1"/>
  <c r="O456" i="1"/>
  <c r="M456" i="1"/>
  <c r="T455" i="1"/>
  <c r="S455" i="1"/>
  <c r="Q455" i="1"/>
  <c r="P455" i="1"/>
  <c r="O455" i="1"/>
  <c r="M455" i="1"/>
  <c r="T454" i="1"/>
  <c r="S454" i="1"/>
  <c r="Q454" i="1"/>
  <c r="P454" i="1"/>
  <c r="O454" i="1"/>
  <c r="M454" i="1"/>
  <c r="T453" i="1"/>
  <c r="S453" i="1"/>
  <c r="Q453" i="1"/>
  <c r="P453" i="1"/>
  <c r="O453" i="1"/>
  <c r="M453" i="1"/>
  <c r="T452" i="1"/>
  <c r="S452" i="1"/>
  <c r="Q452" i="1"/>
  <c r="P452" i="1"/>
  <c r="O452" i="1"/>
  <c r="M452" i="1"/>
  <c r="T451" i="1"/>
  <c r="S451" i="1"/>
  <c r="Q451" i="1"/>
  <c r="P451" i="1"/>
  <c r="O451" i="1"/>
  <c r="M451" i="1"/>
  <c r="T450" i="1"/>
  <c r="S450" i="1"/>
  <c r="Q450" i="1"/>
  <c r="P450" i="1"/>
  <c r="O450" i="1"/>
  <c r="M450" i="1"/>
  <c r="T449" i="1"/>
  <c r="S449" i="1"/>
  <c r="Q449" i="1"/>
  <c r="P449" i="1"/>
  <c r="O449" i="1"/>
  <c r="M449" i="1"/>
  <c r="T448" i="1"/>
  <c r="S448" i="1"/>
  <c r="Q448" i="1"/>
  <c r="P448" i="1"/>
  <c r="O448" i="1"/>
  <c r="M448" i="1"/>
  <c r="T447" i="1"/>
  <c r="S447" i="1"/>
  <c r="Q447" i="1"/>
  <c r="P447" i="1"/>
  <c r="O447" i="1"/>
  <c r="M447" i="1"/>
  <c r="T446" i="1"/>
  <c r="S446" i="1"/>
  <c r="Q446" i="1"/>
  <c r="P446" i="1"/>
  <c r="O446" i="1"/>
  <c r="M446" i="1"/>
  <c r="T445" i="1"/>
  <c r="S445" i="1"/>
  <c r="Q445" i="1"/>
  <c r="P445" i="1"/>
  <c r="O445" i="1"/>
  <c r="M445" i="1"/>
  <c r="T444" i="1"/>
  <c r="S444" i="1"/>
  <c r="Q444" i="1"/>
  <c r="P444" i="1"/>
  <c r="O444" i="1"/>
  <c r="M444" i="1"/>
  <c r="T443" i="1"/>
  <c r="S443" i="1"/>
  <c r="Q443" i="1"/>
  <c r="P443" i="1"/>
  <c r="O443" i="1"/>
  <c r="M443" i="1"/>
  <c r="T442" i="1"/>
  <c r="S442" i="1"/>
  <c r="Q442" i="1"/>
  <c r="P442" i="1"/>
  <c r="O442" i="1"/>
  <c r="M442" i="1"/>
  <c r="T441" i="1"/>
  <c r="S441" i="1"/>
  <c r="Q441" i="1"/>
  <c r="P441" i="1"/>
  <c r="O441" i="1"/>
  <c r="M441" i="1"/>
  <c r="T440" i="1"/>
  <c r="S440" i="1"/>
  <c r="Q440" i="1"/>
  <c r="P440" i="1"/>
  <c r="O440" i="1"/>
  <c r="M440" i="1"/>
  <c r="T439" i="1"/>
  <c r="S439" i="1"/>
  <c r="Q439" i="1"/>
  <c r="P439" i="1"/>
  <c r="O439" i="1"/>
  <c r="M439" i="1"/>
  <c r="T438" i="1"/>
  <c r="S438" i="1"/>
  <c r="Q438" i="1"/>
  <c r="P438" i="1"/>
  <c r="O438" i="1"/>
  <c r="M438" i="1"/>
  <c r="T437" i="1"/>
  <c r="S437" i="1"/>
  <c r="Q437" i="1"/>
  <c r="P437" i="1"/>
  <c r="O437" i="1"/>
  <c r="M437" i="1"/>
  <c r="T436" i="1"/>
  <c r="S436" i="1"/>
  <c r="Q436" i="1"/>
  <c r="P436" i="1"/>
  <c r="O436" i="1"/>
  <c r="M436" i="1"/>
  <c r="T435" i="1"/>
  <c r="S435" i="1"/>
  <c r="Q435" i="1"/>
  <c r="P435" i="1"/>
  <c r="O435" i="1"/>
  <c r="M435" i="1"/>
  <c r="T434" i="1"/>
  <c r="S434" i="1"/>
  <c r="Q434" i="1"/>
  <c r="P434" i="1"/>
  <c r="O434" i="1"/>
  <c r="M434" i="1"/>
  <c r="T433" i="1"/>
  <c r="S433" i="1"/>
  <c r="Q433" i="1"/>
  <c r="P433" i="1"/>
  <c r="O433" i="1"/>
  <c r="M433" i="1"/>
  <c r="T432" i="1"/>
  <c r="S432" i="1"/>
  <c r="Q432" i="1"/>
  <c r="P432" i="1"/>
  <c r="O432" i="1"/>
  <c r="M432" i="1"/>
  <c r="T431" i="1"/>
  <c r="S431" i="1"/>
  <c r="Q431" i="1"/>
  <c r="P431" i="1"/>
  <c r="O431" i="1"/>
  <c r="M431" i="1"/>
  <c r="T430" i="1"/>
  <c r="S430" i="1"/>
  <c r="Q430" i="1"/>
  <c r="P430" i="1"/>
  <c r="O430" i="1"/>
  <c r="M430" i="1"/>
  <c r="T429" i="1"/>
  <c r="S429" i="1"/>
  <c r="Q429" i="1"/>
  <c r="P429" i="1"/>
  <c r="O429" i="1"/>
  <c r="M429" i="1"/>
  <c r="T428" i="1"/>
  <c r="S428" i="1"/>
  <c r="Q428" i="1"/>
  <c r="P428" i="1"/>
  <c r="O428" i="1"/>
  <c r="M428" i="1"/>
  <c r="T427" i="1"/>
  <c r="S427" i="1"/>
  <c r="Q427" i="1"/>
  <c r="P427" i="1"/>
  <c r="O427" i="1"/>
  <c r="M427" i="1"/>
  <c r="T426" i="1"/>
  <c r="S426" i="1"/>
  <c r="Q426" i="1"/>
  <c r="P426" i="1"/>
  <c r="O426" i="1"/>
  <c r="M426" i="1"/>
  <c r="T425" i="1"/>
  <c r="S425" i="1"/>
  <c r="Q425" i="1"/>
  <c r="P425" i="1"/>
  <c r="O425" i="1"/>
  <c r="M425" i="1"/>
  <c r="T424" i="1"/>
  <c r="S424" i="1"/>
  <c r="Q424" i="1"/>
  <c r="P424" i="1"/>
  <c r="O424" i="1"/>
  <c r="M424" i="1"/>
  <c r="T423" i="1"/>
  <c r="S423" i="1"/>
  <c r="Q423" i="1"/>
  <c r="P423" i="1"/>
  <c r="O423" i="1"/>
  <c r="M423" i="1"/>
  <c r="T422" i="1"/>
  <c r="S422" i="1"/>
  <c r="Q422" i="1"/>
  <c r="P422" i="1"/>
  <c r="O422" i="1"/>
  <c r="M422" i="1"/>
  <c r="T421" i="1"/>
  <c r="S421" i="1"/>
  <c r="Q421" i="1"/>
  <c r="P421" i="1"/>
  <c r="O421" i="1"/>
  <c r="M421" i="1"/>
  <c r="T420" i="1"/>
  <c r="S420" i="1"/>
  <c r="Q420" i="1"/>
  <c r="P420" i="1"/>
  <c r="O420" i="1"/>
  <c r="M420" i="1"/>
  <c r="T419" i="1"/>
  <c r="S419" i="1"/>
  <c r="Q419" i="1"/>
  <c r="P419" i="1"/>
  <c r="O419" i="1"/>
  <c r="M419" i="1"/>
  <c r="T418" i="1"/>
  <c r="S418" i="1"/>
  <c r="Q418" i="1"/>
  <c r="P418" i="1"/>
  <c r="O418" i="1"/>
  <c r="M418" i="1"/>
  <c r="T417" i="1"/>
  <c r="S417" i="1"/>
  <c r="Q417" i="1"/>
  <c r="P417" i="1"/>
  <c r="O417" i="1"/>
  <c r="M417" i="1"/>
  <c r="T416" i="1"/>
  <c r="S416" i="1"/>
  <c r="Q416" i="1"/>
  <c r="P416" i="1"/>
  <c r="O416" i="1"/>
  <c r="M416" i="1"/>
  <c r="T415" i="1"/>
  <c r="S415" i="1"/>
  <c r="Q415" i="1"/>
  <c r="P415" i="1"/>
  <c r="O415" i="1"/>
  <c r="M415" i="1"/>
  <c r="T414" i="1"/>
  <c r="S414" i="1"/>
  <c r="Q414" i="1"/>
  <c r="P414" i="1"/>
  <c r="O414" i="1"/>
  <c r="M414" i="1"/>
  <c r="T413" i="1"/>
  <c r="S413" i="1"/>
  <c r="Q413" i="1"/>
  <c r="P413" i="1"/>
  <c r="O413" i="1"/>
  <c r="M413" i="1"/>
  <c r="T412" i="1"/>
  <c r="S412" i="1"/>
  <c r="Q412" i="1"/>
  <c r="P412" i="1"/>
  <c r="O412" i="1"/>
  <c r="M412" i="1"/>
  <c r="T411" i="1"/>
  <c r="S411" i="1"/>
  <c r="Q411" i="1"/>
  <c r="P411" i="1"/>
  <c r="O411" i="1"/>
  <c r="M411" i="1"/>
  <c r="T410" i="1"/>
  <c r="S410" i="1"/>
  <c r="Q410" i="1"/>
  <c r="P410" i="1"/>
  <c r="O410" i="1"/>
  <c r="M410" i="1"/>
  <c r="T409" i="1"/>
  <c r="S409" i="1"/>
  <c r="Q409" i="1"/>
  <c r="P409" i="1"/>
  <c r="O409" i="1"/>
  <c r="M409" i="1"/>
  <c r="T408" i="1"/>
  <c r="S408" i="1"/>
  <c r="Q408" i="1"/>
  <c r="P408" i="1"/>
  <c r="O408" i="1"/>
  <c r="M408" i="1"/>
  <c r="T407" i="1"/>
  <c r="S407" i="1"/>
  <c r="Q407" i="1"/>
  <c r="P407" i="1"/>
  <c r="O407" i="1"/>
  <c r="M407" i="1"/>
  <c r="T406" i="1"/>
  <c r="S406" i="1"/>
  <c r="Q406" i="1"/>
  <c r="P406" i="1"/>
  <c r="O406" i="1"/>
  <c r="M406" i="1"/>
  <c r="T405" i="1"/>
  <c r="S405" i="1"/>
  <c r="Q405" i="1"/>
  <c r="P405" i="1"/>
  <c r="O405" i="1"/>
  <c r="M405" i="1"/>
  <c r="T404" i="1"/>
  <c r="S404" i="1"/>
  <c r="Q404" i="1"/>
  <c r="P404" i="1"/>
  <c r="O404" i="1"/>
  <c r="M404" i="1"/>
  <c r="T403" i="1"/>
  <c r="S403" i="1"/>
  <c r="Q403" i="1"/>
  <c r="P403" i="1"/>
  <c r="O403" i="1"/>
  <c r="M403" i="1"/>
  <c r="T402" i="1"/>
  <c r="S402" i="1"/>
  <c r="Q402" i="1"/>
  <c r="P402" i="1"/>
  <c r="O402" i="1"/>
  <c r="M402" i="1"/>
  <c r="T401" i="1"/>
  <c r="S401" i="1"/>
  <c r="Q401" i="1"/>
  <c r="P401" i="1"/>
  <c r="O401" i="1"/>
  <c r="M401" i="1"/>
  <c r="T400" i="1"/>
  <c r="S400" i="1"/>
  <c r="Q400" i="1"/>
  <c r="P400" i="1"/>
  <c r="O400" i="1"/>
  <c r="M400" i="1"/>
  <c r="T399" i="1"/>
  <c r="S399" i="1"/>
  <c r="Q399" i="1"/>
  <c r="P399" i="1"/>
  <c r="O399" i="1"/>
  <c r="M399" i="1"/>
  <c r="T398" i="1"/>
  <c r="S398" i="1"/>
  <c r="Q398" i="1"/>
  <c r="P398" i="1"/>
  <c r="O398" i="1"/>
  <c r="M398" i="1"/>
  <c r="T397" i="1"/>
  <c r="S397" i="1"/>
  <c r="Q397" i="1"/>
  <c r="P397" i="1"/>
  <c r="O397" i="1"/>
  <c r="M397" i="1"/>
  <c r="T396" i="1"/>
  <c r="S396" i="1"/>
  <c r="Q396" i="1"/>
  <c r="P396" i="1"/>
  <c r="O396" i="1"/>
  <c r="M396" i="1"/>
  <c r="T395" i="1"/>
  <c r="S395" i="1"/>
  <c r="Q395" i="1"/>
  <c r="P395" i="1"/>
  <c r="O395" i="1"/>
  <c r="M395" i="1"/>
  <c r="T394" i="1"/>
  <c r="S394" i="1"/>
  <c r="Q394" i="1"/>
  <c r="P394" i="1"/>
  <c r="O394" i="1"/>
  <c r="M394" i="1"/>
  <c r="T393" i="1"/>
  <c r="S393" i="1"/>
  <c r="Q393" i="1"/>
  <c r="P393" i="1"/>
  <c r="O393" i="1"/>
  <c r="M393" i="1"/>
  <c r="T392" i="1"/>
  <c r="S392" i="1"/>
  <c r="Q392" i="1"/>
  <c r="P392" i="1"/>
  <c r="O392" i="1"/>
  <c r="M392" i="1"/>
  <c r="T391" i="1"/>
  <c r="S391" i="1"/>
  <c r="Q391" i="1"/>
  <c r="P391" i="1"/>
  <c r="O391" i="1"/>
  <c r="M391" i="1"/>
  <c r="T390" i="1"/>
  <c r="S390" i="1"/>
  <c r="Q390" i="1"/>
  <c r="P390" i="1"/>
  <c r="O390" i="1"/>
  <c r="M390" i="1"/>
  <c r="T389" i="1"/>
  <c r="S389" i="1"/>
  <c r="Q389" i="1"/>
  <c r="P389" i="1"/>
  <c r="O389" i="1"/>
  <c r="M389" i="1"/>
  <c r="T388" i="1"/>
  <c r="S388" i="1"/>
  <c r="Q388" i="1"/>
  <c r="P388" i="1"/>
  <c r="O388" i="1"/>
  <c r="M388" i="1"/>
  <c r="T387" i="1"/>
  <c r="S387" i="1"/>
  <c r="Q387" i="1"/>
  <c r="P387" i="1"/>
  <c r="O387" i="1"/>
  <c r="M387" i="1"/>
  <c r="T386" i="1"/>
  <c r="S386" i="1"/>
  <c r="Q386" i="1"/>
  <c r="P386" i="1"/>
  <c r="O386" i="1"/>
  <c r="M386" i="1"/>
  <c r="T385" i="1"/>
  <c r="S385" i="1"/>
  <c r="Q385" i="1"/>
  <c r="P385" i="1"/>
  <c r="O385" i="1"/>
  <c r="M385" i="1"/>
  <c r="T384" i="1"/>
  <c r="S384" i="1"/>
  <c r="Q384" i="1"/>
  <c r="P384" i="1"/>
  <c r="O384" i="1"/>
  <c r="M384" i="1"/>
  <c r="T383" i="1"/>
  <c r="S383" i="1"/>
  <c r="Q383" i="1"/>
  <c r="P383" i="1"/>
  <c r="O383" i="1"/>
  <c r="M383" i="1"/>
  <c r="T382" i="1"/>
  <c r="S382" i="1"/>
  <c r="Q382" i="1"/>
  <c r="P382" i="1"/>
  <c r="O382" i="1"/>
  <c r="M382" i="1"/>
  <c r="T381" i="1"/>
  <c r="S381" i="1"/>
  <c r="Q381" i="1"/>
  <c r="P381" i="1"/>
  <c r="O381" i="1"/>
  <c r="M381" i="1"/>
  <c r="T380" i="1"/>
  <c r="S380" i="1"/>
  <c r="Q380" i="1"/>
  <c r="P380" i="1"/>
  <c r="O380" i="1"/>
  <c r="M380" i="1"/>
  <c r="T379" i="1"/>
  <c r="S379" i="1"/>
  <c r="Q379" i="1"/>
  <c r="P379" i="1"/>
  <c r="O379" i="1"/>
  <c r="M379" i="1"/>
  <c r="T378" i="1"/>
  <c r="S378" i="1"/>
  <c r="Q378" i="1"/>
  <c r="P378" i="1"/>
  <c r="O378" i="1"/>
  <c r="M378" i="1"/>
  <c r="T377" i="1"/>
  <c r="S377" i="1"/>
  <c r="Q377" i="1"/>
  <c r="P377" i="1"/>
  <c r="O377" i="1"/>
  <c r="M377" i="1"/>
  <c r="T376" i="1"/>
  <c r="S376" i="1"/>
  <c r="Q376" i="1"/>
  <c r="P376" i="1"/>
  <c r="O376" i="1"/>
  <c r="M376" i="1"/>
  <c r="T375" i="1"/>
  <c r="S375" i="1"/>
  <c r="Q375" i="1"/>
  <c r="P375" i="1"/>
  <c r="O375" i="1"/>
  <c r="M375" i="1"/>
  <c r="T374" i="1"/>
  <c r="S374" i="1"/>
  <c r="Q374" i="1"/>
  <c r="P374" i="1"/>
  <c r="O374" i="1"/>
  <c r="M374" i="1"/>
  <c r="T373" i="1"/>
  <c r="S373" i="1"/>
  <c r="Q373" i="1"/>
  <c r="P373" i="1"/>
  <c r="O373" i="1"/>
  <c r="M373" i="1"/>
  <c r="T372" i="1"/>
  <c r="S372" i="1"/>
  <c r="Q372" i="1"/>
  <c r="P372" i="1"/>
  <c r="O372" i="1"/>
  <c r="M372" i="1"/>
  <c r="T371" i="1"/>
  <c r="S371" i="1"/>
  <c r="Q371" i="1"/>
  <c r="P371" i="1"/>
  <c r="O371" i="1"/>
  <c r="M371" i="1"/>
  <c r="T370" i="1"/>
  <c r="S370" i="1"/>
  <c r="Q370" i="1"/>
  <c r="P370" i="1"/>
  <c r="O370" i="1"/>
  <c r="M370" i="1"/>
  <c r="T369" i="1"/>
  <c r="S369" i="1"/>
  <c r="Q369" i="1"/>
  <c r="P369" i="1"/>
  <c r="O369" i="1"/>
  <c r="M369" i="1"/>
  <c r="T368" i="1"/>
  <c r="S368" i="1"/>
  <c r="Q368" i="1"/>
  <c r="P368" i="1"/>
  <c r="O368" i="1"/>
  <c r="M368" i="1"/>
  <c r="T367" i="1"/>
  <c r="S367" i="1"/>
  <c r="Q367" i="1"/>
  <c r="P367" i="1"/>
  <c r="O367" i="1"/>
  <c r="M367" i="1"/>
  <c r="T366" i="1"/>
  <c r="S366" i="1"/>
  <c r="Q366" i="1"/>
  <c r="P366" i="1"/>
  <c r="O366" i="1"/>
  <c r="M366" i="1"/>
  <c r="T365" i="1"/>
  <c r="S365" i="1"/>
  <c r="Q365" i="1"/>
  <c r="P365" i="1"/>
  <c r="O365" i="1"/>
  <c r="M365" i="1"/>
  <c r="T364" i="1"/>
  <c r="S364" i="1"/>
  <c r="Q364" i="1"/>
  <c r="P364" i="1"/>
  <c r="O364" i="1"/>
  <c r="M364" i="1"/>
  <c r="T363" i="1"/>
  <c r="S363" i="1"/>
  <c r="Q363" i="1"/>
  <c r="P363" i="1"/>
  <c r="O363" i="1"/>
  <c r="M363" i="1"/>
  <c r="T362" i="1"/>
  <c r="S362" i="1"/>
  <c r="Q362" i="1"/>
  <c r="P362" i="1"/>
  <c r="O362" i="1"/>
  <c r="M362" i="1"/>
  <c r="T361" i="1"/>
  <c r="S361" i="1"/>
  <c r="Q361" i="1"/>
  <c r="P361" i="1"/>
  <c r="O361" i="1"/>
  <c r="M361" i="1"/>
  <c r="T360" i="1"/>
  <c r="S360" i="1"/>
  <c r="Q360" i="1"/>
  <c r="P360" i="1"/>
  <c r="O360" i="1"/>
  <c r="M360" i="1"/>
  <c r="T359" i="1"/>
  <c r="S359" i="1"/>
  <c r="Q359" i="1"/>
  <c r="P359" i="1"/>
  <c r="O359" i="1"/>
  <c r="M359" i="1"/>
  <c r="T358" i="1"/>
  <c r="S358" i="1"/>
  <c r="Q358" i="1"/>
  <c r="P358" i="1"/>
  <c r="O358" i="1"/>
  <c r="M358" i="1"/>
  <c r="T357" i="1"/>
  <c r="S357" i="1"/>
  <c r="Q357" i="1"/>
  <c r="P357" i="1"/>
  <c r="O357" i="1"/>
  <c r="M357" i="1"/>
  <c r="T356" i="1"/>
  <c r="S356" i="1"/>
  <c r="Q356" i="1"/>
  <c r="P356" i="1"/>
  <c r="O356" i="1"/>
  <c r="M356" i="1"/>
  <c r="T355" i="1"/>
  <c r="S355" i="1"/>
  <c r="Q355" i="1"/>
  <c r="P355" i="1"/>
  <c r="O355" i="1"/>
  <c r="M355" i="1"/>
  <c r="T354" i="1"/>
  <c r="S354" i="1"/>
  <c r="Q354" i="1"/>
  <c r="P354" i="1"/>
  <c r="O354" i="1"/>
  <c r="M354" i="1"/>
  <c r="T353" i="1"/>
  <c r="S353" i="1"/>
  <c r="Q353" i="1"/>
  <c r="P353" i="1"/>
  <c r="O353" i="1"/>
  <c r="M353" i="1"/>
  <c r="T352" i="1"/>
  <c r="S352" i="1"/>
  <c r="Q352" i="1"/>
  <c r="P352" i="1"/>
  <c r="O352" i="1"/>
  <c r="M352" i="1"/>
  <c r="T351" i="1"/>
  <c r="S351" i="1"/>
  <c r="Q351" i="1"/>
  <c r="P351" i="1"/>
  <c r="O351" i="1"/>
  <c r="M351" i="1"/>
  <c r="T350" i="1"/>
  <c r="S350" i="1"/>
  <c r="Q350" i="1"/>
  <c r="P350" i="1"/>
  <c r="O350" i="1"/>
  <c r="M350" i="1"/>
  <c r="T349" i="1"/>
  <c r="S349" i="1"/>
  <c r="Q349" i="1"/>
  <c r="P349" i="1"/>
  <c r="O349" i="1"/>
  <c r="M349" i="1"/>
  <c r="T348" i="1"/>
  <c r="S348" i="1"/>
  <c r="Q348" i="1"/>
  <c r="P348" i="1"/>
  <c r="O348" i="1"/>
  <c r="M348" i="1"/>
  <c r="T347" i="1"/>
  <c r="S347" i="1"/>
  <c r="Q347" i="1"/>
  <c r="P347" i="1"/>
  <c r="O347" i="1"/>
  <c r="M347" i="1"/>
  <c r="T346" i="1"/>
  <c r="S346" i="1"/>
  <c r="Q346" i="1"/>
  <c r="P346" i="1"/>
  <c r="O346" i="1"/>
  <c r="M346" i="1"/>
  <c r="T345" i="1"/>
  <c r="S345" i="1"/>
  <c r="Q345" i="1"/>
  <c r="P345" i="1"/>
  <c r="O345" i="1"/>
  <c r="M345" i="1"/>
  <c r="T344" i="1"/>
  <c r="S344" i="1"/>
  <c r="Q344" i="1"/>
  <c r="P344" i="1"/>
  <c r="O344" i="1"/>
  <c r="M344" i="1"/>
  <c r="T343" i="1"/>
  <c r="S343" i="1"/>
  <c r="Q343" i="1"/>
  <c r="P343" i="1"/>
  <c r="O343" i="1"/>
  <c r="M343" i="1"/>
  <c r="T342" i="1"/>
  <c r="S342" i="1"/>
  <c r="Q342" i="1"/>
  <c r="P342" i="1"/>
  <c r="O342" i="1"/>
  <c r="M342" i="1"/>
  <c r="T341" i="1"/>
  <c r="S341" i="1"/>
  <c r="Q341" i="1"/>
  <c r="P341" i="1"/>
  <c r="O341" i="1"/>
  <c r="M341" i="1"/>
  <c r="T340" i="1"/>
  <c r="S340" i="1"/>
  <c r="Q340" i="1"/>
  <c r="P340" i="1"/>
  <c r="O340" i="1"/>
  <c r="M340" i="1"/>
  <c r="T339" i="1"/>
  <c r="S339" i="1"/>
  <c r="Q339" i="1"/>
  <c r="P339" i="1"/>
  <c r="O339" i="1"/>
  <c r="M339" i="1"/>
  <c r="T338" i="1"/>
  <c r="S338" i="1"/>
  <c r="Q338" i="1"/>
  <c r="P338" i="1"/>
  <c r="O338" i="1"/>
  <c r="M338" i="1"/>
  <c r="T337" i="1"/>
  <c r="S337" i="1"/>
  <c r="Q337" i="1"/>
  <c r="P337" i="1"/>
  <c r="O337" i="1"/>
  <c r="M337" i="1"/>
  <c r="T336" i="1"/>
  <c r="S336" i="1"/>
  <c r="Q336" i="1"/>
  <c r="P336" i="1"/>
  <c r="O336" i="1"/>
  <c r="M336" i="1"/>
  <c r="T335" i="1"/>
  <c r="S335" i="1"/>
  <c r="Q335" i="1"/>
  <c r="P335" i="1"/>
  <c r="O335" i="1"/>
  <c r="M335" i="1"/>
  <c r="T334" i="1"/>
  <c r="S334" i="1"/>
  <c r="Q334" i="1"/>
  <c r="P334" i="1"/>
  <c r="O334" i="1"/>
  <c r="M334" i="1"/>
  <c r="T333" i="1"/>
  <c r="S333" i="1"/>
  <c r="Q333" i="1"/>
  <c r="P333" i="1"/>
  <c r="O333" i="1"/>
  <c r="M333" i="1"/>
  <c r="T332" i="1"/>
  <c r="S332" i="1"/>
  <c r="Q332" i="1"/>
  <c r="P332" i="1"/>
  <c r="O332" i="1"/>
  <c r="M332" i="1"/>
  <c r="T331" i="1"/>
  <c r="S331" i="1"/>
  <c r="Q331" i="1"/>
  <c r="P331" i="1"/>
  <c r="O331" i="1"/>
  <c r="M331" i="1"/>
  <c r="T330" i="1"/>
  <c r="S330" i="1"/>
  <c r="Q330" i="1"/>
  <c r="P330" i="1"/>
  <c r="O330" i="1"/>
  <c r="M330" i="1"/>
  <c r="T329" i="1"/>
  <c r="S329" i="1"/>
  <c r="Q329" i="1"/>
  <c r="P329" i="1"/>
  <c r="O329" i="1"/>
  <c r="M329" i="1"/>
  <c r="T328" i="1"/>
  <c r="S328" i="1"/>
  <c r="Q328" i="1"/>
  <c r="P328" i="1"/>
  <c r="O328" i="1"/>
  <c r="M328" i="1"/>
  <c r="T327" i="1"/>
  <c r="S327" i="1"/>
  <c r="Q327" i="1"/>
  <c r="P327" i="1"/>
  <c r="O327" i="1"/>
  <c r="M327" i="1"/>
  <c r="T326" i="1"/>
  <c r="S326" i="1"/>
  <c r="Q326" i="1"/>
  <c r="P326" i="1"/>
  <c r="O326" i="1"/>
  <c r="M326" i="1"/>
  <c r="T325" i="1"/>
  <c r="S325" i="1"/>
  <c r="Q325" i="1"/>
  <c r="P325" i="1"/>
  <c r="O325" i="1"/>
  <c r="M325" i="1"/>
  <c r="T324" i="1"/>
  <c r="S324" i="1"/>
  <c r="Q324" i="1"/>
  <c r="P324" i="1"/>
  <c r="O324" i="1"/>
  <c r="M324" i="1"/>
  <c r="T323" i="1"/>
  <c r="S323" i="1"/>
  <c r="Q323" i="1"/>
  <c r="P323" i="1"/>
  <c r="O323" i="1"/>
  <c r="M323" i="1"/>
  <c r="T322" i="1"/>
  <c r="S322" i="1"/>
  <c r="Q322" i="1"/>
  <c r="P322" i="1"/>
  <c r="O322" i="1"/>
  <c r="M322" i="1"/>
  <c r="T321" i="1"/>
  <c r="S321" i="1"/>
  <c r="Q321" i="1"/>
  <c r="P321" i="1"/>
  <c r="O321" i="1"/>
  <c r="M321" i="1"/>
  <c r="T320" i="1"/>
  <c r="S320" i="1"/>
  <c r="Q320" i="1"/>
  <c r="P320" i="1"/>
  <c r="O320" i="1"/>
  <c r="M320" i="1"/>
  <c r="T319" i="1"/>
  <c r="S319" i="1"/>
  <c r="Q319" i="1"/>
  <c r="P319" i="1"/>
  <c r="O319" i="1"/>
  <c r="M319" i="1"/>
  <c r="T318" i="1"/>
  <c r="S318" i="1"/>
  <c r="Q318" i="1"/>
  <c r="P318" i="1"/>
  <c r="O318" i="1"/>
  <c r="M318" i="1"/>
  <c r="T317" i="1"/>
  <c r="S317" i="1"/>
  <c r="Q317" i="1"/>
  <c r="P317" i="1"/>
  <c r="O317" i="1"/>
  <c r="M317" i="1"/>
  <c r="T316" i="1"/>
  <c r="S316" i="1"/>
  <c r="Q316" i="1"/>
  <c r="P316" i="1"/>
  <c r="O316" i="1"/>
  <c r="M316" i="1"/>
  <c r="T315" i="1"/>
  <c r="S315" i="1"/>
  <c r="Q315" i="1"/>
  <c r="P315" i="1"/>
  <c r="O315" i="1"/>
  <c r="M315" i="1"/>
  <c r="T314" i="1"/>
  <c r="S314" i="1"/>
  <c r="Q314" i="1"/>
  <c r="P314" i="1"/>
  <c r="O314" i="1"/>
  <c r="M314" i="1"/>
  <c r="T313" i="1"/>
  <c r="S313" i="1"/>
  <c r="Q313" i="1"/>
  <c r="P313" i="1"/>
  <c r="O313" i="1"/>
  <c r="M313" i="1"/>
  <c r="T312" i="1"/>
  <c r="S312" i="1"/>
  <c r="Q312" i="1"/>
  <c r="P312" i="1"/>
  <c r="O312" i="1"/>
  <c r="M312" i="1"/>
  <c r="T311" i="1"/>
  <c r="S311" i="1"/>
  <c r="Q311" i="1"/>
  <c r="P311" i="1"/>
  <c r="O311" i="1"/>
  <c r="M311" i="1"/>
  <c r="T310" i="1"/>
  <c r="S310" i="1"/>
  <c r="Q310" i="1"/>
  <c r="P310" i="1"/>
  <c r="O310" i="1"/>
  <c r="M310" i="1"/>
  <c r="T309" i="1"/>
  <c r="S309" i="1"/>
  <c r="Q309" i="1"/>
  <c r="P309" i="1"/>
  <c r="O309" i="1"/>
  <c r="M309" i="1"/>
  <c r="T308" i="1"/>
  <c r="S308" i="1"/>
  <c r="Q308" i="1"/>
  <c r="P308" i="1"/>
  <c r="O308" i="1"/>
  <c r="M308" i="1"/>
  <c r="T307" i="1"/>
  <c r="S307" i="1"/>
  <c r="Q307" i="1"/>
  <c r="P307" i="1"/>
  <c r="O307" i="1"/>
  <c r="M307" i="1"/>
  <c r="T306" i="1"/>
  <c r="S306" i="1"/>
  <c r="Q306" i="1"/>
  <c r="P306" i="1"/>
  <c r="O306" i="1"/>
  <c r="M306" i="1"/>
  <c r="T305" i="1"/>
  <c r="S305" i="1"/>
  <c r="Q305" i="1"/>
  <c r="P305" i="1"/>
  <c r="O305" i="1"/>
  <c r="M305" i="1"/>
  <c r="T304" i="1"/>
  <c r="S304" i="1"/>
  <c r="Q304" i="1"/>
  <c r="P304" i="1"/>
  <c r="O304" i="1"/>
  <c r="M304" i="1"/>
  <c r="T303" i="1"/>
  <c r="S303" i="1"/>
  <c r="Q303" i="1"/>
  <c r="P303" i="1"/>
  <c r="O303" i="1"/>
  <c r="M303" i="1"/>
  <c r="T302" i="1"/>
  <c r="S302" i="1"/>
  <c r="Q302" i="1"/>
  <c r="P302" i="1"/>
  <c r="O302" i="1"/>
  <c r="M302" i="1"/>
  <c r="T301" i="1"/>
  <c r="S301" i="1"/>
  <c r="Q301" i="1"/>
  <c r="P301" i="1"/>
  <c r="O301" i="1"/>
  <c r="M301" i="1"/>
  <c r="T300" i="1"/>
  <c r="S300" i="1"/>
  <c r="Q300" i="1"/>
  <c r="P300" i="1"/>
  <c r="O300" i="1"/>
  <c r="M300" i="1"/>
  <c r="T299" i="1"/>
  <c r="S299" i="1"/>
  <c r="Q299" i="1"/>
  <c r="P299" i="1"/>
  <c r="O299" i="1"/>
  <c r="M299" i="1"/>
  <c r="T298" i="1"/>
  <c r="S298" i="1"/>
  <c r="Q298" i="1"/>
  <c r="P298" i="1"/>
  <c r="O298" i="1"/>
  <c r="M298" i="1"/>
  <c r="T297" i="1"/>
  <c r="S297" i="1"/>
  <c r="Q297" i="1"/>
  <c r="P297" i="1"/>
  <c r="O297" i="1"/>
  <c r="M297" i="1"/>
  <c r="T296" i="1"/>
  <c r="S296" i="1"/>
  <c r="Q296" i="1"/>
  <c r="P296" i="1"/>
  <c r="O296" i="1"/>
  <c r="M296" i="1"/>
  <c r="T295" i="1"/>
  <c r="S295" i="1"/>
  <c r="Q295" i="1"/>
  <c r="P295" i="1"/>
  <c r="O295" i="1"/>
  <c r="M295" i="1"/>
  <c r="T294" i="1"/>
  <c r="S294" i="1"/>
  <c r="Q294" i="1"/>
  <c r="P294" i="1"/>
  <c r="O294" i="1"/>
  <c r="M294" i="1"/>
  <c r="T293" i="1"/>
  <c r="S293" i="1"/>
  <c r="Q293" i="1"/>
  <c r="P293" i="1"/>
  <c r="O293" i="1"/>
  <c r="M293" i="1"/>
  <c r="T292" i="1"/>
  <c r="S292" i="1"/>
  <c r="Q292" i="1"/>
  <c r="P292" i="1"/>
  <c r="O292" i="1"/>
  <c r="M292" i="1"/>
  <c r="T291" i="1"/>
  <c r="S291" i="1"/>
  <c r="Q291" i="1"/>
  <c r="P291" i="1"/>
  <c r="O291" i="1"/>
  <c r="M291" i="1"/>
  <c r="T290" i="1"/>
  <c r="S290" i="1"/>
  <c r="Q290" i="1"/>
  <c r="P290" i="1"/>
  <c r="O290" i="1"/>
  <c r="M290" i="1"/>
  <c r="T289" i="1"/>
  <c r="S289" i="1"/>
  <c r="Q289" i="1"/>
  <c r="P289" i="1"/>
  <c r="O289" i="1"/>
  <c r="M289" i="1"/>
  <c r="T288" i="1"/>
  <c r="S288" i="1"/>
  <c r="Q288" i="1"/>
  <c r="P288" i="1"/>
  <c r="O288" i="1"/>
  <c r="M288" i="1"/>
  <c r="T287" i="1"/>
  <c r="S287" i="1"/>
  <c r="Q287" i="1"/>
  <c r="P287" i="1"/>
  <c r="O287" i="1"/>
  <c r="M287" i="1"/>
  <c r="T286" i="1"/>
  <c r="S286" i="1"/>
  <c r="Q286" i="1"/>
  <c r="P286" i="1"/>
  <c r="O286" i="1"/>
  <c r="M286" i="1"/>
  <c r="T285" i="1"/>
  <c r="S285" i="1"/>
  <c r="Q285" i="1"/>
  <c r="P285" i="1"/>
  <c r="O285" i="1"/>
  <c r="M285" i="1"/>
  <c r="T284" i="1"/>
  <c r="S284" i="1"/>
  <c r="Q284" i="1"/>
  <c r="P284" i="1"/>
  <c r="O284" i="1"/>
  <c r="M284" i="1"/>
  <c r="T283" i="1"/>
  <c r="S283" i="1"/>
  <c r="Q283" i="1"/>
  <c r="P283" i="1"/>
  <c r="O283" i="1"/>
  <c r="M283" i="1"/>
  <c r="T282" i="1"/>
  <c r="S282" i="1"/>
  <c r="Q282" i="1"/>
  <c r="P282" i="1"/>
  <c r="O282" i="1"/>
  <c r="M282" i="1"/>
  <c r="T281" i="1"/>
  <c r="S281" i="1"/>
  <c r="Q281" i="1"/>
  <c r="P281" i="1"/>
  <c r="O281" i="1"/>
  <c r="M281" i="1"/>
  <c r="T280" i="1"/>
  <c r="S280" i="1"/>
  <c r="Q280" i="1"/>
  <c r="P280" i="1"/>
  <c r="O280" i="1"/>
  <c r="M280" i="1"/>
  <c r="T279" i="1"/>
  <c r="S279" i="1"/>
  <c r="Q279" i="1"/>
  <c r="P279" i="1"/>
  <c r="O279" i="1"/>
  <c r="M279" i="1"/>
  <c r="T278" i="1"/>
  <c r="S278" i="1"/>
  <c r="Q278" i="1"/>
  <c r="P278" i="1"/>
  <c r="O278" i="1"/>
  <c r="M278" i="1"/>
  <c r="T277" i="1"/>
  <c r="S277" i="1"/>
  <c r="Q277" i="1"/>
  <c r="P277" i="1"/>
  <c r="O277" i="1"/>
  <c r="M277" i="1"/>
  <c r="T276" i="1"/>
  <c r="S276" i="1"/>
  <c r="Q276" i="1"/>
  <c r="P276" i="1"/>
  <c r="O276" i="1"/>
  <c r="M276" i="1"/>
  <c r="T275" i="1"/>
  <c r="S275" i="1"/>
  <c r="Q275" i="1"/>
  <c r="P275" i="1"/>
  <c r="O275" i="1"/>
  <c r="M275" i="1"/>
  <c r="T274" i="1"/>
  <c r="S274" i="1"/>
  <c r="Q274" i="1"/>
  <c r="P274" i="1"/>
  <c r="O274" i="1"/>
  <c r="M274" i="1"/>
  <c r="T273" i="1"/>
  <c r="S273" i="1"/>
  <c r="Q273" i="1"/>
  <c r="P273" i="1"/>
  <c r="O273" i="1"/>
  <c r="M273" i="1"/>
  <c r="T272" i="1"/>
  <c r="S272" i="1"/>
  <c r="Q272" i="1"/>
  <c r="P272" i="1"/>
  <c r="O272" i="1"/>
  <c r="M272" i="1"/>
  <c r="T271" i="1"/>
  <c r="S271" i="1"/>
  <c r="Q271" i="1"/>
  <c r="P271" i="1"/>
  <c r="O271" i="1"/>
  <c r="M271" i="1"/>
  <c r="T270" i="1"/>
  <c r="S270" i="1"/>
  <c r="Q270" i="1"/>
  <c r="P270" i="1"/>
  <c r="O270" i="1"/>
  <c r="M270" i="1"/>
  <c r="T269" i="1"/>
  <c r="S269" i="1"/>
  <c r="Q269" i="1"/>
  <c r="P269" i="1"/>
  <c r="O269" i="1"/>
  <c r="M269" i="1"/>
  <c r="T268" i="1"/>
  <c r="S268" i="1"/>
  <c r="Q268" i="1"/>
  <c r="P268" i="1"/>
  <c r="O268" i="1"/>
  <c r="M268" i="1"/>
  <c r="T267" i="1"/>
  <c r="S267" i="1"/>
  <c r="Q267" i="1"/>
  <c r="P267" i="1"/>
  <c r="O267" i="1"/>
  <c r="M267" i="1"/>
  <c r="T266" i="1"/>
  <c r="S266" i="1"/>
  <c r="Q266" i="1"/>
  <c r="P266" i="1"/>
  <c r="O266" i="1"/>
  <c r="M266" i="1"/>
  <c r="T265" i="1"/>
  <c r="S265" i="1"/>
  <c r="Q265" i="1"/>
  <c r="P265" i="1"/>
  <c r="O265" i="1"/>
  <c r="M265" i="1"/>
  <c r="T264" i="1"/>
  <c r="S264" i="1"/>
  <c r="Q264" i="1"/>
  <c r="P264" i="1"/>
  <c r="O264" i="1"/>
  <c r="M264" i="1"/>
  <c r="T263" i="1"/>
  <c r="S263" i="1"/>
  <c r="Q263" i="1"/>
  <c r="P263" i="1"/>
  <c r="O263" i="1"/>
  <c r="M263" i="1"/>
  <c r="T262" i="1"/>
  <c r="S262" i="1"/>
  <c r="Q262" i="1"/>
  <c r="P262" i="1"/>
  <c r="O262" i="1"/>
  <c r="M262" i="1"/>
  <c r="T261" i="1"/>
  <c r="S261" i="1"/>
  <c r="Q261" i="1"/>
  <c r="P261" i="1"/>
  <c r="O261" i="1"/>
  <c r="M261" i="1"/>
  <c r="T260" i="1"/>
  <c r="S260" i="1"/>
  <c r="Q260" i="1"/>
  <c r="P260" i="1"/>
  <c r="O260" i="1"/>
  <c r="M260" i="1"/>
  <c r="T259" i="1"/>
  <c r="S259" i="1"/>
  <c r="Q259" i="1"/>
  <c r="P259" i="1"/>
  <c r="O259" i="1"/>
  <c r="M259" i="1"/>
  <c r="T258" i="1"/>
  <c r="S258" i="1"/>
  <c r="Q258" i="1"/>
  <c r="P258" i="1"/>
  <c r="O258" i="1"/>
  <c r="M258" i="1"/>
  <c r="T257" i="1"/>
  <c r="S257" i="1"/>
  <c r="Q257" i="1"/>
  <c r="P257" i="1"/>
  <c r="O257" i="1"/>
  <c r="M257" i="1"/>
  <c r="T256" i="1"/>
  <c r="S256" i="1"/>
  <c r="Q256" i="1"/>
  <c r="P256" i="1"/>
  <c r="O256" i="1"/>
  <c r="M256" i="1"/>
  <c r="T255" i="1"/>
  <c r="S255" i="1"/>
  <c r="Q255" i="1"/>
  <c r="P255" i="1"/>
  <c r="O255" i="1"/>
  <c r="M255" i="1"/>
  <c r="T254" i="1"/>
  <c r="S254" i="1"/>
  <c r="Q254" i="1"/>
  <c r="P254" i="1"/>
  <c r="O254" i="1"/>
  <c r="M254" i="1"/>
  <c r="T253" i="1"/>
  <c r="S253" i="1"/>
  <c r="Q253" i="1"/>
  <c r="P253" i="1"/>
  <c r="O253" i="1"/>
  <c r="M253" i="1"/>
  <c r="T252" i="1"/>
  <c r="S252" i="1"/>
  <c r="Q252" i="1"/>
  <c r="P252" i="1"/>
  <c r="O252" i="1"/>
  <c r="M252" i="1"/>
  <c r="T251" i="1"/>
  <c r="S251" i="1"/>
  <c r="Q251" i="1"/>
  <c r="P251" i="1"/>
  <c r="O251" i="1"/>
  <c r="M251" i="1"/>
  <c r="T250" i="1"/>
  <c r="S250" i="1"/>
  <c r="Q250" i="1"/>
  <c r="P250" i="1"/>
  <c r="O250" i="1"/>
  <c r="M250" i="1"/>
  <c r="T249" i="1"/>
  <c r="S249" i="1"/>
  <c r="Q249" i="1"/>
  <c r="P249" i="1"/>
  <c r="O249" i="1"/>
  <c r="M249" i="1"/>
  <c r="T248" i="1"/>
  <c r="S248" i="1"/>
  <c r="Q248" i="1"/>
  <c r="P248" i="1"/>
  <c r="O248" i="1"/>
  <c r="M248" i="1"/>
  <c r="T247" i="1"/>
  <c r="S247" i="1"/>
  <c r="Q247" i="1"/>
  <c r="P247" i="1"/>
  <c r="O247" i="1"/>
  <c r="M247" i="1"/>
  <c r="T246" i="1"/>
  <c r="S246" i="1"/>
  <c r="Q246" i="1"/>
  <c r="P246" i="1"/>
  <c r="O246" i="1"/>
  <c r="M246" i="1"/>
  <c r="T245" i="1"/>
  <c r="S245" i="1"/>
  <c r="Q245" i="1"/>
  <c r="P245" i="1"/>
  <c r="O245" i="1"/>
  <c r="M245" i="1"/>
  <c r="T244" i="1"/>
  <c r="S244" i="1"/>
  <c r="Q244" i="1"/>
  <c r="P244" i="1"/>
  <c r="O244" i="1"/>
  <c r="M244" i="1"/>
  <c r="T243" i="1"/>
  <c r="S243" i="1"/>
  <c r="Q243" i="1"/>
  <c r="P243" i="1"/>
  <c r="O243" i="1"/>
  <c r="M243" i="1"/>
  <c r="T242" i="1"/>
  <c r="S242" i="1"/>
  <c r="Q242" i="1"/>
  <c r="P242" i="1"/>
  <c r="O242" i="1"/>
  <c r="M242" i="1"/>
  <c r="T241" i="1"/>
  <c r="S241" i="1"/>
  <c r="Q241" i="1"/>
  <c r="P241" i="1"/>
  <c r="O241" i="1"/>
  <c r="M241" i="1"/>
  <c r="T240" i="1"/>
  <c r="S240" i="1"/>
  <c r="Q240" i="1"/>
  <c r="P240" i="1"/>
  <c r="O240" i="1"/>
  <c r="M240" i="1"/>
  <c r="T239" i="1"/>
  <c r="S239" i="1"/>
  <c r="Q239" i="1"/>
  <c r="P239" i="1"/>
  <c r="O239" i="1"/>
  <c r="M239" i="1"/>
  <c r="T238" i="1"/>
  <c r="S238" i="1"/>
  <c r="Q238" i="1"/>
  <c r="P238" i="1"/>
  <c r="O238" i="1"/>
  <c r="M238" i="1"/>
  <c r="T237" i="1"/>
  <c r="S237" i="1"/>
  <c r="Q237" i="1"/>
  <c r="P237" i="1"/>
  <c r="O237" i="1"/>
  <c r="M237" i="1"/>
  <c r="T236" i="1"/>
  <c r="S236" i="1"/>
  <c r="Q236" i="1"/>
  <c r="P236" i="1"/>
  <c r="O236" i="1"/>
  <c r="M236" i="1"/>
  <c r="T235" i="1"/>
  <c r="S235" i="1"/>
  <c r="Q235" i="1"/>
  <c r="P235" i="1"/>
  <c r="O235" i="1"/>
  <c r="M235" i="1"/>
  <c r="T234" i="1"/>
  <c r="S234" i="1"/>
  <c r="Q234" i="1"/>
  <c r="P234" i="1"/>
  <c r="O234" i="1"/>
  <c r="M234" i="1"/>
  <c r="T233" i="1"/>
  <c r="S233" i="1"/>
  <c r="Q233" i="1"/>
  <c r="P233" i="1"/>
  <c r="O233" i="1"/>
  <c r="M233" i="1"/>
  <c r="T232" i="1"/>
  <c r="S232" i="1"/>
  <c r="Q232" i="1"/>
  <c r="P232" i="1"/>
  <c r="O232" i="1"/>
  <c r="M232" i="1"/>
  <c r="T231" i="1"/>
  <c r="S231" i="1"/>
  <c r="Q231" i="1"/>
  <c r="P231" i="1"/>
  <c r="O231" i="1"/>
  <c r="M231" i="1"/>
  <c r="T230" i="1"/>
  <c r="S230" i="1"/>
  <c r="Q230" i="1"/>
  <c r="P230" i="1"/>
  <c r="O230" i="1"/>
  <c r="M230" i="1"/>
  <c r="T229" i="1"/>
  <c r="S229" i="1"/>
  <c r="Q229" i="1"/>
  <c r="P229" i="1"/>
  <c r="O229" i="1"/>
  <c r="M229" i="1"/>
  <c r="T228" i="1"/>
  <c r="S228" i="1"/>
  <c r="Q228" i="1"/>
  <c r="P228" i="1"/>
  <c r="O228" i="1"/>
  <c r="M228" i="1"/>
  <c r="T227" i="1"/>
  <c r="S227" i="1"/>
  <c r="Q227" i="1"/>
  <c r="P227" i="1"/>
  <c r="O227" i="1"/>
  <c r="M227" i="1"/>
  <c r="T226" i="1"/>
  <c r="S226" i="1"/>
  <c r="Q226" i="1"/>
  <c r="P226" i="1"/>
  <c r="O226" i="1"/>
  <c r="M226" i="1"/>
  <c r="T225" i="1"/>
  <c r="S225" i="1"/>
  <c r="Q225" i="1"/>
  <c r="P225" i="1"/>
  <c r="O225" i="1"/>
  <c r="M225" i="1"/>
  <c r="T224" i="1"/>
  <c r="S224" i="1"/>
  <c r="Q224" i="1"/>
  <c r="P224" i="1"/>
  <c r="O224" i="1"/>
  <c r="M224" i="1"/>
  <c r="T223" i="1"/>
  <c r="S223" i="1"/>
  <c r="Q223" i="1"/>
  <c r="P223" i="1"/>
  <c r="O223" i="1"/>
  <c r="M223" i="1"/>
  <c r="T222" i="1"/>
  <c r="S222" i="1"/>
  <c r="Q222" i="1"/>
  <c r="P222" i="1"/>
  <c r="O222" i="1"/>
  <c r="M222" i="1"/>
  <c r="T221" i="1"/>
  <c r="S221" i="1"/>
  <c r="Q221" i="1"/>
  <c r="P221" i="1"/>
  <c r="O221" i="1"/>
  <c r="M221" i="1"/>
  <c r="T220" i="1"/>
  <c r="S220" i="1"/>
  <c r="Q220" i="1"/>
  <c r="P220" i="1"/>
  <c r="O220" i="1"/>
  <c r="M220" i="1"/>
  <c r="T219" i="1"/>
  <c r="S219" i="1"/>
  <c r="Q219" i="1"/>
  <c r="P219" i="1"/>
  <c r="O219" i="1"/>
  <c r="M219" i="1"/>
  <c r="T218" i="1"/>
  <c r="S218" i="1"/>
  <c r="Q218" i="1"/>
  <c r="P218" i="1"/>
  <c r="O218" i="1"/>
  <c r="M218" i="1"/>
  <c r="T217" i="1"/>
  <c r="S217" i="1"/>
  <c r="Q217" i="1"/>
  <c r="P217" i="1"/>
  <c r="O217" i="1"/>
  <c r="M217" i="1"/>
  <c r="T216" i="1"/>
  <c r="S216" i="1"/>
  <c r="Q216" i="1"/>
  <c r="P216" i="1"/>
  <c r="O216" i="1"/>
  <c r="M216" i="1"/>
  <c r="T215" i="1"/>
  <c r="S215" i="1"/>
  <c r="Q215" i="1"/>
  <c r="P215" i="1"/>
  <c r="O215" i="1"/>
  <c r="M215" i="1"/>
  <c r="T214" i="1"/>
  <c r="S214" i="1"/>
  <c r="Q214" i="1"/>
  <c r="P214" i="1"/>
  <c r="O214" i="1"/>
  <c r="M214" i="1"/>
  <c r="T213" i="1"/>
  <c r="S213" i="1"/>
  <c r="Q213" i="1"/>
  <c r="P213" i="1"/>
  <c r="O213" i="1"/>
  <c r="M213" i="1"/>
  <c r="T212" i="1"/>
  <c r="S212" i="1"/>
  <c r="Q212" i="1"/>
  <c r="P212" i="1"/>
  <c r="O212" i="1"/>
  <c r="M212" i="1"/>
  <c r="T211" i="1"/>
  <c r="S211" i="1"/>
  <c r="Q211" i="1"/>
  <c r="P211" i="1"/>
  <c r="O211" i="1"/>
  <c r="M211" i="1"/>
  <c r="T210" i="1"/>
  <c r="S210" i="1"/>
  <c r="Q210" i="1"/>
  <c r="P210" i="1"/>
  <c r="O210" i="1"/>
  <c r="M210" i="1"/>
  <c r="T209" i="1"/>
  <c r="S209" i="1"/>
  <c r="Q209" i="1"/>
  <c r="P209" i="1"/>
  <c r="O209" i="1"/>
  <c r="M209" i="1"/>
  <c r="T208" i="1"/>
  <c r="S208" i="1"/>
  <c r="Q208" i="1"/>
  <c r="P208" i="1"/>
  <c r="O208" i="1"/>
  <c r="M208" i="1"/>
  <c r="T207" i="1"/>
  <c r="S207" i="1"/>
  <c r="Q207" i="1"/>
  <c r="P207" i="1"/>
  <c r="O207" i="1"/>
  <c r="M207" i="1"/>
  <c r="T206" i="1"/>
  <c r="S206" i="1"/>
  <c r="Q206" i="1"/>
  <c r="P206" i="1"/>
  <c r="O206" i="1"/>
  <c r="M206" i="1"/>
  <c r="T205" i="1"/>
  <c r="S205" i="1"/>
  <c r="Q205" i="1"/>
  <c r="P205" i="1"/>
  <c r="O205" i="1"/>
  <c r="M205" i="1"/>
  <c r="T204" i="1"/>
  <c r="S204" i="1"/>
  <c r="Q204" i="1"/>
  <c r="P204" i="1"/>
  <c r="O204" i="1"/>
  <c r="M204" i="1"/>
  <c r="T203" i="1"/>
  <c r="S203" i="1"/>
  <c r="Q203" i="1"/>
  <c r="P203" i="1"/>
  <c r="O203" i="1"/>
  <c r="M203" i="1"/>
  <c r="T202" i="1"/>
  <c r="S202" i="1"/>
  <c r="Q202" i="1"/>
  <c r="P202" i="1"/>
  <c r="O202" i="1"/>
  <c r="M202" i="1"/>
  <c r="T201" i="1"/>
  <c r="S201" i="1"/>
  <c r="Q201" i="1"/>
  <c r="P201" i="1"/>
  <c r="O201" i="1"/>
  <c r="M201" i="1"/>
  <c r="T200" i="1"/>
  <c r="S200" i="1"/>
  <c r="Q200" i="1"/>
  <c r="P200" i="1"/>
  <c r="O200" i="1"/>
  <c r="M200" i="1"/>
  <c r="T199" i="1"/>
  <c r="S199" i="1"/>
  <c r="Q199" i="1"/>
  <c r="P199" i="1"/>
  <c r="O199" i="1"/>
  <c r="M199" i="1"/>
  <c r="T198" i="1"/>
  <c r="S198" i="1"/>
  <c r="Q198" i="1"/>
  <c r="P198" i="1"/>
  <c r="O198" i="1"/>
  <c r="M198" i="1"/>
  <c r="T197" i="1"/>
  <c r="S197" i="1"/>
  <c r="Q197" i="1"/>
  <c r="P197" i="1"/>
  <c r="O197" i="1"/>
  <c r="M197" i="1"/>
  <c r="T196" i="1"/>
  <c r="S196" i="1"/>
  <c r="Q196" i="1"/>
  <c r="P196" i="1"/>
  <c r="O196" i="1"/>
  <c r="M196" i="1"/>
  <c r="T195" i="1"/>
  <c r="S195" i="1"/>
  <c r="Q195" i="1"/>
  <c r="P195" i="1"/>
  <c r="O195" i="1"/>
  <c r="M195" i="1"/>
  <c r="T194" i="1"/>
  <c r="S194" i="1"/>
  <c r="Q194" i="1"/>
  <c r="P194" i="1"/>
  <c r="O194" i="1"/>
  <c r="M194" i="1"/>
  <c r="T193" i="1"/>
  <c r="S193" i="1"/>
  <c r="Q193" i="1"/>
  <c r="P193" i="1"/>
  <c r="O193" i="1"/>
  <c r="M193" i="1"/>
  <c r="T192" i="1"/>
  <c r="S192" i="1"/>
  <c r="Q192" i="1"/>
  <c r="P192" i="1"/>
  <c r="O192" i="1"/>
  <c r="M192" i="1"/>
  <c r="T191" i="1"/>
  <c r="S191" i="1"/>
  <c r="Q191" i="1"/>
  <c r="P191" i="1"/>
  <c r="O191" i="1"/>
  <c r="M191" i="1"/>
  <c r="T190" i="1"/>
  <c r="S190" i="1"/>
  <c r="Q190" i="1"/>
  <c r="P190" i="1"/>
  <c r="O190" i="1"/>
  <c r="M190" i="1"/>
  <c r="T189" i="1"/>
  <c r="S189" i="1"/>
  <c r="Q189" i="1"/>
  <c r="P189" i="1"/>
  <c r="O189" i="1"/>
  <c r="M189" i="1"/>
  <c r="T188" i="1"/>
  <c r="S188" i="1"/>
  <c r="Q188" i="1"/>
  <c r="P188" i="1"/>
  <c r="O188" i="1"/>
  <c r="M188" i="1"/>
  <c r="T187" i="1"/>
  <c r="S187" i="1"/>
  <c r="Q187" i="1"/>
  <c r="P187" i="1"/>
  <c r="O187" i="1"/>
  <c r="M187" i="1"/>
  <c r="T186" i="1"/>
  <c r="S186" i="1"/>
  <c r="Q186" i="1"/>
  <c r="P186" i="1"/>
  <c r="O186" i="1"/>
  <c r="M186" i="1"/>
  <c r="T185" i="1"/>
  <c r="S185" i="1"/>
  <c r="Q185" i="1"/>
  <c r="P185" i="1"/>
  <c r="O185" i="1"/>
  <c r="M185" i="1"/>
  <c r="T184" i="1"/>
  <c r="S184" i="1"/>
  <c r="Q184" i="1"/>
  <c r="P184" i="1"/>
  <c r="O184" i="1"/>
  <c r="M184" i="1"/>
  <c r="T183" i="1"/>
  <c r="S183" i="1"/>
  <c r="Q183" i="1"/>
  <c r="P183" i="1"/>
  <c r="O183" i="1"/>
  <c r="M183" i="1"/>
  <c r="T182" i="1"/>
  <c r="S182" i="1"/>
  <c r="Q182" i="1"/>
  <c r="P182" i="1"/>
  <c r="O182" i="1"/>
  <c r="M182" i="1"/>
  <c r="T181" i="1"/>
  <c r="S181" i="1"/>
  <c r="Q181" i="1"/>
  <c r="P181" i="1"/>
  <c r="O181" i="1"/>
  <c r="M181" i="1"/>
  <c r="T180" i="1"/>
  <c r="S180" i="1"/>
  <c r="Q180" i="1"/>
  <c r="P180" i="1"/>
  <c r="O180" i="1"/>
  <c r="M180" i="1"/>
  <c r="T179" i="1"/>
  <c r="S179" i="1"/>
  <c r="Q179" i="1"/>
  <c r="P179" i="1"/>
  <c r="O179" i="1"/>
  <c r="M179" i="1"/>
  <c r="T178" i="1"/>
  <c r="S178" i="1"/>
  <c r="Q178" i="1"/>
  <c r="P178" i="1"/>
  <c r="O178" i="1"/>
  <c r="M178" i="1"/>
  <c r="T177" i="1"/>
  <c r="S177" i="1"/>
  <c r="Q177" i="1"/>
  <c r="P177" i="1"/>
  <c r="O177" i="1"/>
  <c r="M177" i="1"/>
  <c r="T176" i="1"/>
  <c r="S176" i="1"/>
  <c r="Q176" i="1"/>
  <c r="P176" i="1"/>
  <c r="O176" i="1"/>
  <c r="M176" i="1"/>
  <c r="T175" i="1"/>
  <c r="S175" i="1"/>
  <c r="Q175" i="1"/>
  <c r="P175" i="1"/>
  <c r="O175" i="1"/>
  <c r="M175" i="1"/>
  <c r="T174" i="1"/>
  <c r="S174" i="1"/>
  <c r="Q174" i="1"/>
  <c r="P174" i="1"/>
  <c r="O174" i="1"/>
  <c r="M174" i="1"/>
  <c r="T173" i="1"/>
  <c r="S173" i="1"/>
  <c r="Q173" i="1"/>
  <c r="P173" i="1"/>
  <c r="O173" i="1"/>
  <c r="M173" i="1"/>
  <c r="T172" i="1"/>
  <c r="S172" i="1"/>
  <c r="Q172" i="1"/>
  <c r="P172" i="1"/>
  <c r="O172" i="1"/>
  <c r="M172" i="1"/>
  <c r="T171" i="1"/>
  <c r="S171" i="1"/>
  <c r="Q171" i="1"/>
  <c r="P171" i="1"/>
  <c r="O171" i="1"/>
  <c r="M171" i="1"/>
  <c r="T170" i="1"/>
  <c r="S170" i="1"/>
  <c r="Q170" i="1"/>
  <c r="P170" i="1"/>
  <c r="O170" i="1"/>
  <c r="M170" i="1"/>
  <c r="T169" i="1"/>
  <c r="S169" i="1"/>
  <c r="Q169" i="1"/>
  <c r="P169" i="1"/>
  <c r="O169" i="1"/>
  <c r="M169" i="1"/>
  <c r="T168" i="1"/>
  <c r="S168" i="1"/>
  <c r="Q168" i="1"/>
  <c r="P168" i="1"/>
  <c r="O168" i="1"/>
  <c r="M168" i="1"/>
  <c r="T167" i="1"/>
  <c r="S167" i="1"/>
  <c r="Q167" i="1"/>
  <c r="P167" i="1"/>
  <c r="O167" i="1"/>
  <c r="M167" i="1"/>
  <c r="T166" i="1"/>
  <c r="S166" i="1"/>
  <c r="Q166" i="1"/>
  <c r="P166" i="1"/>
  <c r="O166" i="1"/>
  <c r="M166" i="1"/>
  <c r="T165" i="1"/>
  <c r="S165" i="1"/>
  <c r="Q165" i="1"/>
  <c r="P165" i="1"/>
  <c r="O165" i="1"/>
  <c r="M165" i="1"/>
  <c r="T164" i="1"/>
  <c r="S164" i="1"/>
  <c r="Q164" i="1"/>
  <c r="P164" i="1"/>
  <c r="O164" i="1"/>
  <c r="M164" i="1"/>
  <c r="T163" i="1"/>
  <c r="S163" i="1"/>
  <c r="Q163" i="1"/>
  <c r="P163" i="1"/>
  <c r="O163" i="1"/>
  <c r="M163" i="1"/>
  <c r="T162" i="1"/>
  <c r="S162" i="1"/>
  <c r="Q162" i="1"/>
  <c r="P162" i="1"/>
  <c r="O162" i="1"/>
  <c r="M162" i="1"/>
  <c r="T161" i="1"/>
  <c r="S161" i="1"/>
  <c r="Q161" i="1"/>
  <c r="P161" i="1"/>
  <c r="O161" i="1"/>
  <c r="M161" i="1"/>
  <c r="T160" i="1"/>
  <c r="S160" i="1"/>
  <c r="Q160" i="1"/>
  <c r="P160" i="1"/>
  <c r="O160" i="1"/>
  <c r="M160" i="1"/>
  <c r="T159" i="1"/>
  <c r="S159" i="1"/>
  <c r="Q159" i="1"/>
  <c r="P159" i="1"/>
  <c r="O159" i="1"/>
  <c r="M159" i="1"/>
  <c r="T158" i="1"/>
  <c r="S158" i="1"/>
  <c r="Q158" i="1"/>
  <c r="P158" i="1"/>
  <c r="O158" i="1"/>
  <c r="M158" i="1"/>
  <c r="T157" i="1"/>
  <c r="S157" i="1"/>
  <c r="Q157" i="1"/>
  <c r="P157" i="1"/>
  <c r="O157" i="1"/>
  <c r="M157" i="1"/>
  <c r="T156" i="1"/>
  <c r="S156" i="1"/>
  <c r="Q156" i="1"/>
  <c r="P156" i="1"/>
  <c r="O156" i="1"/>
  <c r="M156" i="1"/>
  <c r="T155" i="1"/>
  <c r="S155" i="1"/>
  <c r="Q155" i="1"/>
  <c r="P155" i="1"/>
  <c r="O155" i="1"/>
  <c r="M155" i="1"/>
  <c r="T154" i="1"/>
  <c r="S154" i="1"/>
  <c r="Q154" i="1"/>
  <c r="P154" i="1"/>
  <c r="O154" i="1"/>
  <c r="M154" i="1"/>
  <c r="T153" i="1"/>
  <c r="S153" i="1"/>
  <c r="Q153" i="1"/>
  <c r="P153" i="1"/>
  <c r="O153" i="1"/>
  <c r="M153" i="1"/>
  <c r="T152" i="1"/>
  <c r="S152" i="1"/>
  <c r="Q152" i="1"/>
  <c r="P152" i="1"/>
  <c r="O152" i="1"/>
  <c r="M152" i="1"/>
  <c r="T151" i="1"/>
  <c r="S151" i="1"/>
  <c r="Q151" i="1"/>
  <c r="P151" i="1"/>
  <c r="O151" i="1"/>
  <c r="M151" i="1"/>
  <c r="T150" i="1"/>
  <c r="S150" i="1"/>
  <c r="Q150" i="1"/>
  <c r="P150" i="1"/>
  <c r="O150" i="1"/>
  <c r="M150" i="1"/>
  <c r="T149" i="1"/>
  <c r="S149" i="1"/>
  <c r="Q149" i="1"/>
  <c r="P149" i="1"/>
  <c r="O149" i="1"/>
  <c r="M149" i="1"/>
  <c r="T148" i="1"/>
  <c r="S148" i="1"/>
  <c r="Q148" i="1"/>
  <c r="P148" i="1"/>
  <c r="O148" i="1"/>
  <c r="M148" i="1"/>
  <c r="T147" i="1"/>
  <c r="S147" i="1"/>
  <c r="Q147" i="1"/>
  <c r="P147" i="1"/>
  <c r="O147" i="1"/>
  <c r="M147" i="1"/>
  <c r="T146" i="1"/>
  <c r="S146" i="1"/>
  <c r="Q146" i="1"/>
  <c r="P146" i="1"/>
  <c r="O146" i="1"/>
  <c r="M146" i="1"/>
  <c r="T145" i="1"/>
  <c r="S145" i="1"/>
  <c r="Q145" i="1"/>
  <c r="P145" i="1"/>
  <c r="O145" i="1"/>
  <c r="M145" i="1"/>
  <c r="T144" i="1"/>
  <c r="S144" i="1"/>
  <c r="Q144" i="1"/>
  <c r="P144" i="1"/>
  <c r="O144" i="1"/>
  <c r="M144" i="1"/>
  <c r="T143" i="1"/>
  <c r="S143" i="1"/>
  <c r="Q143" i="1"/>
  <c r="P143" i="1"/>
  <c r="O143" i="1"/>
  <c r="M143" i="1"/>
  <c r="T142" i="1"/>
  <c r="S142" i="1"/>
  <c r="Q142" i="1"/>
  <c r="P142" i="1"/>
  <c r="O142" i="1"/>
  <c r="M142" i="1"/>
  <c r="T141" i="1"/>
  <c r="S141" i="1"/>
  <c r="Q141" i="1"/>
  <c r="P141" i="1"/>
  <c r="O141" i="1"/>
  <c r="M141" i="1"/>
  <c r="T140" i="1"/>
  <c r="S140" i="1"/>
  <c r="Q140" i="1"/>
  <c r="P140" i="1"/>
  <c r="O140" i="1"/>
  <c r="M140" i="1"/>
  <c r="T139" i="1"/>
  <c r="S139" i="1"/>
  <c r="Q139" i="1"/>
  <c r="P139" i="1"/>
  <c r="O139" i="1"/>
  <c r="M139" i="1"/>
  <c r="T138" i="1"/>
  <c r="S138" i="1"/>
  <c r="Q138" i="1"/>
  <c r="P138" i="1"/>
  <c r="O138" i="1"/>
  <c r="M138" i="1"/>
  <c r="T137" i="1"/>
  <c r="S137" i="1"/>
  <c r="Q137" i="1"/>
  <c r="P137" i="1"/>
  <c r="O137" i="1"/>
  <c r="M137" i="1"/>
  <c r="T136" i="1"/>
  <c r="S136" i="1"/>
  <c r="Q136" i="1"/>
  <c r="P136" i="1"/>
  <c r="O136" i="1"/>
  <c r="M136" i="1"/>
  <c r="T135" i="1"/>
  <c r="S135" i="1"/>
  <c r="Q135" i="1"/>
  <c r="P135" i="1"/>
  <c r="O135" i="1"/>
  <c r="M135" i="1"/>
  <c r="T134" i="1"/>
  <c r="S134" i="1"/>
  <c r="Q134" i="1"/>
  <c r="P134" i="1"/>
  <c r="O134" i="1"/>
  <c r="M134" i="1"/>
  <c r="T133" i="1"/>
  <c r="S133" i="1"/>
  <c r="Q133" i="1"/>
  <c r="P133" i="1"/>
  <c r="O133" i="1"/>
  <c r="M133" i="1"/>
  <c r="T132" i="1"/>
  <c r="S132" i="1"/>
  <c r="Q132" i="1"/>
  <c r="P132" i="1"/>
  <c r="O132" i="1"/>
  <c r="M132" i="1"/>
  <c r="T131" i="1"/>
  <c r="S131" i="1"/>
  <c r="Q131" i="1"/>
  <c r="P131" i="1"/>
  <c r="O131" i="1"/>
  <c r="M131" i="1"/>
  <c r="T130" i="1"/>
  <c r="S130" i="1"/>
  <c r="Q130" i="1"/>
  <c r="P130" i="1"/>
  <c r="O130" i="1"/>
  <c r="M130" i="1"/>
  <c r="T129" i="1"/>
  <c r="S129" i="1"/>
  <c r="Q129" i="1"/>
  <c r="P129" i="1"/>
  <c r="O129" i="1"/>
  <c r="M129" i="1"/>
  <c r="T128" i="1"/>
  <c r="S128" i="1"/>
  <c r="Q128" i="1"/>
  <c r="P128" i="1"/>
  <c r="O128" i="1"/>
  <c r="M128" i="1"/>
  <c r="T127" i="1"/>
  <c r="S127" i="1"/>
  <c r="Q127" i="1"/>
  <c r="P127" i="1"/>
  <c r="O127" i="1"/>
  <c r="M127" i="1"/>
  <c r="T126" i="1"/>
  <c r="S126" i="1"/>
  <c r="Q126" i="1"/>
  <c r="P126" i="1"/>
  <c r="O126" i="1"/>
  <c r="M126" i="1"/>
  <c r="T125" i="1"/>
  <c r="S125" i="1"/>
  <c r="Q125" i="1"/>
  <c r="P125" i="1"/>
  <c r="O125" i="1"/>
  <c r="M125" i="1"/>
  <c r="T124" i="1"/>
  <c r="S124" i="1"/>
  <c r="Q124" i="1"/>
  <c r="P124" i="1"/>
  <c r="O124" i="1"/>
  <c r="M124" i="1"/>
  <c r="T123" i="1"/>
  <c r="S123" i="1"/>
  <c r="Q123" i="1"/>
  <c r="P123" i="1"/>
  <c r="O123" i="1"/>
  <c r="M123" i="1"/>
  <c r="T122" i="1"/>
  <c r="S122" i="1"/>
  <c r="Q122" i="1"/>
  <c r="P122" i="1"/>
  <c r="O122" i="1"/>
  <c r="M122" i="1"/>
  <c r="T121" i="1"/>
  <c r="S121" i="1"/>
  <c r="Q121" i="1"/>
  <c r="P121" i="1"/>
  <c r="O121" i="1"/>
  <c r="M121" i="1"/>
  <c r="T120" i="1"/>
  <c r="S120" i="1"/>
  <c r="Q120" i="1"/>
  <c r="P120" i="1"/>
  <c r="O120" i="1"/>
  <c r="M120" i="1"/>
  <c r="T119" i="1"/>
  <c r="S119" i="1"/>
  <c r="Q119" i="1"/>
  <c r="P119" i="1"/>
  <c r="O119" i="1"/>
  <c r="M119" i="1"/>
  <c r="T118" i="1"/>
  <c r="S118" i="1"/>
  <c r="Q118" i="1"/>
  <c r="P118" i="1"/>
  <c r="O118" i="1"/>
  <c r="M118" i="1"/>
  <c r="T117" i="1"/>
  <c r="S117" i="1"/>
  <c r="Q117" i="1"/>
  <c r="P117" i="1"/>
  <c r="O117" i="1"/>
  <c r="M117" i="1"/>
  <c r="T116" i="1"/>
  <c r="S116" i="1"/>
  <c r="Q116" i="1"/>
  <c r="P116" i="1"/>
  <c r="O116" i="1"/>
  <c r="M116" i="1"/>
  <c r="T115" i="1"/>
  <c r="S115" i="1"/>
  <c r="Q115" i="1"/>
  <c r="P115" i="1"/>
  <c r="O115" i="1"/>
  <c r="M115" i="1"/>
  <c r="T114" i="1"/>
  <c r="S114" i="1"/>
  <c r="Q114" i="1"/>
  <c r="P114" i="1"/>
  <c r="O114" i="1"/>
  <c r="M114" i="1"/>
  <c r="T113" i="1"/>
  <c r="S113" i="1"/>
  <c r="Q113" i="1"/>
  <c r="P113" i="1"/>
  <c r="O113" i="1"/>
  <c r="M113" i="1"/>
  <c r="T112" i="1"/>
  <c r="S112" i="1"/>
  <c r="Q112" i="1"/>
  <c r="P112" i="1"/>
  <c r="O112" i="1"/>
  <c r="M112" i="1"/>
  <c r="T111" i="1"/>
  <c r="S111" i="1"/>
  <c r="Q111" i="1"/>
  <c r="P111" i="1"/>
  <c r="O111" i="1"/>
  <c r="M111" i="1"/>
  <c r="T110" i="1"/>
  <c r="S110" i="1"/>
  <c r="Q110" i="1"/>
  <c r="P110" i="1"/>
  <c r="O110" i="1"/>
  <c r="M110" i="1"/>
  <c r="T109" i="1"/>
  <c r="S109" i="1"/>
  <c r="Q109" i="1"/>
  <c r="P109" i="1"/>
  <c r="O109" i="1"/>
  <c r="M109" i="1"/>
  <c r="T108" i="1"/>
  <c r="S108" i="1"/>
  <c r="Q108" i="1"/>
  <c r="P108" i="1"/>
  <c r="O108" i="1"/>
  <c r="M108" i="1"/>
  <c r="T107" i="1"/>
  <c r="S107" i="1"/>
  <c r="Q107" i="1"/>
  <c r="P107" i="1"/>
  <c r="O107" i="1"/>
  <c r="M107" i="1"/>
  <c r="T106" i="1"/>
  <c r="S106" i="1"/>
  <c r="Q106" i="1"/>
  <c r="P106" i="1"/>
  <c r="O106" i="1"/>
  <c r="M106" i="1"/>
  <c r="T105" i="1"/>
  <c r="S105" i="1"/>
  <c r="Q105" i="1"/>
  <c r="P105" i="1"/>
  <c r="O105" i="1"/>
  <c r="M105" i="1"/>
  <c r="T104" i="1"/>
  <c r="S104" i="1"/>
  <c r="Q104" i="1"/>
  <c r="P104" i="1"/>
  <c r="O104" i="1"/>
  <c r="M104" i="1"/>
  <c r="T103" i="1"/>
  <c r="S103" i="1"/>
  <c r="Q103" i="1"/>
  <c r="P103" i="1"/>
  <c r="O103" i="1"/>
  <c r="M103" i="1"/>
  <c r="T102" i="1"/>
  <c r="S102" i="1"/>
  <c r="Q102" i="1"/>
  <c r="P102" i="1"/>
  <c r="O102" i="1"/>
  <c r="M102" i="1"/>
  <c r="T101" i="1"/>
  <c r="S101" i="1"/>
  <c r="Q101" i="1"/>
  <c r="P101" i="1"/>
  <c r="O101" i="1"/>
  <c r="M101" i="1"/>
  <c r="T100" i="1"/>
  <c r="S100" i="1"/>
  <c r="Q100" i="1"/>
  <c r="P100" i="1"/>
  <c r="O100" i="1"/>
  <c r="M100" i="1"/>
  <c r="T99" i="1"/>
  <c r="S99" i="1"/>
  <c r="Q99" i="1"/>
  <c r="P99" i="1"/>
  <c r="O99" i="1"/>
  <c r="M99" i="1"/>
  <c r="T98" i="1"/>
  <c r="S98" i="1"/>
  <c r="Q98" i="1"/>
  <c r="P98" i="1"/>
  <c r="O98" i="1"/>
  <c r="M98" i="1"/>
  <c r="T97" i="1"/>
  <c r="S97" i="1"/>
  <c r="Q97" i="1"/>
  <c r="P97" i="1"/>
  <c r="O97" i="1"/>
  <c r="M97" i="1"/>
  <c r="T96" i="1"/>
  <c r="S96" i="1"/>
  <c r="Q96" i="1"/>
  <c r="P96" i="1"/>
  <c r="O96" i="1"/>
  <c r="M96" i="1"/>
  <c r="T95" i="1"/>
  <c r="S95" i="1"/>
  <c r="Q95" i="1"/>
  <c r="P95" i="1"/>
  <c r="O95" i="1"/>
  <c r="M95" i="1"/>
  <c r="T94" i="1"/>
  <c r="S94" i="1"/>
  <c r="Q94" i="1"/>
  <c r="P94" i="1"/>
  <c r="O94" i="1"/>
  <c r="M94" i="1"/>
  <c r="T93" i="1"/>
  <c r="S93" i="1"/>
  <c r="Q93" i="1"/>
  <c r="P93" i="1"/>
  <c r="O93" i="1"/>
  <c r="M93" i="1"/>
  <c r="T92" i="1"/>
  <c r="S92" i="1"/>
  <c r="Q92" i="1"/>
  <c r="P92" i="1"/>
  <c r="O92" i="1"/>
  <c r="M92" i="1"/>
  <c r="T91" i="1"/>
  <c r="S91" i="1"/>
  <c r="Q91" i="1"/>
  <c r="P91" i="1"/>
  <c r="O91" i="1"/>
  <c r="M91" i="1"/>
  <c r="T90" i="1"/>
  <c r="S90" i="1"/>
  <c r="Q90" i="1"/>
  <c r="P90" i="1"/>
  <c r="O90" i="1"/>
  <c r="M90" i="1"/>
  <c r="T89" i="1"/>
  <c r="S89" i="1"/>
  <c r="Q89" i="1"/>
  <c r="P89" i="1"/>
  <c r="O89" i="1"/>
  <c r="M89" i="1"/>
  <c r="T88" i="1"/>
  <c r="S88" i="1"/>
  <c r="Q88" i="1"/>
  <c r="P88" i="1"/>
  <c r="O88" i="1"/>
  <c r="M88" i="1"/>
  <c r="T87" i="1"/>
  <c r="S87" i="1"/>
  <c r="Q87" i="1"/>
  <c r="P87" i="1"/>
  <c r="O87" i="1"/>
  <c r="M87" i="1"/>
  <c r="T86" i="1"/>
  <c r="S86" i="1"/>
  <c r="Q86" i="1"/>
  <c r="P86" i="1"/>
  <c r="O86" i="1"/>
  <c r="M86" i="1"/>
  <c r="T85" i="1"/>
  <c r="S85" i="1"/>
  <c r="Q85" i="1"/>
  <c r="P85" i="1"/>
  <c r="O85" i="1"/>
  <c r="M85" i="1"/>
  <c r="T84" i="1"/>
  <c r="S84" i="1"/>
  <c r="Q84" i="1"/>
  <c r="P84" i="1"/>
  <c r="O84" i="1"/>
  <c r="M84" i="1"/>
  <c r="T83" i="1"/>
  <c r="S83" i="1"/>
  <c r="Q83" i="1"/>
  <c r="P83" i="1"/>
  <c r="O83" i="1"/>
  <c r="M83" i="1"/>
  <c r="T82" i="1"/>
  <c r="S82" i="1"/>
  <c r="Q82" i="1"/>
  <c r="P82" i="1"/>
  <c r="O82" i="1"/>
  <c r="M82" i="1"/>
  <c r="T81" i="1"/>
  <c r="S81" i="1"/>
  <c r="Q81" i="1"/>
  <c r="P81" i="1"/>
  <c r="O81" i="1"/>
  <c r="M81" i="1"/>
  <c r="T80" i="1"/>
  <c r="S80" i="1"/>
  <c r="Q80" i="1"/>
  <c r="P80" i="1"/>
  <c r="O80" i="1"/>
  <c r="M80" i="1"/>
  <c r="T79" i="1"/>
  <c r="S79" i="1"/>
  <c r="Q79" i="1"/>
  <c r="P79" i="1"/>
  <c r="O79" i="1"/>
  <c r="M79" i="1"/>
  <c r="T78" i="1"/>
  <c r="S78" i="1"/>
  <c r="Q78" i="1"/>
  <c r="P78" i="1"/>
  <c r="O78" i="1"/>
  <c r="M78" i="1"/>
  <c r="T77" i="1"/>
  <c r="S77" i="1"/>
  <c r="Q77" i="1"/>
  <c r="P77" i="1"/>
  <c r="O77" i="1"/>
  <c r="M77" i="1"/>
  <c r="T76" i="1"/>
  <c r="S76" i="1"/>
  <c r="Q76" i="1"/>
  <c r="P76" i="1"/>
  <c r="O76" i="1"/>
  <c r="M76" i="1"/>
  <c r="T75" i="1"/>
  <c r="S75" i="1"/>
  <c r="Q75" i="1"/>
  <c r="P75" i="1"/>
  <c r="O75" i="1"/>
  <c r="M75" i="1"/>
  <c r="T74" i="1"/>
  <c r="S74" i="1"/>
  <c r="Q74" i="1"/>
  <c r="P74" i="1"/>
  <c r="O74" i="1"/>
  <c r="M74" i="1"/>
  <c r="T73" i="1"/>
  <c r="S73" i="1"/>
  <c r="Q73" i="1"/>
  <c r="P73" i="1"/>
  <c r="O73" i="1"/>
  <c r="M73" i="1"/>
  <c r="T72" i="1"/>
  <c r="S72" i="1"/>
  <c r="Q72" i="1"/>
  <c r="P72" i="1"/>
  <c r="O72" i="1"/>
  <c r="M72" i="1"/>
  <c r="T71" i="1"/>
  <c r="S71" i="1"/>
  <c r="Q71" i="1"/>
  <c r="P71" i="1"/>
  <c r="O71" i="1"/>
  <c r="M71" i="1"/>
  <c r="T70" i="1"/>
  <c r="S70" i="1"/>
  <c r="Q70" i="1"/>
  <c r="P70" i="1"/>
  <c r="O70" i="1"/>
  <c r="M70" i="1"/>
  <c r="T69" i="1"/>
  <c r="S69" i="1"/>
  <c r="Q69" i="1"/>
  <c r="P69" i="1"/>
  <c r="O69" i="1"/>
  <c r="M69" i="1"/>
  <c r="T68" i="1"/>
  <c r="S68" i="1"/>
  <c r="Q68" i="1"/>
  <c r="P68" i="1"/>
  <c r="O68" i="1"/>
  <c r="M68" i="1"/>
  <c r="T67" i="1"/>
  <c r="S67" i="1"/>
  <c r="Q67" i="1"/>
  <c r="P67" i="1"/>
  <c r="O67" i="1"/>
  <c r="M67" i="1"/>
  <c r="T66" i="1"/>
  <c r="S66" i="1"/>
  <c r="Q66" i="1"/>
  <c r="P66" i="1"/>
  <c r="O66" i="1"/>
  <c r="M66" i="1"/>
  <c r="T65" i="1"/>
  <c r="S65" i="1"/>
  <c r="Q65" i="1"/>
  <c r="P65" i="1"/>
  <c r="O65" i="1"/>
  <c r="M65" i="1"/>
  <c r="T64" i="1"/>
  <c r="S64" i="1"/>
  <c r="Q64" i="1"/>
  <c r="P64" i="1"/>
  <c r="O64" i="1"/>
  <c r="M64" i="1"/>
  <c r="T63" i="1"/>
  <c r="S63" i="1"/>
  <c r="Q63" i="1"/>
  <c r="P63" i="1"/>
  <c r="O63" i="1"/>
  <c r="M63" i="1"/>
  <c r="T62" i="1"/>
  <c r="S62" i="1"/>
  <c r="Q62" i="1"/>
  <c r="P62" i="1"/>
  <c r="O62" i="1"/>
  <c r="M62" i="1"/>
  <c r="T61" i="1"/>
  <c r="S61" i="1"/>
  <c r="Q61" i="1"/>
  <c r="P61" i="1"/>
  <c r="O61" i="1"/>
  <c r="M61" i="1"/>
  <c r="T60" i="1"/>
  <c r="S60" i="1"/>
  <c r="Q60" i="1"/>
  <c r="P60" i="1"/>
  <c r="O60" i="1"/>
  <c r="M60" i="1"/>
  <c r="T59" i="1"/>
  <c r="S59" i="1"/>
  <c r="Q59" i="1"/>
  <c r="P59" i="1"/>
  <c r="O59" i="1"/>
  <c r="M59" i="1"/>
  <c r="T58" i="1"/>
  <c r="S58" i="1"/>
  <c r="Q58" i="1"/>
  <c r="P58" i="1"/>
  <c r="O58" i="1"/>
  <c r="M58" i="1"/>
  <c r="T57" i="1"/>
  <c r="S57" i="1"/>
  <c r="Q57" i="1"/>
  <c r="P57" i="1"/>
  <c r="O57" i="1"/>
  <c r="M57" i="1"/>
  <c r="T56" i="1"/>
  <c r="S56" i="1"/>
  <c r="Q56" i="1"/>
  <c r="P56" i="1"/>
  <c r="O56" i="1"/>
  <c r="M56" i="1"/>
  <c r="T55" i="1"/>
  <c r="S55" i="1"/>
  <c r="Q55" i="1"/>
  <c r="P55" i="1"/>
  <c r="O55" i="1"/>
  <c r="M55" i="1"/>
  <c r="T54" i="1"/>
  <c r="S54" i="1"/>
  <c r="Q54" i="1"/>
  <c r="P54" i="1"/>
  <c r="O54" i="1"/>
  <c r="M54" i="1"/>
  <c r="T53" i="1"/>
  <c r="S53" i="1"/>
  <c r="Q53" i="1"/>
  <c r="P53" i="1"/>
  <c r="O53" i="1"/>
  <c r="M53" i="1"/>
  <c r="T52" i="1"/>
  <c r="S52" i="1"/>
  <c r="Q52" i="1"/>
  <c r="P52" i="1"/>
  <c r="O52" i="1"/>
  <c r="M52" i="1"/>
  <c r="T51" i="1"/>
  <c r="S51" i="1"/>
  <c r="Q51" i="1"/>
  <c r="P51" i="1"/>
  <c r="O51" i="1"/>
  <c r="M51" i="1"/>
  <c r="T50" i="1"/>
  <c r="S50" i="1"/>
  <c r="Q50" i="1"/>
  <c r="P50" i="1"/>
  <c r="O50" i="1"/>
  <c r="M50" i="1"/>
  <c r="T49" i="1"/>
  <c r="S49" i="1"/>
  <c r="Q49" i="1"/>
  <c r="P49" i="1"/>
  <c r="O49" i="1"/>
  <c r="M49" i="1"/>
  <c r="T48" i="1"/>
  <c r="S48" i="1"/>
  <c r="Q48" i="1"/>
  <c r="P48" i="1"/>
  <c r="O48" i="1"/>
  <c r="M48" i="1"/>
  <c r="T47" i="1"/>
  <c r="S47" i="1"/>
  <c r="Q47" i="1"/>
  <c r="P47" i="1"/>
  <c r="O47" i="1"/>
  <c r="M47" i="1"/>
  <c r="T46" i="1"/>
  <c r="S46" i="1"/>
  <c r="Q46" i="1"/>
  <c r="P46" i="1"/>
  <c r="O46" i="1"/>
  <c r="M46" i="1"/>
  <c r="T45" i="1"/>
  <c r="S45" i="1"/>
  <c r="Q45" i="1"/>
  <c r="P45" i="1"/>
  <c r="O45" i="1"/>
  <c r="M45" i="1"/>
  <c r="T44" i="1"/>
  <c r="S44" i="1"/>
  <c r="Q44" i="1"/>
  <c r="P44" i="1"/>
  <c r="O44" i="1"/>
  <c r="M44" i="1"/>
  <c r="T43" i="1"/>
  <c r="S43" i="1"/>
  <c r="Q43" i="1"/>
  <c r="P43" i="1"/>
  <c r="O43" i="1"/>
  <c r="M43" i="1"/>
  <c r="T42" i="1"/>
  <c r="S42" i="1"/>
  <c r="Q42" i="1"/>
  <c r="P42" i="1"/>
  <c r="O42" i="1"/>
  <c r="M42" i="1"/>
  <c r="T41" i="1"/>
  <c r="S41" i="1"/>
  <c r="Q41" i="1"/>
  <c r="P41" i="1"/>
  <c r="O41" i="1"/>
  <c r="M41" i="1"/>
  <c r="T40" i="1"/>
  <c r="S40" i="1"/>
  <c r="Q40" i="1"/>
  <c r="P40" i="1"/>
  <c r="O40" i="1"/>
  <c r="M40" i="1"/>
  <c r="T39" i="1"/>
  <c r="S39" i="1"/>
  <c r="Q39" i="1"/>
  <c r="P39" i="1"/>
  <c r="O39" i="1"/>
  <c r="M39" i="1"/>
  <c r="T38" i="1"/>
  <c r="S38" i="1"/>
  <c r="Q38" i="1"/>
  <c r="P38" i="1"/>
  <c r="O38" i="1"/>
  <c r="M38" i="1"/>
  <c r="T37" i="1"/>
  <c r="S37" i="1"/>
  <c r="Q37" i="1"/>
  <c r="P37" i="1"/>
  <c r="O37" i="1"/>
  <c r="M37" i="1"/>
  <c r="T36" i="1"/>
  <c r="S36" i="1"/>
  <c r="Q36" i="1"/>
  <c r="P36" i="1"/>
  <c r="O36" i="1"/>
  <c r="M36" i="1"/>
  <c r="T35" i="1"/>
  <c r="S35" i="1"/>
  <c r="Q35" i="1"/>
  <c r="P35" i="1"/>
  <c r="O35" i="1"/>
  <c r="M35" i="1"/>
  <c r="T34" i="1"/>
  <c r="S34" i="1"/>
  <c r="Q34" i="1"/>
  <c r="P34" i="1"/>
  <c r="O34" i="1"/>
  <c r="M34" i="1"/>
  <c r="T33" i="1"/>
  <c r="S33" i="1"/>
  <c r="Q33" i="1"/>
  <c r="P33" i="1"/>
  <c r="O33" i="1"/>
  <c r="M33" i="1"/>
  <c r="T32" i="1"/>
  <c r="S32" i="1"/>
  <c r="Q32" i="1"/>
  <c r="P32" i="1"/>
  <c r="O32" i="1"/>
  <c r="M32" i="1"/>
  <c r="T31" i="1"/>
  <c r="S31" i="1"/>
  <c r="Q31" i="1"/>
  <c r="P31" i="1"/>
  <c r="O31" i="1"/>
  <c r="M31" i="1"/>
  <c r="T30" i="1"/>
  <c r="S30" i="1"/>
  <c r="Q30" i="1"/>
  <c r="P30" i="1"/>
  <c r="O30" i="1"/>
  <c r="M30" i="1"/>
  <c r="T29" i="1"/>
  <c r="S29" i="1"/>
  <c r="Q29" i="1"/>
  <c r="P29" i="1"/>
  <c r="O29" i="1"/>
  <c r="M29" i="1"/>
  <c r="T28" i="1"/>
  <c r="S28" i="1"/>
  <c r="Q28" i="1"/>
  <c r="P28" i="1"/>
  <c r="O28" i="1"/>
  <c r="M28" i="1"/>
  <c r="T27" i="1"/>
  <c r="S27" i="1"/>
  <c r="Q27" i="1"/>
  <c r="P27" i="1"/>
  <c r="O27" i="1"/>
  <c r="M27" i="1"/>
  <c r="T26" i="1"/>
  <c r="S26" i="1"/>
  <c r="Q26" i="1"/>
  <c r="P26" i="1"/>
  <c r="O26" i="1"/>
  <c r="M26" i="1"/>
  <c r="T25" i="1"/>
  <c r="S25" i="1"/>
  <c r="Q25" i="1"/>
  <c r="P25" i="1"/>
  <c r="O25" i="1"/>
  <c r="M25" i="1"/>
  <c r="T24" i="1"/>
  <c r="S24" i="1"/>
  <c r="Q24" i="1"/>
  <c r="P24" i="1"/>
  <c r="O24" i="1"/>
  <c r="M24" i="1"/>
  <c r="T23" i="1"/>
  <c r="S23" i="1"/>
  <c r="Q23" i="1"/>
  <c r="P23" i="1"/>
  <c r="O23" i="1"/>
  <c r="M23" i="1"/>
  <c r="T22" i="1"/>
  <c r="S22" i="1"/>
  <c r="Q22" i="1"/>
  <c r="P22" i="1"/>
  <c r="O22" i="1"/>
  <c r="M22" i="1"/>
  <c r="T21" i="1"/>
  <c r="S21" i="1"/>
  <c r="Q21" i="1"/>
  <c r="P21" i="1"/>
  <c r="O21" i="1"/>
  <c r="M21" i="1"/>
  <c r="T20" i="1"/>
  <c r="S20" i="1"/>
  <c r="Q20" i="1"/>
  <c r="P20" i="1"/>
  <c r="O20" i="1"/>
  <c r="M20" i="1"/>
  <c r="T19" i="1"/>
  <c r="S19" i="1"/>
  <c r="Q19" i="1"/>
  <c r="P19" i="1"/>
  <c r="O19" i="1"/>
  <c r="M19" i="1"/>
  <c r="T18" i="1"/>
  <c r="S18" i="1"/>
  <c r="Q18" i="1"/>
  <c r="P18" i="1"/>
  <c r="O18" i="1"/>
  <c r="M18" i="1"/>
  <c r="T17" i="1"/>
  <c r="S17" i="1"/>
  <c r="Q17" i="1"/>
  <c r="P17" i="1"/>
  <c r="O17" i="1"/>
  <c r="M17" i="1"/>
  <c r="T16" i="1"/>
  <c r="S16" i="1"/>
  <c r="Q16" i="1"/>
  <c r="P16" i="1"/>
  <c r="O16" i="1"/>
  <c r="M16" i="1"/>
  <c r="T15" i="1"/>
  <c r="S15" i="1"/>
  <c r="Q15" i="1"/>
  <c r="P15" i="1"/>
  <c r="O15" i="1"/>
  <c r="M15" i="1"/>
  <c r="T14" i="1"/>
  <c r="S14" i="1"/>
  <c r="Q14" i="1"/>
  <c r="P14" i="1"/>
  <c r="O14" i="1"/>
  <c r="M14" i="1"/>
  <c r="T13" i="1"/>
  <c r="S13" i="1"/>
  <c r="Q13" i="1"/>
  <c r="P13" i="1"/>
  <c r="O13" i="1"/>
  <c r="M13" i="1"/>
  <c r="T12" i="1"/>
  <c r="S12" i="1"/>
  <c r="Q12" i="1"/>
  <c r="P12" i="1"/>
  <c r="O12" i="1"/>
  <c r="M12" i="1"/>
  <c r="T11" i="1"/>
  <c r="S11" i="1"/>
  <c r="Q11" i="1"/>
  <c r="P11" i="1"/>
  <c r="O11" i="1"/>
  <c r="M11" i="1"/>
  <c r="T10" i="1"/>
  <c r="S10" i="1"/>
  <c r="Q10" i="1"/>
  <c r="P10" i="1"/>
  <c r="O10" i="1"/>
  <c r="M10" i="1"/>
  <c r="T9" i="1"/>
  <c r="S9" i="1"/>
  <c r="Q9" i="1"/>
  <c r="P9" i="1"/>
  <c r="O9" i="1"/>
  <c r="M9" i="1"/>
  <c r="T8" i="1"/>
  <c r="S8" i="1"/>
  <c r="Q8" i="1"/>
  <c r="P8" i="1"/>
  <c r="O8" i="1"/>
  <c r="M8" i="1"/>
  <c r="T7" i="1"/>
  <c r="S7" i="1"/>
  <c r="Q7" i="1"/>
  <c r="P7" i="1"/>
  <c r="O7" i="1"/>
  <c r="M7" i="1"/>
  <c r="T6" i="1"/>
  <c r="S6" i="1"/>
  <c r="Q6" i="1"/>
  <c r="P6" i="1"/>
  <c r="O6" i="1"/>
  <c r="M6" i="1"/>
  <c r="T5" i="1"/>
  <c r="S5" i="1"/>
  <c r="Q5" i="1"/>
  <c r="P5" i="1"/>
  <c r="O5" i="1"/>
  <c r="M5" i="1"/>
  <c r="T4" i="1"/>
  <c r="S4" i="1"/>
  <c r="Q4" i="1"/>
  <c r="P4" i="1"/>
  <c r="O4" i="1"/>
  <c r="M4" i="1"/>
  <c r="T3" i="1"/>
  <c r="S3" i="1"/>
  <c r="Q3" i="1"/>
  <c r="P3" i="1"/>
  <c r="O3" i="1"/>
  <c r="M3" i="1"/>
  <c r="T2" i="1"/>
  <c r="S2" i="1"/>
  <c r="Q2" i="1"/>
  <c r="P2" i="1"/>
  <c r="O2" i="1"/>
  <c r="M2" i="1"/>
  <c r="H2" i="10" l="1"/>
  <c r="F4" i="10"/>
  <c r="G6" i="10"/>
  <c r="H12" i="10"/>
  <c r="G4" i="10"/>
  <c r="H6" i="10"/>
  <c r="F8" i="10"/>
  <c r="G10" i="10"/>
  <c r="G3" i="10"/>
  <c r="H10" i="10"/>
  <c r="G2" i="10"/>
  <c r="H3" i="10"/>
  <c r="G12" i="10"/>
  <c r="F10" i="10"/>
  <c r="E13" i="10"/>
  <c r="F13" i="10" s="1"/>
  <c r="F6" i="10"/>
  <c r="E4" i="10"/>
  <c r="H4" i="10" s="1"/>
  <c r="E8" i="10"/>
  <c r="G8" i="10" s="1"/>
  <c r="E12" i="10"/>
  <c r="F12" i="10" s="1"/>
  <c r="F2" i="10"/>
  <c r="E3" i="10"/>
  <c r="F3" i="10" s="1"/>
  <c r="E7" i="10"/>
  <c r="G7" i="10" s="1"/>
  <c r="E11" i="10"/>
  <c r="G11" i="10" s="1"/>
  <c r="H8" i="10" l="1"/>
  <c r="G13" i="10"/>
  <c r="F7" i="10"/>
  <c r="H11" i="10"/>
  <c r="H7" i="10"/>
  <c r="H13" i="10"/>
  <c r="F11" i="10"/>
</calcChain>
</file>

<file path=xl/sharedStrings.xml><?xml version="1.0" encoding="utf-8"?>
<sst xmlns="http://schemas.openxmlformats.org/spreadsheetml/2006/main" count="24801" uniqueCount="8373">
  <si>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</si>
  <si>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</si>
  <si>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</si>
  <si>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</si>
  <si>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</si>
  <si>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</si>
  <si>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</si>
  <si>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</si>
  <si>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</si>
  <si>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</si>
  <si>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</si>
  <si>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</si>
  <si>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</si>
  <si>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</si>
  <si>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</si>
  <si>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</si>
  <si>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</si>
  <si>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</si>
  <si>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</si>
  <si>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</si>
  <si>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</si>
  <si>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</si>
  <si>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</si>
  <si>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</si>
  <si>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</si>
  <si>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</si>
  <si>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</si>
  <si>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</si>
  <si>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</si>
  <si>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</si>
  <si>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</si>
  <si>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</si>
  <si>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</si>
  <si>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</si>
  <si>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</si>
  <si>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</si>
  <si>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</si>
  <si>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</si>
  <si>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</si>
  <si>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</si>
  <si>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</si>
  <si>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</si>
  <si>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</si>
  <si>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</si>
  <si>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</si>
  <si>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</si>
  <si>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</si>
  <si>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</si>
  <si>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</si>
  <si>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</si>
  <si>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</si>
  <si>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</si>
  <si>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</si>
  <si>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</si>
  <si>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</si>
  <si>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</si>
  <si>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</si>
  <si>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</si>
  <si>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</si>
  <si>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</si>
  <si>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</si>
  <si>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</si>
  <si>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</si>
  <si>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</si>
  <si>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</si>
  <si>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</si>
  <si>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</si>
  <si>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</si>
  <si>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</si>
  <si>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</si>
  <si>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</si>
  <si>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</si>
  <si>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</si>
  <si>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</si>
  <si>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</si>
  <si>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</si>
  <si>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</si>
  <si>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</si>
  <si>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</si>
  <si>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</si>
  <si>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</si>
  <si>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</si>
  <si>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</si>
  <si>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</si>
  <si>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</si>
  <si>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</si>
  <si>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</si>
  <si>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</si>
  <si>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</si>
  <si>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</si>
  <si>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</si>
  <si>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</si>
  <si>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</si>
  <si>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</si>
  <si>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</si>
  <si>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</si>
  <si>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</si>
  <si>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</si>
  <si>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</si>
  <si>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</si>
  <si>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</si>
  <si>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</si>
  <si>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</si>
  <si>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</si>
  <si>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</si>
  <si>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</si>
  <si>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</si>
  <si>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</si>
  <si>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</si>
  <si>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</si>
  <si>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</si>
  <si>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</si>
  <si>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</si>
  <si>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</si>
  <si>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</si>
  <si>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</si>
  <si>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</si>
  <si>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</si>
  <si>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</si>
  <si>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</si>
  <si>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</si>
  <si>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</si>
  <si>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</si>
  <si>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</si>
  <si>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</si>
  <si>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</si>
  <si>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</si>
  <si>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</si>
  <si>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</si>
  <si>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</si>
  <si>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</si>
  <si>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</si>
  <si>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</si>
  <si>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</si>
  <si>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</si>
  <si>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</si>
  <si>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</si>
  <si>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</si>
  <si>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</si>
  <si>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</si>
  <si>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</si>
  <si>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</si>
  <si>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</si>
  <si>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</si>
  <si>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</si>
  <si>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</si>
  <si>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</si>
  <si>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</si>
  <si>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</si>
  <si>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</si>
  <si>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</si>
  <si>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</si>
  <si>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</si>
  <si>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</si>
  <si>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</si>
  <si>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</si>
  <si>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</si>
  <si>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</si>
  <si>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</si>
  <si>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</si>
  <si>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</si>
  <si>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</si>
  <si>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</si>
  <si>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</si>
  <si>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</si>
  <si>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</si>
  <si>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</si>
  <si>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</si>
  <si>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</si>
  <si>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</si>
  <si>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</si>
  <si>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</si>
  <si>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</si>
  <si>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</si>
  <si>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</si>
  <si>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</si>
  <si>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</si>
  <si>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</si>
  <si>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</si>
  <si>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</si>
  <si>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</si>
  <si>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</si>
  <si>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</si>
  <si>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</si>
  <si>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</si>
  <si>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</si>
  <si>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</si>
  <si>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</si>
  <si>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</si>
  <si>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</si>
  <si>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</si>
  <si>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</si>
  <si>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</si>
  <si>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</si>
  <si>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</si>
  <si>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</si>
  <si>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</si>
  <si>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</si>
  <si>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</si>
  <si>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</si>
  <si>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</si>
  <si>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</si>
  <si>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</si>
  <si>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</si>
  <si>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</si>
  <si>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</si>
  <si>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</si>
  <si>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</si>
  <si>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</si>
  <si>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</si>
  <si>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</si>
  <si>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</si>
  <si>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</si>
  <si>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</si>
  <si>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</si>
  <si>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</si>
  <si>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</si>
  <si>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</si>
  <si>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</si>
  <si>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</si>
  <si>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</si>
  <si>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</si>
  <si>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</si>
  <si>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</si>
  <si>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</si>
  <si>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</si>
  <si>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</si>
  <si>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</si>
  <si>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</si>
  <si>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</si>
  <si>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</si>
  <si>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</si>
  <si>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</si>
  <si>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</si>
  <si>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</si>
  <si>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</si>
  <si>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</si>
  <si>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</si>
  <si>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</si>
  <si>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</si>
  <si>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</si>
  <si>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</si>
  <si>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</si>
  <si>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</si>
  <si>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</si>
  <si>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</si>
  <si>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</si>
  <si>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</si>
  <si>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</si>
  <si>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</si>
  <si>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</si>
  <si>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</si>
  <si>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</si>
  <si>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</si>
  <si>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</si>
  <si>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</si>
  <si>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</si>
  <si>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</si>
  <si>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</si>
  <si>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</si>
  <si>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</si>
  <si>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</si>
  <si>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</si>
  <si>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</si>
  <si>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</si>
  <si>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</si>
  <si>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</si>
  <si>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</si>
  <si>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</si>
  <si>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</si>
  <si>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</si>
  <si>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</si>
  <si>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</si>
  <si>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</si>
  <si>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</si>
  <si>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</si>
  <si>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</si>
  <si>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</si>
  <si>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</si>
  <si>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</si>
  <si>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</si>
  <si>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</si>
  <si>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</si>
  <si>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</si>
  <si>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</si>
  <si>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</si>
  <si>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</si>
  <si>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</si>
  <si>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</si>
  <si>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</si>
  <si>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</si>
  <si>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</si>
  <si>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</si>
  <si>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</si>
  <si>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</si>
  <si>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</si>
  <si>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</si>
  <si>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</si>
  <si>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</si>
  <si>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</si>
  <si>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</si>
  <si>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</si>
  <si>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</si>
  <si>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</si>
  <si>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</si>
  <si>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</si>
  <si>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</si>
  <si>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</si>
  <si>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</si>
  <si>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</si>
  <si>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</si>
  <si>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</si>
  <si>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</si>
  <si>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</si>
  <si>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</si>
  <si>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</si>
  <si>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</si>
  <si>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</si>
  <si>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</si>
  <si>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</si>
  <si>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</si>
  <si>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</si>
  <si>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</si>
  <si>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</si>
  <si>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</si>
  <si>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</si>
  <si>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</si>
  <si>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</si>
  <si>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</si>
  <si>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</si>
  <si>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</si>
  <si>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</si>
  <si>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</si>
  <si>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</si>
  <si>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</si>
  <si>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</si>
  <si>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</si>
  <si>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</si>
  <si>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</si>
  <si>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</si>
  <si>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</si>
  <si>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</si>
  <si>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</si>
  <si>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</si>
  <si>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</si>
  <si>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</si>
  <si>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</si>
  <si>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</si>
  <si>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</si>
  <si>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</si>
  <si>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</si>
  <si>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</si>
  <si>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</si>
  <si>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</si>
  <si>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</si>
  <si>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</si>
  <si>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</si>
  <si>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</si>
  <si>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</si>
  <si>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</si>
  <si>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</si>
  <si>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</si>
  <si>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</si>
  <si>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</si>
  <si>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</si>
  <si>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</si>
  <si>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</si>
  <si>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</si>
  <si>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</si>
  <si>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</si>
  <si>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</si>
  <si>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</si>
  <si>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</si>
  <si>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</si>
  <si>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</si>
  <si>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</si>
  <si>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</si>
  <si>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</si>
  <si>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</si>
  <si>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</si>
  <si>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</si>
  <si>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</si>
  <si>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</si>
  <si>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</si>
  <si>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</si>
  <si>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</si>
  <si>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</si>
  <si>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</si>
  <si>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</si>
  <si>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</si>
  <si>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</si>
  <si>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</si>
  <si>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</si>
  <si>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</si>
  <si>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</si>
  <si>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</si>
  <si>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</si>
  <si>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</si>
  <si>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</si>
  <si>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</si>
  <si>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</si>
  <si>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</si>
  <si>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</si>
  <si>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</si>
  <si>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</si>
  <si>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</si>
  <si>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</si>
  <si>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</si>
  <si>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</si>
  <si>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</si>
  <si>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</si>
  <si>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</si>
  <si>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</si>
  <si>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</si>
  <si>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</si>
  <si>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</si>
  <si>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</si>
  <si>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</si>
  <si>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</si>
  <si>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</si>
  <si>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</si>
  <si>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</si>
  <si>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</si>
  <si>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</si>
  <si>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</si>
  <si>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</si>
  <si>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</si>
  <si>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</si>
  <si>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</si>
  <si>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</si>
  <si>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</si>
  <si>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</si>
  <si>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</si>
  <si>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</si>
  <si>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</si>
  <si>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</si>
  <si>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</si>
  <si>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</si>
  <si>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</si>
  <si>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</si>
  <si>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</si>
  <si>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</si>
  <si>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</si>
  <si>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</si>
  <si>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</si>
  <si>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</si>
  <si>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</si>
  <si>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</si>
  <si>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</si>
  <si>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</si>
  <si>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</si>
  <si>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</si>
  <si>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</si>
  <si>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</si>
  <si>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</si>
  <si>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</si>
  <si>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</si>
  <si>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</si>
  <si>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</si>
  <si>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</si>
  <si>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</si>
  <si>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</si>
  <si>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</si>
  <si>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</si>
  <si>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</si>
  <si>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</si>
  <si>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</si>
  <si>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</si>
  <si>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</si>
  <si>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</si>
  <si>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</si>
  <si>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</si>
  <si>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</si>
  <si>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</si>
  <si>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</si>
  <si>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</si>
  <si>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</si>
  <si>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</si>
  <si>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</si>
  <si>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</si>
  <si>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</si>
  <si>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</si>
  <si>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</si>
  <si>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</si>
  <si>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</si>
  <si>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</si>
  <si>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</si>
  <si>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</si>
  <si>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</si>
  <si>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</si>
  <si>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</si>
  <si>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</si>
  <si>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</si>
  <si>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</si>
  <si>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</si>
  <si>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</si>
  <si>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</si>
  <si>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</si>
  <si>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</si>
  <si>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</si>
  <si>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</si>
  <si>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</si>
  <si>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</si>
  <si>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</si>
  <si>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</si>
  <si>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</si>
  <si>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</si>
  <si>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</si>
  <si>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</si>
  <si>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</si>
  <si>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</si>
  <si>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</si>
  <si>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</si>
  <si>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</si>
  <si>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</si>
  <si>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</si>
  <si>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</si>
  <si>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</si>
  <si>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</si>
  <si>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</si>
  <si>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</si>
  <si>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</si>
  <si>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</si>
  <si>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</si>
  <si>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</si>
  <si>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</si>
  <si>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</si>
  <si>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</si>
  <si>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</si>
  <si>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</si>
  <si>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</si>
  <si>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</si>
  <si>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</si>
  <si>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</si>
  <si>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</si>
  <si>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</si>
  <si>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</si>
  <si>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</si>
  <si>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</si>
  <si>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</si>
  <si>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</si>
  <si>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</si>
  <si>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</si>
  <si>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</si>
  <si>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</si>
  <si>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</si>
  <si>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</si>
  <si>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</si>
  <si>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</si>
  <si>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</si>
  <si>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</si>
  <si>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</si>
  <si>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</si>
  <si>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</si>
  <si>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</si>
  <si>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</si>
  <si>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</si>
  <si>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</si>
  <si>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</si>
  <si>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</si>
  <si>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</si>
  <si>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</si>
  <si>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</si>
  <si>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</si>
  <si>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</si>
  <si>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</si>
  <si>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</si>
  <si>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</si>
  <si>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</si>
  <si>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</si>
  <si>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</si>
  <si>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</si>
  <si>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</si>
  <si>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</si>
  <si>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</si>
  <si>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</si>
  <si>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</si>
  <si>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</si>
  <si>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</si>
  <si>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</si>
  <si>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</si>
  <si>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</si>
  <si>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</si>
  <si>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</si>
  <si>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</si>
  <si>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</si>
  <si>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</si>
  <si>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</si>
  <si>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</si>
  <si>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</si>
  <si>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</si>
  <si>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</si>
  <si>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</si>
  <si>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</si>
  <si>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</si>
  <si>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</si>
  <si>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</si>
  <si>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</si>
  <si>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</si>
  <si>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</si>
  <si>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</si>
  <si>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</si>
  <si>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</si>
  <si>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</si>
  <si>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</si>
  <si>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</si>
  <si>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</si>
  <si>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</si>
  <si>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</si>
  <si>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</si>
  <si>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</si>
  <si>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</si>
  <si>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</si>
  <si>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</si>
  <si>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</si>
  <si>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</si>
  <si>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</si>
  <si>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</si>
  <si>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</si>
  <si>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</si>
  <si>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</si>
  <si>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</si>
  <si>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</si>
  <si>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</si>
  <si>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</si>
  <si>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</si>
  <si>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</si>
  <si>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</si>
  <si>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</si>
  <si>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</si>
  <si>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</si>
  <si>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</si>
  <si>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</si>
  <si>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</si>
  <si>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</si>
  <si>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</si>
  <si>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</si>
  <si>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</si>
  <si>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</si>
  <si>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</si>
  <si>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</si>
  <si>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</si>
  <si>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</si>
  <si>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</si>
  <si>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</si>
  <si>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</si>
  <si>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</si>
  <si>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</si>
  <si>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</si>
  <si>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</si>
  <si>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</si>
  <si>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</si>
  <si>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</si>
  <si>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</si>
  <si>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</si>
  <si>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</si>
  <si>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</si>
  <si>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</si>
  <si>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</si>
  <si>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</si>
  <si>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</si>
  <si>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</si>
  <si>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</si>
  <si>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</si>
  <si>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</si>
  <si>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</si>
  <si>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</si>
  <si>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</si>
  <si>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</si>
  <si>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</si>
  <si>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</si>
  <si>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</si>
  <si>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</si>
  <si>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</si>
  <si>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</si>
  <si>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</si>
  <si>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</si>
  <si>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</si>
  <si>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</si>
  <si>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</si>
  <si>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</si>
  <si>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</si>
  <si>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</si>
  <si>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</si>
  <si>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</si>
  <si>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</si>
  <si>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</si>
  <si>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</si>
  <si>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</si>
  <si>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</si>
  <si>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</si>
  <si>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</si>
  <si>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</si>
  <si>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</si>
  <si>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</si>
  <si>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</si>
  <si>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</si>
  <si>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</si>
  <si>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</si>
  <si>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</si>
  <si>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</si>
  <si>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</si>
  <si>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</si>
  <si>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</si>
  <si>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</si>
  <si>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</si>
  <si>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</si>
  <si>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</si>
  <si>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</si>
  <si>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</si>
  <si>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</si>
  <si>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</si>
  <si>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</si>
  <si>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</si>
  <si>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</si>
  <si>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</si>
  <si>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</si>
  <si>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</si>
  <si>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</si>
  <si>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</si>
  <si>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</si>
  <si>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</si>
  <si>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</si>
  <si>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</si>
  <si>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</si>
  <si>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</si>
  <si>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</si>
  <si>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</si>
  <si>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</si>
  <si>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</si>
  <si>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</si>
  <si>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</si>
  <si>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</si>
  <si>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</si>
  <si>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</si>
  <si>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</si>
  <si>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</si>
  <si>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</si>
  <si>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</si>
  <si>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</si>
  <si>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</si>
  <si>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</si>
  <si>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</si>
  <si>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</si>
  <si>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</si>
  <si>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</si>
  <si>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</si>
  <si>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</si>
  <si>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</si>
  <si>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</si>
  <si>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</si>
  <si>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</si>
  <si>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</si>
  <si>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</si>
  <si>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</si>
  <si>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</si>
  <si>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</si>
  <si>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</si>
  <si>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</si>
  <si>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</si>
  <si>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</si>
  <si>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</si>
  <si>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</si>
  <si>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</si>
  <si>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</si>
  <si>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</si>
  <si>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</si>
  <si>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</si>
  <si>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</si>
  <si>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</si>
  <si>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</si>
  <si>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</si>
  <si>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</si>
  <si>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</si>
  <si>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</si>
  <si>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</si>
  <si>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</si>
  <si>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</si>
  <si>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</si>
  <si>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</si>
  <si>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</si>
  <si>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</si>
  <si>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</si>
  <si>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</si>
  <si>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</si>
  <si>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</si>
  <si>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</si>
  <si>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</si>
  <si>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</si>
  <si>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</si>
  <si>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</si>
  <si>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</si>
  <si>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</si>
  <si>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</si>
  <si>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</si>
  <si>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</si>
  <si>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</si>
  <si>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</si>
  <si>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</si>
  <si>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</si>
  <si>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</si>
  <si>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</si>
  <si>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</si>
  <si>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</si>
  <si>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</si>
  <si>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</si>
  <si>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</si>
  <si>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</si>
  <si>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</si>
  <si>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</si>
  <si>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</si>
  <si>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</si>
  <si>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</si>
  <si>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</si>
  <si>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</si>
  <si>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</si>
  <si>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</si>
  <si>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</si>
  <si>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</si>
  <si>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</si>
  <si>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</si>
  <si>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</si>
  <si>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</si>
  <si>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</si>
  <si>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</si>
  <si>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</si>
  <si>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</si>
  <si>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</si>
  <si>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</si>
  <si>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</si>
  <si>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</si>
  <si>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</si>
  <si>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</si>
  <si>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</si>
  <si>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</si>
  <si>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</si>
  <si>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</si>
  <si>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</si>
  <si>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</si>
  <si>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</si>
  <si>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</si>
  <si>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</si>
  <si>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</si>
  <si>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</si>
  <si>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</si>
  <si>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</si>
  <si>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</si>
  <si>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</si>
  <si>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</si>
  <si>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</si>
  <si>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</si>
  <si>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</si>
  <si>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</si>
  <si>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</si>
  <si>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</si>
  <si>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</si>
  <si>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</si>
  <si>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</si>
  <si>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</si>
  <si>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</si>
  <si>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</si>
  <si>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</si>
  <si>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</si>
  <si>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</si>
  <si>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</si>
  <si>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</si>
  <si>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</si>
  <si>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</si>
  <si>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</si>
  <si>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</si>
  <si>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</si>
  <si>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</si>
  <si>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</si>
  <si>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</si>
  <si>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</si>
  <si>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</si>
  <si>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</si>
  <si>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</si>
  <si>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</si>
  <si>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</si>
  <si>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</si>
  <si>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</si>
  <si>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</si>
  <si>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</si>
  <si>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</si>
  <si>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</si>
  <si>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</si>
  <si>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</si>
  <si>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</si>
  <si>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</si>
  <si>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</si>
  <si>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</si>
  <si>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</si>
  <si>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</si>
  <si>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</si>
  <si>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</si>
  <si>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</si>
  <si>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</si>
  <si>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</si>
  <si>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</si>
  <si>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</si>
  <si>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</si>
  <si>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</si>
  <si>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</si>
  <si>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</si>
  <si>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</si>
  <si>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</si>
  <si>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</si>
  <si>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</si>
  <si>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</si>
  <si>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</si>
  <si>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</si>
  <si>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</si>
  <si>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</si>
  <si>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</si>
  <si>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</si>
  <si>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</si>
  <si>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</si>
  <si>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</si>
  <si>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</si>
  <si>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</si>
  <si>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</si>
  <si>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</si>
  <si>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</si>
  <si>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</si>
  <si>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</si>
  <si>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</si>
  <si>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</si>
  <si>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</si>
  <si>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</si>
  <si>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</si>
  <si>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</si>
  <si>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</si>
  <si>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</si>
  <si>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</si>
  <si>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</si>
  <si>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</si>
  <si>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</si>
  <si>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</si>
  <si>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</si>
  <si>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</si>
  <si>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</si>
  <si>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</si>
  <si>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</si>
  <si>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</si>
  <si>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</si>
  <si>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</si>
  <si>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</si>
  <si>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</si>
  <si>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</si>
  <si>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</si>
  <si>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</si>
  <si>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</si>
  <si>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</si>
  <si>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</si>
  <si>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</si>
  <si>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</si>
  <si>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</si>
  <si>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</si>
  <si>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</si>
  <si>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</si>
  <si>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</si>
  <si>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</si>
  <si>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</si>
  <si>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</si>
  <si>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</si>
  <si>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</si>
  <si>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</si>
  <si>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</si>
  <si>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</si>
  <si>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</si>
  <si>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</si>
  <si>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</si>
  <si>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</si>
  <si>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</si>
  <si>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</si>
  <si>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</si>
  <si>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</si>
  <si>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</si>
  <si>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</si>
  <si>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</si>
  <si>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</si>
  <si>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</si>
  <si>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</si>
  <si>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</si>
  <si>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</si>
  <si>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</si>
  <si>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</si>
  <si>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</si>
  <si>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</si>
  <si>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</si>
  <si>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</si>
  <si>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</si>
  <si>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</si>
  <si>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</si>
  <si>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</si>
  <si>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</si>
  <si>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</si>
  <si>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</si>
  <si>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</si>
  <si>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</si>
  <si>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</si>
  <si>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</si>
  <si>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</si>
  <si>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</si>
  <si>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</si>
  <si>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</si>
  <si>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</si>
  <si>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</si>
  <si>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</si>
  <si>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</si>
  <si>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</si>
  <si>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</si>
  <si>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</si>
  <si>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</si>
  <si>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</si>
  <si>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</si>
  <si>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</si>
  <si>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</si>
  <si>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</si>
  <si>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</si>
  <si>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</si>
  <si>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</si>
  <si>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</si>
  <si>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</si>
  <si>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</si>
  <si>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</si>
  <si>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</si>
  <si>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</si>
  <si>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</si>
  <si>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</si>
  <si>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</si>
  <si>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</si>
  <si>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</si>
  <si>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</si>
  <si>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</si>
  <si>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</si>
  <si>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</si>
  <si>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</si>
  <si>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</si>
  <si>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</si>
  <si>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</si>
  <si>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</si>
  <si>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</si>
  <si>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</si>
  <si>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</si>
  <si>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</si>
  <si>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</si>
  <si>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</si>
  <si>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</si>
  <si>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</si>
  <si>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</si>
  <si>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</si>
  <si>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</si>
  <si>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</si>
  <si>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</si>
  <si>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</si>
  <si>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</si>
  <si>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</si>
  <si>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</si>
  <si>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</si>
  <si>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</si>
  <si>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</si>
  <si>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</si>
  <si>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</si>
  <si>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</si>
  <si>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</si>
  <si>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</si>
  <si>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</si>
  <si>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</si>
  <si>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</si>
  <si>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</si>
  <si>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</si>
  <si>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</si>
  <si>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</si>
  <si>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</si>
  <si>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</si>
  <si>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</si>
  <si>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</si>
  <si>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</si>
  <si>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</si>
  <si>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</si>
  <si>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</si>
  <si>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</si>
  <si>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</si>
  <si>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</si>
  <si>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</si>
  <si>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</si>
  <si>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</si>
  <si>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</si>
  <si>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</si>
  <si>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</si>
  <si>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</si>
  <si>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</si>
  <si>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</si>
  <si>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</si>
  <si>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</si>
  <si>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</si>
  <si>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</si>
  <si>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</si>
  <si>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</si>
  <si>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</si>
  <si>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</si>
  <si>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</si>
  <si>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</si>
  <si>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</si>
  <si>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</si>
  <si>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</si>
  <si>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</si>
  <si>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</si>
  <si>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</si>
  <si>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</si>
  <si>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</si>
  <si>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</si>
  <si>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</si>
  <si>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</si>
  <si>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</si>
  <si>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</si>
  <si>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</si>
  <si>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</si>
  <si>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</si>
  <si>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</si>
  <si>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</si>
  <si>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</si>
  <si>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</si>
  <si>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</si>
  <si>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</si>
  <si>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</si>
  <si>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</si>
  <si>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</si>
  <si>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</si>
  <si>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</si>
  <si>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</si>
  <si>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</si>
  <si>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</si>
  <si>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</si>
  <si>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</si>
  <si>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</si>
  <si>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</si>
  <si>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</si>
  <si>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</si>
  <si>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</si>
  <si>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</si>
  <si>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</si>
  <si>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</si>
  <si>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</si>
  <si>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</si>
  <si>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</si>
  <si>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</si>
  <si>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</si>
  <si>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</si>
  <si>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</si>
  <si>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</si>
  <si>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</si>
  <si>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</si>
  <si>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</si>
  <si>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</si>
  <si>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</si>
  <si>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</si>
  <si>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</si>
  <si>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</si>
  <si>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</si>
  <si>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</si>
  <si>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</si>
  <si>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</si>
  <si>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</si>
  <si>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</si>
  <si>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</si>
  <si>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</si>
  <si>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</si>
  <si>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</si>
  <si>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</si>
  <si>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</si>
  <si>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</si>
  <si>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</si>
  <si>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</si>
  <si>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</si>
  <si>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</si>
  <si>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</si>
  <si>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</si>
  <si>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</si>
  <si>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</si>
  <si>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</si>
  <si>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</si>
  <si>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</si>
  <si>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</si>
  <si>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</si>
  <si>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</si>
  <si>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</si>
  <si>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</si>
  <si>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</si>
  <si>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</si>
  <si>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</si>
  <si>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</si>
  <si>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</si>
  <si>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</si>
  <si>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</si>
  <si>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</si>
  <si>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</si>
  <si>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</si>
  <si>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</si>
  <si>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</si>
  <si>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</si>
  <si>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</si>
  <si>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</si>
  <si>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</si>
  <si>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</si>
  <si>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</si>
  <si>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</si>
  <si>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</si>
  <si>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</si>
  <si>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</si>
  <si>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</si>
  <si>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</si>
  <si>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</si>
  <si>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</si>
  <si>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</si>
  <si>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</si>
  <si>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</si>
  <si>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</si>
  <si>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</si>
  <si>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</si>
  <si>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</si>
  <si>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</si>
  <si>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</si>
  <si>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</si>
  <si>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</si>
  <si>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</si>
  <si>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</si>
  <si>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</si>
  <si>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</si>
  <si>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</si>
  <si>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</si>
  <si>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</si>
  <si>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</si>
  <si>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</si>
  <si>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</si>
  <si>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</si>
  <si>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</si>
  <si>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</si>
  <si>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</si>
  <si>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</si>
  <si>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</si>
  <si>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</si>
  <si>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</si>
  <si>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</si>
  <si>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</si>
  <si>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</si>
  <si>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</si>
  <si>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</si>
  <si>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</si>
  <si>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</si>
  <si>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</si>
  <si>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</si>
  <si>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</si>
  <si>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</si>
  <si>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</si>
  <si>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</si>
  <si>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</si>
  <si>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</si>
  <si>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</si>
  <si>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</si>
  <si>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</si>
  <si>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</si>
  <si>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</si>
  <si>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</si>
  <si>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</si>
  <si>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</si>
  <si>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</si>
  <si>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</si>
  <si>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</si>
  <si>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</si>
  <si>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</si>
  <si>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</si>
  <si>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</si>
  <si>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</si>
  <si>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</si>
  <si>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</si>
  <si>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</si>
  <si>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</si>
  <si>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</si>
  <si>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</si>
  <si>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</si>
  <si>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</si>
  <si>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</si>
  <si>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</si>
  <si>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</si>
  <si>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</si>
  <si>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</si>
  <si>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</si>
  <si>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</si>
  <si>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</si>
  <si>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</si>
  <si>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</si>
  <si>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</si>
  <si>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</si>
  <si>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</si>
  <si>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</si>
  <si>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</si>
  <si>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</si>
  <si>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</si>
  <si>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</si>
  <si>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</si>
  <si>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</si>
  <si>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</si>
  <si>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</si>
  <si>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</si>
  <si>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</si>
  <si>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</si>
  <si>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</si>
  <si>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</si>
  <si>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</si>
  <si>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</si>
  <si>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</si>
  <si>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</si>
  <si>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</si>
  <si>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</si>
  <si>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</si>
  <si>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</si>
  <si>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</si>
  <si>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</si>
  <si>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</si>
  <si>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</si>
  <si>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</si>
  <si>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</si>
  <si>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</si>
  <si>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</si>
  <si>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</si>
  <si>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</si>
  <si>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</si>
  <si>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</si>
  <si>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</si>
  <si>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</si>
  <si>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</si>
  <si>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</si>
  <si>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</si>
  <si>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</si>
  <si>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</si>
  <si>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</si>
  <si>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</si>
  <si>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</si>
  <si>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</si>
  <si>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</si>
  <si>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</si>
  <si>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</si>
  <si>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</si>
  <si>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</si>
  <si>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</si>
  <si>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</si>
  <si>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</si>
  <si>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</si>
  <si>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</si>
  <si>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</si>
  <si>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</si>
  <si>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</si>
  <si>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</si>
  <si>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</si>
  <si>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</si>
  <si>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</si>
  <si>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</si>
  <si>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</si>
  <si>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</si>
  <si>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</si>
  <si>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</si>
  <si>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</si>
  <si>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</si>
  <si>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</si>
  <si>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</si>
  <si>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</si>
  <si>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</si>
  <si>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</si>
  <si>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</si>
  <si>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</si>
  <si>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</si>
  <si>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</si>
  <si>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</si>
  <si>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</si>
  <si>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</si>
  <si>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</si>
  <si>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</si>
  <si>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</si>
  <si>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</si>
  <si>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</si>
  <si>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</si>
  <si>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</si>
  <si>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</si>
  <si>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</si>
  <si>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</si>
  <si>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</si>
  <si>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</si>
  <si>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</si>
  <si>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</si>
  <si>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</si>
  <si>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</si>
  <si>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</si>
  <si>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</si>
  <si>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</si>
  <si>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</si>
  <si>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</si>
  <si>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</si>
  <si>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</si>
  <si>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</si>
  <si>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</si>
  <si>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</si>
  <si>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</si>
  <si>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</si>
  <si>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</si>
  <si>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</si>
  <si>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</si>
  <si>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</si>
  <si>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</si>
  <si>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</si>
  <si>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</si>
  <si>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</si>
  <si>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</si>
  <si>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</si>
  <si>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</si>
  <si>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</si>
  <si>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</si>
  <si>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</si>
  <si>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</si>
  <si>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</si>
  <si>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</si>
  <si>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</si>
  <si>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</si>
  <si>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</si>
  <si>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</si>
  <si>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</si>
  <si>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</si>
  <si>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</si>
  <si>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</si>
  <si>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</si>
  <si>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</si>
  <si>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</si>
  <si>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</si>
  <si>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</si>
  <si>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</si>
  <si>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</si>
  <si>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</si>
  <si>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</si>
  <si>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</si>
  <si>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</si>
  <si>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</si>
  <si>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</si>
  <si>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</si>
  <si>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</si>
  <si>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</si>
  <si>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</si>
  <si>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</si>
  <si>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</si>
  <si>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</si>
  <si>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</si>
  <si>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</si>
  <si>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</si>
  <si>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</si>
  <si>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</si>
  <si>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</si>
  <si>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</si>
  <si>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</si>
  <si>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</si>
  <si>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</si>
  <si>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</si>
  <si>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</si>
  <si>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</si>
  <si>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</si>
  <si>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</si>
  <si>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</si>
  <si>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</si>
  <si>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</si>
  <si>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</si>
  <si>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</si>
  <si>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</si>
  <si>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</si>
  <si>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</si>
  <si>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</si>
  <si>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</si>
  <si>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</si>
  <si>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</si>
  <si>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</si>
  <si>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</si>
  <si>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</si>
  <si>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</si>
  <si>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</si>
  <si>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</si>
  <si>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</si>
  <si>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</si>
  <si>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</si>
  <si>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</si>
  <si>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</si>
  <si>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</si>
  <si>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</si>
  <si>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</si>
  <si>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</si>
  <si>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</si>
  <si>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</si>
  <si>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</si>
  <si>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</si>
  <si>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</si>
  <si>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</si>
  <si>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</si>
  <si>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</si>
  <si>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</si>
  <si>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</si>
  <si>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</si>
  <si>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</si>
  <si>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</si>
  <si>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</si>
  <si>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</si>
  <si>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</si>
  <si>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</si>
  <si>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</si>
  <si>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</si>
  <si>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</si>
  <si>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</si>
  <si>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</si>
  <si>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</si>
  <si>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</si>
  <si>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</si>
  <si>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</si>
  <si>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</si>
  <si>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</si>
  <si>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</si>
  <si>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</si>
  <si>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</si>
  <si>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</si>
  <si>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</si>
  <si>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</si>
  <si>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</si>
  <si>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</si>
  <si>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</si>
  <si>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</si>
  <si>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</si>
  <si>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</si>
  <si>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</si>
  <si>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</si>
  <si>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</si>
  <si>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</si>
  <si>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</si>
  <si>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</si>
  <si>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</si>
  <si>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</si>
  <si>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</si>
  <si>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</si>
  <si>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</si>
  <si>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</si>
  <si>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</si>
  <si>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</si>
  <si>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</si>
  <si>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</si>
  <si>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</si>
  <si>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</si>
  <si>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</si>
  <si>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</si>
  <si>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</si>
  <si>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</si>
  <si>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</si>
  <si>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</si>
  <si>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</si>
  <si>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</si>
  <si>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</si>
  <si>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</si>
  <si>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</si>
  <si>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</si>
  <si>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</si>
  <si>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</si>
  <si>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</si>
  <si>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</si>
  <si>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</si>
  <si>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</si>
  <si>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</si>
  <si>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</si>
  <si>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</si>
  <si>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</si>
  <si>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</si>
  <si>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</si>
  <si>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</si>
  <si>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</si>
  <si>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</si>
  <si>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</si>
  <si>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</si>
  <si>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</si>
  <si>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</si>
  <si>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</si>
  <si>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</si>
  <si>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</si>
  <si>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</si>
  <si>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</si>
  <si>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</si>
  <si>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</si>
  <si>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</si>
  <si>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</si>
  <si>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</si>
  <si>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</si>
  <si>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</si>
  <si>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</si>
  <si>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</si>
  <si>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</si>
  <si>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</si>
  <si>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</si>
  <si>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</si>
  <si>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</si>
  <si>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</si>
  <si>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</si>
  <si>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</si>
  <si>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</si>
  <si>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</si>
  <si>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</si>
  <si>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</si>
  <si>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</si>
  <si>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</si>
  <si>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</si>
  <si>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</si>
  <si>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</si>
  <si>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</si>
  <si>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</si>
  <si>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</si>
  <si>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</si>
  <si>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</si>
  <si>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</si>
  <si>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</si>
  <si>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</si>
  <si>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</si>
  <si>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</si>
  <si>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</si>
  <si>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</si>
  <si>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</si>
  <si>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</si>
  <si>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</si>
  <si>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</si>
  <si>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</si>
  <si>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</si>
  <si>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</si>
  <si>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</si>
  <si>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</si>
  <si>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</si>
  <si>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</si>
  <si>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</si>
  <si>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</si>
  <si>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</si>
  <si>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</si>
  <si>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</si>
  <si>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</si>
  <si>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</si>
  <si>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</si>
  <si>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</si>
  <si>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</si>
  <si>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</si>
  <si>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</si>
  <si>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</si>
  <si>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</si>
  <si>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</si>
  <si>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</si>
  <si>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</si>
  <si>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</si>
  <si>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</si>
  <si>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</si>
  <si>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</si>
  <si>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</si>
  <si>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</si>
  <si>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</si>
  <si>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</si>
  <si>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</si>
  <si>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</si>
  <si>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</si>
  <si>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</si>
  <si>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</si>
  <si>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</si>
  <si>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</si>
  <si>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</si>
  <si>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</si>
  <si>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</si>
  <si>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</si>
  <si>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</si>
  <si>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</si>
  <si>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</si>
  <si>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</si>
  <si>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</si>
  <si>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</si>
  <si>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</si>
  <si>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</si>
  <si>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</si>
  <si>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</si>
  <si>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</si>
  <si>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</si>
  <si>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</si>
  <si>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</si>
  <si>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</si>
  <si>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</si>
  <si>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</si>
  <si>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</si>
  <si>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</si>
  <si>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</si>
  <si>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</si>
  <si>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</si>
  <si>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</si>
  <si>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</si>
  <si>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</si>
  <si>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</si>
  <si>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</si>
  <si>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</si>
  <si>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</si>
  <si>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</si>
  <si>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</si>
  <si>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</si>
  <si>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</si>
  <si>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</si>
  <si>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</si>
  <si>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</si>
  <si>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</si>
  <si>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</si>
  <si>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</si>
  <si>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</si>
  <si>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</si>
  <si>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</si>
  <si>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</si>
  <si>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</si>
  <si>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</si>
  <si>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</si>
  <si>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</si>
  <si>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</si>
  <si>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</si>
  <si>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</si>
  <si>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</si>
  <si>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</si>
  <si>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</si>
  <si>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</si>
  <si>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</si>
  <si>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</si>
  <si>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</si>
  <si>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</si>
  <si>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</si>
  <si>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</si>
  <si>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</si>
  <si>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</si>
  <si>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</si>
  <si>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</si>
  <si>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</si>
  <si>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</si>
  <si>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</si>
  <si>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</si>
  <si>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</si>
  <si>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</si>
  <si>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</si>
  <si>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</si>
  <si>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</si>
  <si>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</si>
  <si>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</si>
  <si>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</si>
  <si>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</si>
  <si>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</si>
  <si>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</si>
  <si>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</si>
  <si>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</si>
  <si>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</si>
  <si>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</si>
  <si>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</si>
  <si>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</si>
  <si>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</si>
  <si>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</si>
  <si>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</si>
  <si>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</si>
  <si>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</si>
  <si>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</si>
  <si>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</si>
  <si>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</si>
  <si>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</si>
  <si>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</si>
  <si>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</si>
  <si>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</si>
  <si>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</si>
  <si>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</si>
  <si>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</si>
  <si>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</si>
  <si>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</si>
  <si>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</si>
  <si>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</si>
  <si>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</si>
  <si>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</si>
  <si>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</si>
  <si>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</si>
  <si>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</si>
  <si>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</si>
  <si>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</si>
  <si>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</si>
  <si>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</si>
  <si>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</si>
  <si>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</si>
  <si>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</si>
  <si>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</si>
  <si>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</si>
  <si>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</si>
  <si>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</si>
  <si>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</si>
  <si>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</si>
  <si>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</si>
  <si>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</si>
  <si>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</si>
  <si>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</si>
  <si>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</si>
  <si>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</si>
  <si>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</si>
  <si>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</si>
  <si>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</si>
  <si>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</si>
  <si>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</si>
  <si>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</si>
  <si>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</si>
  <si>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</si>
  <si>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</si>
  <si>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</si>
  <si>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</si>
  <si>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</si>
  <si>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</si>
  <si>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</si>
  <si>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</si>
  <si>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</si>
  <si>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</si>
  <si>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</si>
  <si>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</si>
  <si>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</si>
  <si>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</si>
  <si>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</si>
  <si>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</si>
  <si>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</si>
  <si>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</si>
  <si>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</si>
  <si>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</si>
  <si>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</si>
  <si>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</si>
  <si>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</si>
  <si>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</si>
  <si>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</si>
  <si>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</si>
  <si>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</si>
  <si>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</si>
  <si>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</si>
  <si>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</si>
  <si>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</si>
  <si>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</si>
  <si>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</si>
  <si>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</si>
  <si>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</si>
  <si>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</si>
  <si>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</si>
  <si>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</si>
  <si>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</si>
  <si>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</si>
  <si>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</si>
  <si>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</si>
  <si>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</si>
  <si>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</si>
  <si>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</si>
  <si>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</si>
  <si>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</si>
  <si>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</si>
  <si>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</si>
  <si>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</si>
  <si>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</si>
  <si>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</si>
  <si>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</si>
  <si>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</si>
  <si>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</si>
  <si>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</si>
  <si>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</si>
  <si>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</si>
  <si>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</si>
  <si>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</si>
  <si>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</si>
  <si>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</si>
  <si>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</si>
  <si>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</si>
  <si>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</si>
  <si>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</si>
  <si>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</si>
  <si>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</si>
  <si>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</si>
  <si>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</si>
  <si>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</si>
  <si>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</si>
  <si>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</si>
  <si>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</si>
  <si>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</si>
  <si>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</si>
  <si>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</si>
  <si>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</si>
  <si>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</si>
  <si>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</si>
  <si>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</si>
  <si>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</si>
  <si>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</si>
  <si>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</si>
  <si>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</si>
  <si>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</si>
  <si>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</si>
  <si>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</si>
  <si>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</si>
  <si>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</si>
  <si>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</si>
  <si>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</si>
  <si>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</si>
  <si>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</si>
  <si>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</si>
  <si>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</si>
  <si>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</si>
  <si>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</si>
  <si>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</si>
  <si>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</si>
  <si>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</si>
  <si>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</si>
  <si>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</si>
  <si>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</si>
  <si>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</si>
  <si>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</si>
  <si>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</si>
  <si>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</si>
  <si>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</si>
  <si>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</si>
  <si>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</si>
  <si>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</si>
  <si>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</si>
  <si>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</si>
  <si>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</si>
  <si>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</si>
  <si>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</si>
  <si>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</si>
  <si>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</si>
  <si>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</si>
  <si>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</si>
  <si>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</si>
  <si>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</si>
  <si>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</si>
  <si>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</si>
  <si>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</si>
  <si>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</si>
  <si>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</si>
  <si>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</si>
  <si>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</si>
  <si>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</si>
  <si>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</si>
  <si>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</si>
  <si>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</si>
  <si>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</si>
  <si>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</si>
  <si>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</si>
  <si>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</si>
  <si>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</si>
  <si>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</si>
  <si>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</si>
  <si>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</si>
  <si>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</si>
  <si>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</si>
  <si>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</si>
  <si>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</si>
  <si>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</si>
  <si>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</si>
  <si>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</si>
  <si>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</si>
  <si>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</si>
  <si>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</si>
  <si>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</si>
  <si>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</si>
  <si>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</si>
  <si>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</si>
  <si>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</si>
  <si>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</si>
  <si>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</si>
  <si>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</si>
  <si>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</si>
  <si>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</si>
  <si>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</si>
  <si>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</si>
  <si>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</si>
  <si>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</si>
  <si>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</si>
  <si>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</si>
  <si>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</si>
  <si>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</si>
  <si>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</si>
  <si>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</si>
  <si>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</si>
  <si>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</si>
  <si>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</si>
  <si>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</si>
  <si>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</si>
  <si>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</si>
  <si>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</si>
  <si>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</si>
  <si>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</si>
  <si>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</si>
  <si>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</si>
  <si>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</si>
  <si>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</si>
  <si>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</si>
  <si>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</si>
  <si>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</si>
  <si>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</si>
  <si>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</si>
  <si>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</si>
  <si>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</si>
  <si>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</si>
  <si>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</si>
  <si>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</si>
  <si>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</si>
  <si>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</si>
  <si>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</si>
  <si>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</si>
  <si>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</si>
  <si>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</si>
  <si>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</si>
  <si>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</si>
  <si>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</si>
  <si>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</si>
  <si>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</si>
  <si>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</si>
  <si>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</si>
  <si>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</si>
  <si>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</si>
  <si>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</si>
  <si>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</si>
  <si>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</si>
  <si>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</si>
  <si>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</si>
  <si>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</si>
  <si>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</si>
  <si>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</si>
  <si>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</si>
  <si>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</si>
  <si>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</si>
  <si>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</si>
  <si>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</si>
  <si>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</si>
  <si>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</si>
  <si>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</si>
  <si>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</si>
  <si>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</si>
  <si>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</si>
  <si>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</si>
  <si>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</si>
  <si>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</si>
  <si>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</si>
  <si>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</si>
  <si>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</si>
  <si>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</si>
  <si>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</si>
  <si>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</si>
  <si>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</si>
  <si>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</si>
  <si>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</si>
  <si>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</si>
  <si>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</si>
  <si>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</si>
  <si>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</si>
  <si>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</si>
  <si>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</si>
  <si>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</si>
  <si>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</si>
  <si>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</si>
  <si>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</si>
  <si>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</si>
  <si>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</si>
  <si>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</si>
  <si>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</si>
  <si>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</si>
  <si>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</si>
  <si>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</si>
  <si>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</si>
  <si>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</si>
  <si>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</si>
  <si>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</si>
  <si>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</si>
  <si>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</si>
  <si>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</si>
  <si>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</si>
  <si>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</si>
  <si>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</si>
  <si>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</si>
  <si>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</si>
  <si>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</si>
  <si>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</si>
  <si>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</si>
  <si>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</si>
  <si>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</si>
  <si>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</si>
  <si>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</si>
  <si>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</si>
  <si>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</si>
  <si>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</si>
  <si>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</si>
  <si>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</si>
  <si>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</si>
  <si>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</si>
  <si>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</si>
  <si>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</si>
  <si>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</si>
  <si>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</si>
  <si>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</si>
  <si>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</si>
  <si>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</si>
  <si>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</si>
  <si>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</si>
  <si>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</si>
  <si>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</si>
  <si>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</si>
  <si>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</si>
  <si>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</si>
  <si>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</si>
  <si>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</si>
  <si>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</si>
  <si>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</si>
  <si>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</si>
  <si>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</si>
  <si>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</si>
  <si>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</si>
  <si>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</si>
  <si>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</si>
  <si>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</si>
  <si>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</si>
  <si>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</si>
  <si>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</si>
  <si>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</si>
  <si>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</si>
  <si>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</si>
  <si>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</si>
  <si>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</si>
  <si>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</si>
  <si>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</si>
  <si>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</si>
  <si>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</si>
  <si>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</si>
  <si>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</si>
  <si>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</si>
  <si>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</si>
  <si>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</si>
  <si>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</si>
  <si>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</si>
  <si>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</si>
  <si>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</si>
  <si>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</si>
  <si>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</si>
  <si>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</si>
  <si>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</si>
  <si>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</si>
  <si>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</si>
  <si>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</si>
  <si>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</si>
  <si>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</si>
  <si>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</si>
  <si>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</si>
  <si>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</si>
  <si>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</si>
  <si>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</si>
  <si>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</si>
  <si>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</si>
  <si>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</si>
  <si>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</si>
  <si>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</si>
  <si>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</si>
  <si>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</si>
  <si>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</si>
  <si>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</si>
  <si>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</si>
  <si>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</si>
  <si>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</si>
  <si>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</si>
  <si>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</si>
  <si>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</si>
  <si>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</si>
  <si>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</si>
  <si>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</si>
  <si>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</si>
  <si>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</si>
  <si>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</si>
  <si>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</si>
  <si>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</si>
  <si>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</si>
  <si>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</si>
  <si>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</si>
  <si>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</si>
  <si>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</si>
  <si>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</si>
  <si>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</si>
  <si>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</si>
  <si>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</si>
  <si>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</si>
  <si>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</si>
  <si>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</si>
  <si>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</si>
  <si>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</si>
  <si>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</si>
  <si>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</si>
  <si>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</si>
  <si>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</si>
  <si>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</si>
  <si>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</si>
  <si>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</si>
  <si>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</si>
  <si>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</si>
  <si>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</si>
  <si>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</si>
  <si>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</si>
  <si>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</si>
  <si>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</si>
  <si>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</si>
  <si>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</si>
  <si>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</si>
  <si>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</si>
  <si>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</si>
  <si>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</si>
  <si>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</si>
  <si>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</si>
  <si>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</si>
  <si>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</si>
  <si>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</si>
  <si>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</si>
  <si>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</si>
  <si>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</si>
  <si>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</si>
  <si>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</si>
  <si>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</si>
  <si>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</si>
  <si>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</si>
  <si>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</si>
  <si>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</si>
  <si>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</si>
  <si>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</si>
  <si>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</si>
  <si>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</si>
  <si>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</si>
  <si>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</si>
  <si>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</si>
  <si>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</si>
  <si>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</si>
  <si>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</si>
  <si>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</si>
  <si>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</si>
  <si>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</si>
  <si>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</si>
  <si>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</si>
  <si>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</si>
  <si>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</si>
  <si>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</si>
  <si>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</si>
  <si>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</si>
  <si>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</si>
  <si>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</si>
  <si>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</si>
  <si>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</si>
  <si>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</si>
  <si>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</si>
  <si>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</si>
  <si>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</si>
  <si>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</si>
  <si>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</si>
  <si>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</si>
  <si>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</si>
  <si>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</si>
  <si>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</si>
  <si>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</si>
  <si>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</si>
  <si>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</si>
  <si>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</si>
  <si>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</si>
  <si>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</si>
  <si>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</si>
  <si>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</si>
  <si>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</si>
  <si>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</si>
  <si>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</si>
  <si>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</si>
  <si>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</si>
  <si>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</si>
  <si>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</si>
  <si>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</si>
  <si>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</si>
  <si>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</si>
  <si>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</si>
  <si>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</si>
  <si>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</si>
  <si>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</si>
  <si>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</si>
  <si>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</si>
  <si>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</si>
  <si>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</si>
  <si>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</si>
  <si>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</si>
  <si>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</si>
  <si>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</si>
  <si>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</si>
  <si>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</si>
  <si>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</si>
  <si>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</si>
  <si>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</si>
  <si>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</si>
  <si>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</si>
  <si>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</si>
  <si>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</si>
  <si>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</si>
  <si>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</si>
  <si>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</si>
  <si>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</si>
  <si>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</si>
  <si>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</si>
  <si>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</si>
  <si>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</si>
  <si>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</si>
  <si>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</si>
  <si>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</si>
  <si>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</si>
  <si>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</si>
  <si>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</si>
  <si>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</si>
  <si>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</si>
  <si>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</si>
  <si>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</si>
  <si>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</si>
  <si>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</si>
  <si>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</si>
  <si>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</si>
  <si>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</si>
  <si>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</si>
  <si>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</si>
  <si>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</si>
  <si>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</si>
  <si>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</si>
  <si>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</si>
  <si>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</si>
  <si>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</si>
  <si>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</si>
  <si>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</si>
  <si>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</si>
  <si>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</si>
  <si>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</si>
  <si>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</si>
  <si>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</si>
  <si>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</si>
  <si>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</si>
  <si>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</si>
  <si>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</si>
  <si>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</si>
  <si>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</si>
  <si>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</si>
  <si>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</si>
  <si>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</si>
  <si>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</si>
  <si>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</si>
  <si>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</si>
  <si>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</si>
  <si>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</si>
  <si>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</si>
  <si>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</si>
  <si>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</si>
  <si>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</si>
  <si>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</si>
  <si>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</si>
  <si>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</si>
  <si>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</si>
  <si>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</si>
  <si>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</si>
  <si>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</si>
  <si>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</si>
  <si>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</si>
  <si>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</si>
  <si>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</si>
  <si>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</si>
  <si>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</si>
  <si>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</si>
  <si>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</si>
  <si>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</si>
  <si>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</si>
  <si>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</si>
  <si>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</si>
  <si>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</si>
  <si>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</si>
  <si>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</si>
  <si>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</si>
  <si>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</si>
  <si>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</si>
  <si>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</si>
  <si>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</si>
  <si>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</si>
  <si>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</si>
  <si>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</si>
  <si>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</si>
  <si>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</si>
  <si>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</si>
  <si>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</si>
  <si>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</si>
  <si>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</si>
  <si>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</si>
  <si>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</si>
  <si>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</si>
  <si>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</si>
  <si>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</si>
  <si>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</si>
  <si>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</si>
  <si>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</si>
  <si>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</si>
  <si>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</si>
  <si>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</si>
  <si>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</si>
  <si>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</si>
  <si>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</si>
  <si>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</si>
  <si>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</si>
  <si>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</si>
  <si>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</si>
  <si>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</si>
  <si>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</si>
  <si>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</si>
  <si>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</si>
  <si>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</si>
  <si>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</si>
  <si>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</si>
  <si>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</si>
  <si>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</si>
  <si>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</si>
  <si>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</si>
  <si>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</si>
  <si>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</si>
  <si>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</si>
  <si>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</si>
  <si>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</si>
  <si>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</si>
  <si>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</si>
  <si>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</si>
  <si>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</si>
  <si>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</si>
  <si>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</si>
  <si>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</si>
  <si>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</si>
  <si>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</si>
  <si>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</si>
  <si>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</si>
  <si>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</si>
  <si>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</si>
  <si>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</si>
  <si>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</si>
  <si>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</si>
  <si>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</si>
  <si>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</si>
  <si>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</si>
  <si>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</si>
  <si>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</si>
  <si>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</si>
  <si>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</si>
  <si>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</si>
  <si>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</si>
  <si>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</si>
  <si>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</si>
  <si>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</si>
  <si>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</si>
  <si>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</si>
  <si>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</si>
  <si>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</si>
  <si>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</si>
  <si>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</si>
  <si>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</si>
  <si>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</si>
  <si>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</si>
  <si>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</si>
  <si>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</si>
  <si>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</si>
  <si>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</si>
  <si>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</si>
  <si>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</si>
  <si>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</si>
  <si>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</si>
  <si>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</si>
  <si>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</si>
  <si>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</si>
  <si>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</si>
  <si>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</si>
  <si>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</si>
  <si>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</si>
  <si>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</si>
  <si>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</si>
  <si>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</si>
  <si>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</si>
  <si>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</si>
  <si>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</si>
  <si>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</si>
  <si>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</si>
  <si>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</si>
  <si>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</si>
  <si>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</si>
  <si>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</si>
  <si>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</si>
  <si>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</si>
  <si>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</si>
  <si>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</si>
  <si>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</si>
  <si>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</si>
  <si>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</si>
  <si>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</si>
  <si>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</si>
  <si>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</si>
  <si>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</si>
  <si>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</si>
  <si>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</si>
  <si>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</si>
  <si>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</si>
  <si>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</si>
  <si>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</si>
  <si>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</si>
  <si>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</si>
  <si>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</si>
  <si>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</si>
  <si>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</si>
  <si>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</si>
  <si>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</si>
  <si>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</si>
  <si>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</si>
  <si>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</si>
  <si>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</si>
  <si>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</si>
  <si>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</si>
  <si>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</si>
  <si>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</si>
  <si>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</si>
  <si>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</si>
  <si>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</si>
  <si>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</si>
  <si>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</si>
  <si>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</si>
  <si>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</si>
  <si>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</si>
  <si>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</si>
  <si>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</si>
  <si>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</si>
  <si>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</si>
  <si>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</si>
  <si>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</si>
  <si>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</si>
  <si>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</si>
  <si>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</si>
  <si>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</si>
  <si>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</si>
  <si>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</si>
  <si>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</si>
  <si>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</si>
  <si>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</si>
  <si>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</si>
  <si>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</si>
  <si>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</si>
  <si>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</si>
  <si>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</si>
  <si>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</si>
  <si>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</si>
  <si>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</si>
  <si>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</si>
  <si>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</si>
  <si>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</si>
  <si>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</si>
  <si>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</si>
  <si>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</si>
  <si>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</si>
  <si>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</si>
  <si>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</si>
  <si>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</si>
  <si>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</si>
  <si>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</si>
  <si>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</si>
  <si>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</si>
  <si>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</si>
  <si>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</si>
  <si>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</si>
  <si>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</si>
  <si>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</si>
  <si>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</si>
  <si>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</si>
  <si>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</si>
  <si>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</si>
  <si>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</si>
  <si>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</si>
  <si>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</si>
  <si>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</si>
  <si>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</si>
  <si>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</si>
  <si>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</si>
  <si>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</si>
  <si>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</si>
  <si>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</si>
  <si>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</si>
  <si>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</si>
  <si>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</si>
  <si>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</si>
  <si>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</si>
  <si>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</si>
  <si>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</si>
  <si>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</si>
  <si>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</si>
  <si>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</si>
  <si>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</si>
  <si>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</si>
  <si>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</si>
  <si>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</si>
  <si>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</si>
  <si>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</si>
  <si>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</si>
  <si>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</si>
  <si>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</si>
  <si>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</si>
  <si>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</si>
  <si>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</si>
  <si>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</si>
  <si>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</si>
  <si>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</si>
  <si>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</si>
  <si>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</si>
  <si>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</si>
  <si>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</si>
  <si>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</si>
  <si>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</si>
  <si>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</si>
  <si>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</si>
  <si>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</si>
  <si>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</si>
  <si>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</si>
  <si>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</si>
  <si>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</si>
  <si>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</si>
  <si>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</si>
  <si>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</si>
  <si>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</si>
  <si>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</si>
  <si>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</si>
  <si>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</si>
  <si>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</si>
  <si>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</si>
  <si>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</si>
  <si>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</si>
  <si>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</si>
  <si>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</si>
  <si>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</si>
  <si>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</si>
  <si>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</si>
  <si>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</si>
  <si>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</si>
  <si>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</si>
  <si>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</si>
  <si>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</si>
  <si>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</si>
  <si>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</si>
  <si>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</si>
  <si>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</si>
  <si>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</si>
  <si>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</si>
  <si>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</si>
  <si>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</si>
  <si>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</si>
  <si>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</si>
  <si>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</si>
  <si>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</si>
  <si>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</si>
  <si>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</si>
  <si>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</si>
  <si>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</si>
  <si>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</si>
  <si>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</si>
  <si>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</si>
  <si>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</si>
  <si>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</si>
  <si>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</si>
  <si>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</si>
  <si>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</si>
  <si>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</si>
  <si>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</si>
  <si>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</si>
  <si>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</si>
  <si>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</si>
  <si>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</si>
  <si>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</si>
  <si>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</si>
  <si>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</si>
  <si>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</si>
  <si>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</si>
  <si>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</si>
  <si>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</si>
  <si>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</si>
  <si>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</si>
  <si>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</si>
  <si>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</si>
  <si>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</si>
  <si>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</si>
  <si>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</si>
  <si>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</si>
  <si>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</si>
  <si>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</si>
  <si>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</si>
  <si>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</si>
  <si>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</si>
  <si>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</si>
  <si>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</si>
  <si>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</si>
  <si>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</si>
  <si>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</si>
  <si>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</si>
  <si>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</si>
  <si>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</si>
  <si>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</si>
  <si>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</si>
  <si>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</si>
  <si>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</si>
  <si>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</si>
  <si>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</si>
  <si>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</si>
  <si>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</si>
  <si>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</si>
  <si>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</si>
  <si>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</si>
  <si>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</si>
  <si>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</si>
  <si>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</si>
  <si>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</si>
  <si>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</si>
  <si>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</si>
  <si>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</si>
  <si>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</si>
  <si>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</si>
  <si>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</si>
  <si>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</si>
  <si>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</si>
  <si>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</si>
  <si>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</si>
  <si>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</si>
  <si>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</si>
  <si>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</si>
  <si>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</si>
  <si>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</si>
  <si>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</si>
  <si>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</si>
  <si>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</si>
  <si>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</si>
  <si>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</si>
  <si>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</si>
  <si>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</si>
  <si>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</si>
  <si>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</si>
  <si>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</si>
  <si>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</si>
  <si>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</si>
  <si>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</si>
  <si>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</si>
  <si>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</si>
  <si>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</si>
  <si>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</si>
  <si>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</si>
  <si>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</si>
  <si>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</si>
  <si>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</si>
  <si>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</si>
  <si>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</si>
  <si>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</si>
  <si>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</si>
  <si>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</si>
  <si>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</si>
  <si>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</si>
  <si>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</si>
  <si>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</si>
  <si>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</si>
  <si>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</si>
  <si>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</si>
  <si>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</si>
  <si>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</si>
  <si>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</si>
  <si>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</si>
  <si>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</si>
  <si>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</si>
  <si>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</si>
  <si>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</si>
  <si>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</si>
  <si>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</si>
  <si>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</si>
  <si>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</si>
  <si>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</si>
  <si>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</si>
  <si>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</si>
  <si>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</si>
  <si>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</si>
  <si>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</si>
  <si>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</si>
  <si>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</si>
  <si>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</si>
  <si>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</si>
  <si>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</si>
  <si>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</si>
  <si>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</si>
  <si>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</si>
  <si>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</si>
  <si>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</si>
  <si>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</si>
  <si>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</si>
  <si>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</si>
  <si>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</si>
  <si>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</si>
  <si>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</si>
  <si>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</si>
  <si>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</si>
  <si>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</si>
  <si>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</si>
  <si>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</si>
  <si>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</si>
  <si>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</si>
  <si>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</si>
  <si>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</si>
  <si>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</si>
  <si>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</si>
  <si>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</si>
  <si>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</si>
  <si>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</si>
  <si>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</si>
  <si>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</si>
  <si>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</si>
  <si>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</si>
  <si>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</si>
  <si>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</si>
  <si>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</si>
  <si>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</si>
  <si>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</si>
  <si>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</si>
  <si>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</si>
  <si>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</si>
  <si>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</si>
  <si>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</si>
  <si>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</si>
  <si>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</si>
  <si>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</si>
  <si>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</si>
  <si>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</si>
  <si>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</si>
  <si>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</si>
  <si>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</si>
  <si>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</si>
  <si>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</si>
  <si>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</si>
  <si>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</si>
  <si>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</si>
  <si>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</si>
  <si>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</si>
  <si>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</si>
  <si>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</si>
  <si>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</si>
  <si>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</si>
  <si>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</si>
  <si>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</si>
  <si>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</si>
  <si>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</si>
  <si>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</si>
  <si>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</si>
  <si>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</si>
  <si>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</si>
  <si>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</si>
  <si>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</si>
  <si>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</si>
  <si>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</si>
  <si>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</si>
  <si>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</si>
  <si>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</si>
  <si>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</si>
  <si>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</si>
  <si>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</si>
  <si>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</si>
  <si>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</si>
  <si>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</si>
  <si>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</si>
  <si>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</si>
  <si>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</si>
  <si>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</si>
  <si>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</si>
  <si>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</si>
  <si>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</si>
  <si>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</si>
  <si>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</si>
  <si>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</si>
  <si>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</si>
  <si>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</si>
  <si>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</si>
  <si>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</si>
  <si>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</si>
  <si>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</si>
  <si>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</si>
  <si>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</si>
  <si>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</si>
  <si>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</si>
  <si>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</si>
  <si>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</si>
  <si>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</si>
  <si>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</si>
  <si>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</si>
  <si>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</si>
  <si>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</si>
  <si>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</si>
  <si>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</si>
  <si>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</si>
  <si>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</si>
  <si>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</si>
  <si>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</si>
  <si>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</si>
  <si>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</si>
  <si>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</si>
  <si>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</si>
  <si>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</si>
  <si>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</si>
  <si>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</si>
  <si>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</si>
  <si>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</si>
  <si>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</si>
  <si>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</si>
  <si>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</si>
  <si>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</si>
  <si>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</si>
  <si>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</si>
  <si>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</si>
  <si>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</si>
  <si>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</si>
  <si>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</si>
  <si>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</si>
  <si>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</si>
  <si>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</si>
  <si>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</si>
  <si>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</si>
  <si>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</si>
  <si>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</si>
  <si>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</si>
  <si>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</si>
  <si>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</si>
  <si>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</si>
  <si>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</si>
  <si>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</si>
  <si>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</si>
  <si>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</si>
  <si>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</si>
  <si>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</si>
  <si>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</si>
  <si>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</si>
  <si>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</si>
  <si>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</si>
  <si>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</si>
  <si>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</si>
  <si>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</si>
  <si>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</si>
  <si>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</si>
  <si>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</si>
  <si>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</si>
  <si>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</si>
  <si>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</si>
  <si>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</si>
  <si>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</si>
  <si>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</si>
  <si>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</si>
  <si>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</si>
  <si>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</si>
  <si>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</si>
  <si>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</si>
  <si>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</si>
  <si>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</si>
  <si>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</si>
  <si>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</si>
  <si>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</si>
  <si>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</si>
  <si>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</si>
  <si>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</si>
  <si>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</si>
  <si>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</si>
  <si>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</si>
  <si>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</si>
  <si>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</si>
  <si>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</si>
  <si>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</si>
  <si>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</si>
  <si>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</si>
  <si>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</si>
  <si>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</si>
  <si>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</si>
  <si>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</si>
  <si>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</si>
  <si>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</si>
  <si>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</si>
  <si>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</si>
  <si>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</si>
  <si>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</si>
  <si>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</si>
  <si>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</si>
  <si>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</si>
  <si>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</si>
  <si>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</si>
  <si>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</si>
  <si>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</si>
  <si>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</si>
  <si>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</si>
  <si>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</si>
  <si>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</si>
  <si>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</si>
  <si>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</si>
  <si>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</si>
  <si>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</si>
  <si>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</si>
  <si>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</si>
  <si>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</si>
  <si>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</si>
  <si>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</si>
  <si>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</si>
  <si>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</si>
  <si>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</si>
  <si>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</si>
  <si>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</si>
  <si>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</si>
  <si>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</si>
  <si>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</si>
  <si>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</si>
  <si>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</si>
  <si>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</si>
  <si>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</si>
  <si>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</si>
  <si>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</si>
  <si>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</si>
  <si>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</si>
  <si>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</si>
  <si>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</si>
  <si>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</si>
  <si>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</si>
  <si>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</si>
  <si>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</si>
  <si>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</si>
  <si>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</si>
  <si>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</si>
  <si>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</si>
  <si>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</si>
  <si>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</si>
  <si>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</si>
  <si>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</si>
  <si>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</si>
  <si>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</si>
  <si>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</si>
  <si>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</si>
  <si>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</si>
  <si>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</si>
  <si>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</si>
  <si>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</si>
  <si>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</si>
  <si>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</si>
  <si>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</si>
  <si>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</si>
  <si>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</si>
  <si>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</si>
  <si>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</si>
  <si>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</si>
  <si>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</si>
  <si>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</si>
  <si>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</si>
  <si>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</si>
  <si>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</si>
  <si>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</si>
  <si>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</si>
  <si>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</si>
  <si>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</si>
  <si>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</si>
  <si>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</si>
  <si>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</si>
  <si>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</si>
  <si>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</si>
  <si>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</si>
  <si>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</si>
  <si>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</si>
  <si>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</si>
  <si>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</si>
  <si>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</si>
  <si>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</si>
  <si>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</si>
  <si>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</si>
  <si>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</si>
  <si>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</si>
  <si>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</si>
  <si>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</si>
  <si>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</si>
  <si>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</si>
  <si>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</si>
  <si>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</si>
  <si>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</si>
  <si>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</si>
  <si>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</si>
  <si>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</si>
  <si>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</si>
  <si>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</si>
  <si>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</si>
  <si>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</si>
  <si>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</si>
  <si>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</si>
  <si>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</si>
  <si>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</si>
  <si>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</si>
  <si>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</si>
  <si>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</si>
  <si>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</si>
  <si>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</si>
  <si>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</si>
  <si>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</si>
  <si>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</si>
  <si>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</si>
  <si>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</si>
  <si>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</si>
  <si>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</si>
  <si>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</si>
  <si>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</si>
  <si>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</si>
  <si>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</si>
  <si>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</si>
  <si>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</si>
  <si>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</si>
  <si>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</si>
  <si>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</si>
  <si>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</si>
  <si>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</si>
  <si>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</si>
  <si>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</si>
  <si>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</si>
  <si>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</si>
  <si>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</si>
  <si>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</si>
  <si>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</si>
  <si>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</si>
  <si>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</si>
  <si>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</si>
  <si>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</si>
  <si>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</si>
  <si>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</si>
  <si>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</si>
  <si>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</si>
  <si>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</si>
  <si>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</si>
  <si>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</si>
  <si>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</si>
  <si>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</si>
  <si>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</si>
  <si>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</si>
  <si>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</si>
  <si>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</si>
  <si>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</si>
  <si>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</si>
  <si>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</si>
  <si>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</si>
  <si>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</si>
  <si>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</si>
  <si>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</si>
  <si>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</si>
  <si>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</si>
  <si>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</si>
  <si>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</si>
  <si>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</si>
  <si>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</si>
  <si>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</si>
  <si>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</si>
  <si>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</si>
  <si>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</si>
  <si>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</si>
  <si>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</si>
  <si>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</si>
  <si>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</si>
  <si>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</si>
  <si>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</si>
  <si>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</si>
  <si>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</si>
  <si>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</si>
  <si>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</si>
  <si>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</si>
  <si>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</si>
  <si>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</si>
  <si>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</si>
  <si>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</si>
  <si>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</si>
  <si>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</si>
  <si>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</si>
  <si>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</si>
  <si>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</si>
  <si>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</si>
  <si>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</si>
  <si>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</si>
  <si>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</si>
  <si>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</si>
  <si>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</si>
  <si>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</si>
  <si>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</si>
  <si>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</si>
  <si>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</si>
  <si>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</si>
  <si>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</si>
  <si>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</si>
  <si>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</si>
  <si>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</si>
  <si>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</si>
  <si>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</si>
  <si>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</si>
  <si>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</si>
  <si>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</si>
  <si>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</si>
  <si>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</si>
  <si>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</si>
  <si>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</si>
  <si>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</si>
  <si>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</si>
  <si>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</si>
  <si>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</si>
  <si>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</si>
  <si>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</si>
  <si>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</si>
  <si>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</si>
  <si>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</si>
  <si>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</si>
  <si>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</si>
  <si>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</si>
  <si>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</si>
  <si>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</si>
  <si>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</si>
  <si>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</si>
  <si>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</si>
  <si>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</si>
  <si>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</si>
  <si>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</si>
  <si>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</si>
  <si>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</si>
  <si>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</si>
  <si>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</si>
  <si>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</si>
  <si>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</si>
  <si>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</si>
  <si>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</si>
  <si>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</si>
  <si>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</si>
  <si>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</si>
  <si>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</si>
  <si>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</si>
  <si>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</si>
  <si>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</si>
  <si>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</si>
  <si>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</si>
  <si>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</si>
  <si>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</si>
  <si>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</si>
  <si>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</si>
  <si>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</si>
  <si>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</si>
  <si>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</si>
  <si>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</si>
  <si>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</si>
  <si>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</si>
  <si>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</si>
  <si>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</si>
  <si>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</si>
  <si>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</si>
  <si>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</si>
  <si>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</si>
  <si>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</si>
  <si>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</si>
  <si>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</si>
  <si>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</si>
  <si>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</si>
  <si>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</si>
  <si>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</si>
  <si>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</si>
  <si>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</si>
  <si>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</si>
  <si>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</si>
  <si>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</si>
  <si>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</si>
  <si>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</si>
  <si>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</si>
  <si>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</si>
  <si>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</si>
  <si>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</si>
  <si>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</si>
  <si>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</si>
  <si>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</si>
  <si>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</si>
  <si>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</si>
  <si>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</si>
  <si>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</si>
  <si>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</si>
  <si>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</si>
  <si>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</si>
  <si>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</si>
  <si>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</si>
  <si>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</si>
  <si>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</si>
  <si>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</si>
  <si>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</si>
  <si>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</si>
  <si>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</si>
  <si>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</si>
  <si>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</si>
  <si>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</si>
  <si>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</si>
  <si>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</si>
  <si>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</si>
  <si>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</si>
  <si>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</si>
  <si>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</si>
  <si>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</si>
  <si>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</si>
  <si>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</si>
  <si>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</si>
  <si>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</si>
  <si>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</si>
  <si>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</si>
  <si>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</si>
  <si>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</si>
  <si>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</si>
  <si>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</si>
  <si>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</si>
  <si>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</si>
  <si>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</si>
  <si>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</si>
  <si>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</si>
  <si>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</si>
  <si>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</si>
  <si>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</si>
  <si>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</si>
  <si>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</si>
  <si>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</si>
  <si>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</si>
  <si>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</si>
  <si>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</si>
  <si>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</si>
  <si>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</si>
  <si>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</si>
  <si>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</si>
  <si>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</si>
  <si>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</si>
  <si>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</si>
  <si>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</si>
  <si>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</si>
  <si>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</si>
  <si>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</si>
  <si>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</si>
  <si>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</si>
  <si>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</si>
  <si>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</si>
  <si>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</si>
  <si>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</si>
  <si>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</si>
  <si>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</si>
  <si>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</si>
  <si>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</si>
  <si>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</si>
  <si>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</si>
  <si>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</si>
  <si>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</si>
  <si>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</si>
  <si>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</si>
  <si>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</si>
  <si>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</si>
  <si>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</si>
  <si>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</si>
  <si>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</si>
  <si>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</si>
  <si>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</si>
  <si>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</si>
  <si>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</si>
  <si>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</si>
  <si>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</si>
  <si>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</si>
  <si>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</si>
  <si>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</si>
  <si>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</si>
  <si>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</si>
  <si>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</si>
  <si>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</si>
  <si>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</si>
  <si>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</si>
  <si>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</si>
  <si>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</si>
  <si>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</si>
  <si>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</si>
  <si>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</si>
  <si>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</si>
  <si>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</si>
  <si>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</si>
  <si>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</si>
  <si>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</si>
  <si>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</si>
  <si>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</si>
  <si>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</si>
  <si>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</si>
  <si>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</si>
  <si>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</si>
  <si>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</si>
  <si>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</si>
  <si>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</si>
  <si>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</si>
  <si>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</si>
  <si>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</si>
  <si>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</si>
  <si>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</si>
  <si>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</si>
  <si>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</si>
  <si>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</si>
  <si>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</si>
  <si>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</si>
  <si>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</si>
  <si>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</si>
  <si>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</si>
  <si>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</si>
  <si>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</si>
  <si>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</si>
  <si>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</si>
  <si>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</si>
  <si>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</si>
  <si>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</si>
  <si>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</si>
  <si>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</si>
  <si>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</si>
  <si>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</si>
  <si>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</si>
  <si>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</si>
  <si>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</si>
  <si>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</si>
  <si>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</si>
  <si>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</si>
  <si>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</si>
  <si>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</si>
  <si>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</si>
  <si>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</si>
  <si>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</si>
  <si>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</si>
  <si>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</si>
  <si>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</si>
  <si>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</si>
  <si>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</si>
  <si>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</si>
  <si>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</si>
  <si>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</si>
  <si>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</si>
  <si>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</si>
  <si>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</si>
  <si>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</si>
  <si>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</si>
  <si>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</si>
  <si>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</si>
  <si>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</si>
  <si>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</si>
  <si>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</si>
  <si>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</si>
  <si>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</si>
  <si>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</si>
  <si>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</si>
  <si>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</si>
  <si>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</si>
  <si>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</si>
  <si>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</si>
  <si>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</si>
  <si>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</si>
  <si>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</si>
  <si>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</si>
  <si>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</si>
  <si>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</si>
  <si>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</si>
  <si>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</si>
  <si>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</si>
  <si>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</si>
  <si>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</si>
  <si>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</si>
  <si>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</si>
  <si>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</si>
  <si>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</si>
  <si>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</si>
  <si>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</si>
  <si>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</si>
  <si>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</si>
  <si>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</si>
  <si>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</si>
  <si>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</si>
  <si>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</si>
  <si>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</si>
  <si>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</si>
  <si>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</si>
  <si>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</si>
  <si>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</si>
  <si>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</si>
  <si>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</si>
  <si>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</si>
  <si>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</si>
  <si>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</si>
  <si>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</si>
  <si>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</si>
  <si>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</si>
  <si>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</si>
  <si>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</si>
  <si>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</si>
  <si>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</si>
  <si>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</si>
  <si>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</si>
  <si>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</si>
  <si>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</si>
  <si>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</si>
  <si>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</si>
  <si>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</si>
  <si>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</si>
  <si>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</si>
  <si>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</si>
  <si>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</si>
  <si>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</si>
  <si>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</si>
  <si>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</si>
  <si>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</si>
  <si>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</si>
  <si>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</si>
  <si>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</si>
  <si>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</si>
  <si>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</si>
  <si>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</si>
  <si>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</si>
  <si>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</si>
  <si>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</si>
  <si>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</si>
  <si>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</si>
  <si>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</si>
  <si>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</si>
  <si>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</si>
  <si>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</si>
  <si>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</si>
  <si>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</si>
  <si>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</si>
  <si>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</si>
  <si>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</si>
  <si>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</si>
  <si>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</si>
  <si>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</si>
  <si>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</si>
  <si>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</si>
  <si>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</si>
  <si>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</si>
  <si>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</si>
  <si>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</si>
  <si>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</si>
  <si>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</si>
  <si>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</si>
  <si>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</si>
  <si>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</si>
  <si>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</si>
  <si>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</si>
  <si>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</si>
  <si>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</si>
  <si>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</si>
  <si>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</si>
  <si>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</si>
  <si>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</si>
  <si>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</si>
  <si>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</si>
  <si>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</si>
  <si>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</si>
  <si>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</si>
  <si>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</si>
  <si>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</si>
  <si>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</si>
  <si>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</si>
  <si>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</si>
  <si>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</si>
  <si>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</si>
  <si>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</si>
  <si>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</si>
  <si>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</si>
  <si>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</si>
  <si>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</si>
  <si>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</si>
  <si>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</si>
  <si>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</si>
  <si>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</si>
  <si>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</si>
  <si>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</si>
  <si>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</si>
  <si>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</si>
  <si>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</si>
  <si>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</si>
  <si>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</si>
  <si>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</si>
  <si>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</si>
  <si>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</si>
  <si>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</si>
  <si>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</si>
  <si>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</si>
  <si>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</si>
  <si>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</si>
  <si>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</si>
  <si>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</si>
  <si>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</si>
  <si>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</si>
  <si>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</si>
  <si>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</si>
  <si>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</si>
  <si>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</si>
  <si>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</si>
  <si>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</si>
  <si>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</si>
  <si>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</si>
  <si>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</si>
  <si>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</si>
  <si>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</si>
  <si>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</si>
  <si>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</si>
  <si>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</si>
  <si>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</si>
  <si>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</si>
  <si>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</si>
  <si>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</si>
  <si>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</si>
  <si>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</si>
  <si>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</si>
  <si>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</si>
  <si>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</si>
  <si>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</si>
  <si>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</si>
  <si>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</si>
  <si>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</si>
  <si>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</si>
  <si>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</si>
  <si>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</si>
  <si>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</si>
  <si>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</si>
  <si>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</si>
  <si>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</si>
  <si>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</si>
  <si>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</si>
  <si>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</si>
  <si>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</si>
  <si>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</si>
  <si>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</si>
  <si>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</si>
  <si>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</si>
  <si>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</si>
  <si>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</si>
  <si>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</si>
  <si>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</si>
  <si>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</si>
  <si>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</si>
  <si>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</si>
  <si>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</si>
  <si>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</si>
  <si>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</si>
  <si>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</si>
  <si>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</si>
  <si>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</si>
  <si>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</si>
  <si>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</si>
  <si>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</si>
  <si>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</si>
  <si>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</si>
  <si>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</si>
  <si>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</si>
  <si>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</si>
  <si>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</si>
  <si>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</si>
  <si>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</si>
  <si>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</si>
  <si>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</si>
  <si>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</si>
  <si>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</si>
  <si>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</si>
  <si>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</si>
  <si>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</si>
  <si>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</si>
  <si>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</si>
  <si>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</si>
  <si>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</si>
  <si>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</si>
  <si>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</si>
  <si>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</si>
  <si>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</si>
  <si>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</si>
  <si>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</si>
  <si>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</si>
  <si>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</si>
  <si>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</si>
  <si>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</si>
  <si>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</si>
  <si>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</si>
  <si>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</si>
  <si>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</si>
  <si>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</si>
  <si>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</si>
  <si>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</si>
  <si>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</si>
  <si>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</si>
  <si>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</si>
  <si>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</si>
  <si>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</si>
  <si>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</si>
  <si>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</si>
  <si>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</si>
  <si>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</si>
  <si>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</si>
  <si>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</si>
  <si>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</si>
  <si>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</si>
  <si>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</si>
  <si>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</si>
  <si>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</si>
  <si>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</si>
  <si>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</si>
  <si>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</si>
  <si>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</si>
  <si>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</si>
  <si>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</si>
  <si>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</si>
  <si>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</si>
  <si>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</si>
  <si>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</si>
  <si>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</si>
  <si>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</si>
  <si>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</si>
  <si>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</si>
  <si>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</si>
  <si>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</si>
  <si>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</si>
  <si>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</si>
  <si>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</si>
  <si>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</si>
  <si>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</si>
  <si>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</si>
  <si>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</si>
  <si>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</si>
  <si>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</si>
  <si>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</si>
  <si>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</si>
  <si>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</si>
  <si>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</si>
  <si>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</si>
  <si>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</si>
  <si>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</si>
  <si>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</si>
  <si>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</si>
  <si>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</si>
  <si>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</si>
  <si>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</si>
  <si>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</si>
  <si>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</si>
  <si>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</si>
  <si>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</si>
  <si>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</si>
  <si>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</si>
  <si>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</si>
  <si>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</si>
  <si>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</si>
  <si>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</si>
  <si>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</si>
  <si>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</si>
  <si>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</si>
  <si>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</si>
  <si>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</si>
  <si>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</si>
  <si>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</si>
  <si>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</si>
  <si>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</si>
  <si>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</si>
  <si>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</si>
  <si>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</si>
  <si>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</si>
  <si>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</si>
  <si>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</si>
  <si>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</si>
  <si>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</si>
  <si>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</si>
  <si>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</si>
  <si>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</si>
  <si>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</si>
  <si>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</si>
  <si>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</si>
  <si>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</si>
  <si>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</si>
  <si>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</si>
  <si>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</si>
  <si>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</si>
  <si>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</si>
  <si>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</si>
  <si>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</si>
  <si>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</si>
  <si>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</si>
  <si>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</si>
  <si>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</si>
  <si>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</si>
  <si>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</si>
  <si>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</si>
  <si>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</si>
  <si>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</si>
  <si>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</si>
  <si>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</si>
  <si>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</si>
  <si>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</si>
  <si>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</si>
  <si>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</si>
  <si>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</si>
  <si>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</si>
  <si>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</si>
  <si>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</si>
  <si>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</si>
  <si>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</si>
  <si>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</si>
  <si>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</si>
  <si>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</si>
  <si>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</si>
  <si>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</si>
  <si>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</si>
  <si>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</si>
  <si>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</si>
  <si>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</si>
  <si>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</si>
  <si>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</si>
  <si>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</si>
  <si>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</si>
  <si>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</si>
  <si>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</si>
  <si>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</si>
  <si>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</si>
  <si>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</si>
  <si>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</si>
  <si>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</si>
  <si>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</si>
  <si>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</si>
  <si>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</si>
  <si>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</si>
  <si>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</si>
  <si>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</si>
  <si>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</si>
  <si>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</si>
  <si>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</si>
  <si>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</si>
  <si>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</si>
  <si>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</si>
  <si>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</si>
  <si>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</si>
  <si>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</si>
  <si>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</si>
  <si>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</si>
  <si>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</si>
  <si>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</si>
  <si>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</si>
  <si>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</si>
  <si>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</si>
  <si>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</si>
  <si>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</si>
  <si>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</si>
  <si>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</si>
  <si>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</si>
  <si>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</si>
  <si>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</si>
  <si>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</si>
  <si>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</si>
  <si>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</si>
  <si>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</si>
  <si>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</si>
  <si>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</si>
  <si>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</si>
  <si>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</si>
  <si>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</si>
  <si>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</si>
  <si>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</si>
  <si>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</si>
  <si>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</si>
  <si>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</si>
  <si>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</si>
  <si>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</si>
  <si>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</si>
  <si>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</si>
  <si>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</si>
  <si>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</si>
  <si>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</si>
  <si>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</si>
  <si>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</si>
  <si>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</si>
  <si>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</si>
  <si>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</si>
  <si>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</si>
  <si>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</si>
  <si>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</si>
  <si>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</si>
  <si>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</si>
  <si>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</si>
  <si>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</si>
  <si>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</si>
  <si>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</si>
  <si>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</si>
  <si>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</si>
  <si>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</si>
  <si>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</si>
  <si>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</si>
  <si>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</si>
  <si>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</si>
  <si>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</si>
  <si>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</si>
  <si>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</si>
  <si>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</si>
  <si>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</si>
  <si>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</si>
  <si>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</si>
  <si>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</si>
  <si>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</si>
  <si>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</si>
  <si>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</si>
  <si>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</si>
  <si>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</si>
  <si>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</si>
  <si>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</si>
  <si>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</si>
  <si>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</si>
  <si>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</si>
  <si>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</si>
  <si>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</si>
  <si>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</si>
  <si>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</si>
  <si>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</si>
  <si>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</si>
  <si>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</si>
  <si>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</si>
  <si>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</si>
  <si>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</si>
  <si>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</si>
  <si>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</si>
  <si>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</si>
  <si>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</si>
  <si>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</si>
  <si>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</si>
  <si>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</si>
  <si>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</si>
  <si>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</si>
  <si>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</si>
  <si>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</si>
  <si>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</si>
  <si>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</si>
  <si>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</si>
  <si>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</si>
  <si>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</si>
  <si>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</si>
  <si>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</si>
  <si>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</si>
  <si>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</si>
  <si>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</si>
  <si>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</si>
  <si>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</si>
  <si>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</si>
  <si>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</si>
  <si>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</si>
  <si>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</si>
  <si>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</si>
  <si>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</si>
  <si>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</si>
  <si>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</si>
  <si>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</si>
  <si>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</si>
  <si>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</si>
  <si>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</si>
  <si>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</si>
  <si>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</si>
  <si>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</si>
  <si>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</si>
  <si>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</si>
  <si>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</si>
  <si>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</si>
  <si>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</si>
  <si>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</si>
  <si>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</si>
  <si>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</si>
  <si>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</si>
  <si>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</si>
  <si>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</si>
  <si>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</si>
  <si>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</si>
  <si>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</si>
  <si>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</si>
  <si>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</si>
  <si>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</si>
  <si>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</si>
  <si>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</si>
  <si>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</si>
  <si>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</si>
  <si>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</si>
  <si>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</si>
  <si>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</si>
  <si>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</si>
  <si>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</si>
  <si>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</si>
  <si>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</si>
  <si>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</si>
  <si>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</si>
  <si>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</si>
  <si>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</si>
  <si>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</si>
  <si>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</si>
  <si>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</si>
  <si>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</si>
  <si>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</si>
  <si>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</si>
  <si>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</si>
  <si>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</si>
  <si>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</si>
  <si>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</si>
  <si>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</si>
  <si>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</si>
  <si>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</si>
  <si>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</si>
  <si>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</si>
  <si>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</si>
  <si>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</si>
  <si>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</si>
  <si>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</si>
  <si>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</si>
  <si>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</si>
  <si>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</si>
  <si>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</si>
  <si>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</si>
  <si>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</si>
  <si>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</si>
  <si>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</si>
  <si>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</si>
  <si>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</si>
  <si>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</si>
  <si>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</si>
  <si>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</si>
  <si>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</si>
  <si>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</si>
  <si>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</si>
  <si>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</si>
  <si>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</si>
  <si>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</si>
  <si>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</si>
  <si>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</si>
  <si>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</si>
  <si>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</si>
  <si>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</si>
  <si>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</si>
  <si>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</si>
  <si>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</si>
  <si>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</si>
  <si>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</si>
  <si>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</si>
  <si>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</si>
  <si>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</si>
  <si>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</si>
  <si>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</si>
  <si>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</si>
  <si>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</si>
  <si>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</si>
  <si>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</si>
  <si>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</si>
  <si>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</si>
  <si>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</si>
  <si>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</si>
  <si>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</si>
  <si>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</si>
  <si>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</si>
  <si>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</si>
  <si>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</si>
  <si>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</si>
  <si>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</si>
  <si>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</si>
  <si>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</si>
  <si>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</si>
  <si>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</si>
  <si>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</si>
  <si>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</si>
  <si>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</si>
  <si>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</si>
  <si>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</si>
  <si>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</si>
  <si>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</si>
  <si>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</si>
  <si>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</si>
  <si>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</si>
  <si>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</si>
  <si>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</si>
  <si>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</si>
  <si>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</si>
  <si>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</si>
  <si>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</si>
  <si>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</si>
  <si>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</si>
  <si>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</si>
  <si>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</si>
  <si>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</si>
  <si>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</si>
  <si>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</si>
  <si>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</si>
  <si>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</si>
  <si>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</si>
  <si>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</si>
  <si>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</si>
  <si>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</si>
  <si>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</si>
  <si>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</si>
  <si>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</si>
  <si>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</si>
  <si>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</si>
  <si>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</si>
  <si>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</si>
  <si>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</si>
  <si>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</si>
  <si>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</si>
  <si>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</si>
  <si>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</si>
  <si>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</si>
  <si>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</si>
  <si>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</si>
  <si>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</si>
  <si>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</si>
  <si>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</si>
  <si>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</si>
  <si>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</si>
  <si>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</si>
  <si>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</si>
  <si>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</si>
  <si>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</si>
  <si>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</si>
  <si>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</si>
  <si>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</si>
  <si>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</si>
  <si>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</si>
  <si>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</si>
  <si>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</si>
  <si>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</si>
  <si>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</si>
  <si>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</si>
  <si>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</si>
  <si>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</si>
  <si>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</si>
  <si>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</si>
  <si>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</si>
  <si>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</si>
  <si>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</si>
  <si>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</si>
  <si>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</si>
  <si>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</si>
  <si>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</si>
  <si>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</si>
  <si>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</si>
  <si>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</si>
  <si>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</si>
  <si>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</si>
  <si>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</si>
  <si>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</si>
  <si>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</si>
  <si>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</si>
  <si>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</si>
  <si>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</si>
  <si>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</si>
  <si>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</si>
  <si>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</si>
  <si>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</si>
  <si>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</si>
  <si>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</si>
  <si>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</si>
  <si>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</si>
  <si>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</si>
  <si>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</si>
  <si>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</si>
  <si>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</si>
  <si>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</si>
  <si>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</si>
  <si>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</si>
  <si>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</si>
  <si>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</si>
  <si>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</si>
  <si>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</si>
  <si>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</si>
  <si>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</si>
  <si>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</si>
  <si>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</si>
  <si>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</si>
  <si>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</si>
  <si>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</si>
  <si>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</si>
  <si>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</si>
  <si>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</si>
  <si>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</si>
  <si>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</si>
  <si>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</si>
  <si>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</si>
  <si>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</si>
  <si>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</si>
  <si>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</si>
  <si>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</si>
  <si>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</si>
  <si>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</si>
  <si>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</si>
  <si>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</si>
  <si>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</si>
  <si>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</si>
  <si>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</si>
  <si>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</si>
  <si>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</si>
  <si>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</si>
  <si>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</si>
  <si>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</si>
  <si>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</si>
  <si>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</si>
  <si>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</si>
  <si>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</si>
  <si>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</si>
  <si>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</si>
  <si>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</si>
  <si>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</si>
  <si>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</si>
  <si>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</si>
  <si>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</si>
  <si>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</si>
  <si>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</si>
  <si>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</si>
  <si>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</si>
  <si>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</si>
  <si>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</si>
  <si>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</si>
  <si>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</si>
  <si>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</si>
  <si>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</si>
  <si>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</si>
  <si>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</si>
  <si>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</si>
  <si>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</si>
  <si>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</si>
  <si>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</si>
  <si>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</si>
  <si>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</si>
  <si>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</si>
  <si>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</si>
  <si>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</si>
  <si>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</si>
  <si>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</si>
  <si>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</si>
  <si>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</si>
  <si>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</si>
  <si>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</si>
  <si>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</si>
  <si>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</si>
  <si>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</si>
  <si>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</si>
  <si>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</si>
  <si>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</si>
  <si>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</si>
  <si>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</si>
  <si>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</si>
  <si>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</si>
  <si>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</si>
  <si>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</si>
  <si>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</si>
  <si>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</si>
  <si>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</si>
  <si>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</si>
  <si>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</si>
  <si>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</si>
  <si>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</si>
  <si>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</si>
  <si>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</si>
  <si>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</si>
  <si>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</si>
  <si>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</si>
  <si>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</si>
  <si>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</si>
  <si>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</si>
  <si>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</si>
  <si>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</si>
  <si>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</si>
  <si>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</si>
  <si>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</si>
  <si>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</si>
  <si>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</si>
  <si>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</si>
  <si>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</si>
  <si>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</si>
  <si>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</si>
  <si>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</si>
  <si>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</si>
  <si>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</si>
  <si>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</si>
  <si>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</si>
  <si>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</si>
  <si>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</si>
  <si>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</si>
  <si>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</si>
  <si>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</si>
  <si>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</si>
  <si>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</si>
  <si>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</si>
  <si>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</si>
  <si>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</si>
  <si>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</si>
  <si>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</si>
  <si>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</si>
  <si>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</si>
  <si>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</si>
  <si>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</si>
  <si>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</si>
  <si>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</si>
  <si>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</si>
  <si>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</si>
  <si>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</si>
  <si>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</si>
  <si>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</si>
  <si>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</si>
  <si>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</si>
  <si>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</si>
  <si>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</si>
  <si>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</si>
  <si>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</si>
  <si>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</si>
  <si>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</si>
  <si>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</si>
  <si>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</si>
  <si>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</si>
  <si>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</si>
  <si>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</si>
  <si>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</si>
  <si>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</si>
  <si>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</si>
  <si>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</si>
  <si>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</si>
  <si>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</si>
  <si>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</si>
  <si>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</si>
  <si>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</si>
  <si>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</si>
  <si>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</si>
  <si>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</si>
  <si>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</si>
  <si>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</si>
  <si>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</si>
  <si>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</si>
  <si>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</si>
  <si>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</si>
  <si>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</si>
  <si>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</si>
  <si>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</si>
  <si>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</si>
  <si>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</si>
  <si>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</si>
  <si>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</si>
  <si>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</si>
  <si>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</si>
  <si>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</si>
  <si>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</si>
  <si>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</si>
  <si>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</si>
  <si>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</si>
  <si>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</si>
  <si>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</si>
  <si>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</si>
  <si>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</si>
  <si>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</si>
  <si>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</si>
  <si>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</si>
  <si>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</si>
  <si>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</si>
  <si>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</si>
  <si>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</si>
  <si>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</si>
  <si>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</si>
  <si>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</si>
  <si>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</si>
  <si>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</si>
  <si>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</si>
  <si>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</si>
  <si>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</si>
  <si>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</si>
  <si>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</si>
  <si>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</si>
  <si>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</si>
  <si>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</si>
  <si>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</si>
  <si>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</si>
  <si>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</si>
  <si>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</si>
  <si>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</si>
  <si>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</si>
  <si>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</si>
  <si>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</si>
  <si>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</si>
  <si>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</si>
  <si>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</si>
  <si>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</si>
  <si>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</si>
  <si>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</si>
  <si>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</si>
  <si>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</si>
  <si>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</si>
  <si>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</si>
  <si>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</si>
  <si>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</si>
  <si>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</si>
  <si>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</si>
  <si>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</si>
  <si>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</si>
  <si>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</si>
  <si>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</si>
  <si>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</si>
  <si>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</si>
  <si>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</si>
  <si>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</si>
  <si>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</si>
  <si>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</si>
  <si>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</si>
  <si>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</si>
  <si>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</si>
  <si>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</si>
  <si>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</si>
  <si>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</si>
  <si>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</si>
  <si>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</si>
  <si>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</si>
  <si>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</si>
  <si>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</si>
  <si>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</si>
  <si>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</si>
  <si>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</si>
  <si>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</si>
  <si>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</si>
  <si>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</si>
  <si>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</si>
  <si>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</si>
  <si>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</si>
  <si>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</si>
  <si>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</si>
  <si>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</si>
  <si>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</si>
  <si>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</si>
  <si>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</si>
  <si>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</si>
  <si>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</si>
  <si>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</si>
  <si>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</si>
  <si>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</si>
  <si>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</si>
  <si>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</si>
  <si>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</si>
  <si>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</si>
  <si>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</si>
  <si>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</si>
  <si>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</si>
  <si>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</si>
  <si>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</si>
  <si>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</si>
  <si>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</si>
  <si>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</si>
  <si>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</si>
  <si>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</si>
  <si>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</si>
  <si>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</si>
  <si>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</si>
  <si>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</si>
  <si>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</si>
  <si>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</si>
  <si>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</si>
  <si>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</si>
  <si>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</si>
  <si>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</si>
  <si>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</si>
  <si>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</si>
  <si>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</si>
  <si>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</si>
  <si>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</si>
  <si>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</si>
  <si>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</si>
  <si>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</si>
  <si>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</si>
  <si>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</si>
  <si>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</si>
  <si>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</si>
  <si>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</si>
  <si>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</si>
  <si>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</si>
  <si>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</si>
  <si>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</si>
  <si>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</si>
  <si>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</si>
  <si>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</si>
  <si>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</si>
  <si>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</si>
  <si>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</si>
  <si>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</si>
  <si>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</si>
  <si>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</si>
  <si>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</si>
  <si>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</si>
  <si>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</si>
  <si>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</si>
  <si>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</si>
  <si>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</si>
  <si>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</si>
  <si>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</si>
  <si>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</si>
  <si>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</si>
  <si>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</si>
  <si>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</si>
  <si>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</si>
  <si>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</si>
  <si>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</si>
  <si>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</si>
  <si>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</si>
  <si>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</si>
  <si>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</si>
  <si>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</si>
  <si>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</si>
  <si>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</si>
  <si>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</si>
  <si>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</si>
  <si>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</si>
  <si>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</si>
  <si>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</si>
  <si>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</si>
  <si>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</si>
  <si>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</si>
  <si>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</si>
  <si>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</si>
  <si>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</si>
  <si>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</si>
  <si>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</si>
  <si>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</si>
  <si>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</si>
  <si>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</si>
  <si>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</si>
  <si>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</si>
  <si>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</si>
  <si>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</si>
  <si>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</si>
  <si>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</si>
  <si>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</si>
  <si>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</si>
  <si>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</si>
  <si>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</si>
  <si>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</si>
  <si>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</si>
  <si>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</si>
  <si>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</si>
  <si>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</si>
  <si>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</si>
  <si>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</si>
  <si>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</si>
  <si>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</si>
  <si>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</si>
  <si>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</si>
  <si>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</si>
  <si>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</si>
  <si>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</si>
  <si>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</si>
  <si>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</si>
  <si>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</si>
  <si>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</si>
  <si>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</si>
  <si>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</si>
  <si>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</si>
  <si>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</si>
  <si>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</si>
  <si>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</si>
  <si>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</si>
  <si>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</si>
  <si>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</si>
  <si>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</si>
  <si>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</si>
  <si>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</si>
  <si>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</si>
  <si>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</si>
  <si>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</si>
  <si>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</si>
  <si>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</si>
  <si>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</si>
  <si>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</si>
  <si>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</si>
  <si>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</si>
  <si>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</si>
  <si>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</si>
  <si>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</si>
  <si>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</si>
  <si>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</si>
  <si>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</si>
  <si>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</si>
  <si>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</si>
  <si>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</si>
  <si>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</si>
  <si>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</si>
  <si>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</si>
  <si>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</si>
  <si>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</si>
  <si>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</si>
  <si>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</si>
  <si>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</si>
  <si>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</si>
  <si>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</si>
  <si>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</si>
  <si>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</si>
  <si>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</si>
  <si>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</si>
  <si>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</si>
  <si>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</si>
  <si>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</si>
  <si>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</si>
  <si>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</si>
  <si>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</si>
  <si>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</si>
  <si>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</si>
  <si>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</si>
  <si>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</si>
  <si>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</si>
  <si>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</si>
  <si>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</si>
  <si>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</si>
  <si>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</si>
  <si>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</si>
  <si>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</si>
  <si>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</si>
  <si>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</si>
  <si>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</si>
  <si>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</si>
  <si>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</si>
  <si>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</si>
  <si>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</si>
  <si>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</si>
  <si>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</si>
  <si>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</si>
  <si>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</si>
  <si>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</si>
  <si>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</si>
  <si>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</si>
  <si>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</si>
  <si>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</si>
  <si>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</si>
  <si>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</si>
  <si>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</si>
  <si>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</si>
  <si>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</si>
  <si>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</si>
  <si>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</si>
  <si>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</si>
  <si>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</si>
  <si>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</si>
  <si>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</si>
  <si>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</si>
  <si>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</si>
  <si>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</si>
  <si>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</si>
  <si>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</si>
  <si>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</si>
  <si>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</si>
  <si>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</si>
  <si>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</si>
  <si>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</si>
  <si>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</si>
  <si>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</si>
  <si>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</si>
  <si>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</si>
  <si>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</si>
  <si>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</si>
  <si>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</si>
  <si>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</si>
  <si>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</si>
  <si>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</si>
  <si>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</si>
  <si>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</si>
  <si>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</si>
  <si>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</si>
  <si>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</si>
  <si>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</si>
  <si>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</si>
  <si>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</si>
  <si>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</si>
  <si>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</si>
  <si>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</si>
  <si>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</si>
  <si>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</si>
  <si>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</si>
  <si>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</si>
  <si>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</si>
  <si>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</si>
  <si>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</si>
  <si>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</si>
  <si>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</si>
  <si>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</si>
  <si>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</si>
  <si>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</si>
  <si>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</si>
  <si>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</si>
  <si>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</si>
  <si>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</si>
  <si>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</si>
  <si>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</si>
  <si>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</si>
  <si>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</si>
  <si>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</si>
  <si>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</si>
  <si>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</si>
  <si>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</si>
  <si>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</si>
  <si>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</si>
  <si>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</si>
  <si>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</si>
  <si>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</si>
  <si>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</si>
  <si>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</si>
  <si>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</si>
  <si>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</si>
  <si>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</si>
  <si>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</si>
  <si>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</si>
  <si>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</si>
  <si>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</si>
  <si>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</si>
  <si>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</si>
  <si>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</si>
  <si>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</si>
  <si>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</si>
  <si>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</si>
  <si>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</si>
  <si>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</si>
  <si>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</si>
  <si>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</si>
  <si>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</si>
  <si>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</si>
  <si>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</si>
  <si>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</si>
  <si>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</si>
  <si>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</si>
  <si>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</si>
  <si>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</si>
  <si>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</si>
  <si>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</si>
  <si>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</si>
  <si>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</si>
  <si>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</si>
  <si>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</si>
  <si>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</si>
  <si>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</si>
  <si>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</si>
  <si>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</si>
  <si>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</si>
  <si>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</si>
  <si>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</si>
  <si>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</si>
  <si>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</si>
  <si>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</si>
  <si>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</si>
  <si>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</si>
  <si>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</si>
  <si>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</si>
  <si>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</si>
  <si>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</si>
  <si>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</si>
  <si>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</si>
  <si>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</si>
  <si>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</si>
  <si>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</si>
  <si>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</si>
  <si>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</si>
  <si>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</si>
  <si>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</si>
  <si>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</si>
  <si>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</si>
  <si>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</si>
  <si>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</si>
  <si>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</si>
  <si>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</si>
  <si>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</si>
  <si>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</si>
  <si>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</si>
  <si>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</si>
  <si>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</si>
  <si>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</si>
  <si>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</si>
  <si>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</si>
  <si>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</si>
  <si>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</si>
  <si>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</si>
  <si>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</si>
  <si>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</si>
  <si>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</si>
  <si>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</si>
  <si>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</si>
  <si>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</si>
  <si>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</si>
  <si>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</si>
  <si>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</si>
  <si>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</si>
  <si>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</si>
  <si>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</si>
  <si>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</si>
  <si>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</si>
  <si>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</si>
  <si>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</si>
  <si>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</si>
  <si>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</si>
  <si>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</si>
  <si>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</si>
  <si>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</si>
  <si>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</si>
  <si>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</si>
  <si>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</si>
  <si>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</si>
  <si>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</si>
  <si>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</si>
  <si>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</si>
  <si>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</si>
  <si>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</si>
  <si>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</si>
  <si>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</si>
  <si>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</si>
  <si>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</si>
  <si>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</si>
  <si>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</si>
  <si>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</si>
  <si>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</si>
  <si>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</si>
  <si>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</si>
  <si>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</si>
  <si>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</si>
  <si>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</si>
  <si>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</si>
  <si>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</si>
  <si>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</si>
  <si>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</si>
  <si>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</si>
  <si>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</si>
  <si>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</si>
  <si>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</si>
  <si>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</si>
  <si>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</si>
  <si>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</si>
  <si>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</si>
  <si>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</si>
  <si>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</si>
  <si>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</si>
  <si>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</si>
  <si>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</si>
  <si>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</si>
  <si>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</si>
  <si>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</si>
  <si>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</si>
  <si>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</si>
  <si>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</si>
  <si>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</si>
  <si>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</si>
  <si>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</si>
  <si>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</si>
  <si>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</si>
  <si>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</si>
  <si>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</si>
  <si>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</si>
  <si>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</si>
  <si>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</si>
  <si>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</si>
  <si>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</si>
  <si>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</si>
  <si>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</si>
  <si>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</si>
  <si>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</si>
  <si>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</si>
  <si>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</si>
  <si>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</si>
  <si>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</si>
  <si>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</si>
  <si>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</si>
  <si>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</si>
  <si>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</si>
  <si>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</si>
  <si>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</si>
  <si>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</si>
  <si>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</si>
  <si>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</si>
  <si>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</si>
  <si>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</si>
  <si>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</si>
  <si>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</si>
  <si>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</si>
  <si>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</si>
  <si>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</si>
  <si>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</si>
  <si>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</si>
  <si>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</si>
  <si>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</si>
  <si>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</si>
  <si>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</si>
  <si>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</si>
  <si>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</si>
  <si>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</si>
  <si>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</si>
  <si>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</si>
  <si>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</si>
  <si>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</si>
  <si>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</si>
  <si>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</si>
  <si>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</si>
  <si>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</si>
  <si>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</si>
  <si>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</si>
  <si>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</si>
  <si>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</si>
  <si>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</si>
  <si>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</si>
  <si>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</si>
  <si>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</si>
  <si>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</si>
  <si>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</si>
  <si>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</si>
  <si>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</si>
  <si>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</si>
  <si>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</si>
  <si>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</si>
  <si>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</si>
  <si>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</si>
  <si>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</si>
  <si>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</si>
  <si>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</si>
  <si>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</si>
  <si>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</si>
  <si>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</si>
  <si>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</si>
  <si>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</si>
  <si>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</si>
  <si>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</si>
  <si>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</si>
  <si>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</si>
  <si>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</si>
  <si>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</si>
  <si>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</si>
  <si>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</si>
  <si>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</si>
  <si>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</si>
  <si>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</si>
  <si>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</si>
  <si>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</si>
  <si>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</si>
  <si>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</si>
  <si>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</si>
  <si>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</si>
  <si>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</si>
  <si>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</si>
  <si>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</si>
  <si>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</si>
  <si>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</si>
  <si>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</si>
  <si>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</si>
  <si>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</si>
  <si>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</si>
  <si>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</si>
  <si>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</si>
  <si>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</si>
  <si>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</si>
  <si>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</si>
  <si>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</si>
  <si>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</si>
  <si>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</si>
  <si>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</si>
  <si>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</si>
  <si>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</si>
  <si>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</si>
  <si>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</si>
  <si>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</si>
  <si>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</si>
  <si>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</si>
  <si>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</si>
  <si>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</si>
  <si>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</si>
  <si>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</si>
  <si>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</si>
  <si>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</si>
  <si>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</si>
  <si>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</si>
  <si>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</si>
  <si>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</si>
  <si>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</si>
  <si>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</si>
  <si>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</si>
  <si>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</si>
  <si>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</si>
  <si>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</si>
  <si>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</si>
  <si>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</si>
  <si>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</si>
  <si>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</si>
  <si>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</si>
  <si>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</si>
  <si>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</si>
  <si>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</si>
  <si>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</si>
  <si>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</si>
  <si>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</si>
  <si>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</si>
  <si>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</si>
  <si>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</si>
  <si>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</si>
  <si>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</si>
  <si>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</si>
  <si>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</si>
  <si>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</si>
  <si>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</si>
  <si>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</si>
  <si>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</si>
  <si>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</si>
  <si>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</si>
  <si>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</si>
  <si>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</si>
  <si>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</si>
  <si>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</si>
  <si>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</si>
  <si>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</si>
  <si>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</si>
  <si>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</si>
  <si>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</si>
  <si>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</si>
  <si>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</si>
  <si>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</si>
  <si>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</si>
  <si>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</si>
  <si>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</si>
  <si>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</si>
  <si>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</si>
  <si>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</si>
  <si>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</si>
  <si>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</si>
  <si>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</si>
  <si>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</si>
  <si>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</si>
  <si>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</si>
  <si>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</si>
  <si>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</si>
  <si>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</si>
  <si>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</si>
  <si>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</si>
  <si>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</si>
  <si>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</si>
  <si>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</si>
  <si>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</si>
  <si>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</si>
  <si>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</si>
  <si>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</si>
  <si>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</si>
  <si>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</si>
  <si>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</si>
  <si>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</si>
  <si>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</si>
  <si>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</si>
  <si>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</si>
  <si>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</si>
  <si>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</si>
  <si>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</si>
  <si>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</si>
  <si>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</si>
  <si>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</si>
  <si>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</si>
  <si>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</si>
  <si>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</si>
  <si>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</si>
  <si>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</si>
  <si>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</si>
  <si>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</si>
  <si>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</si>
  <si>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</si>
  <si>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</si>
  <si>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</si>
  <si>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</si>
  <si>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</si>
  <si>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</si>
  <si>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</si>
  <si>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</si>
  <si>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</si>
  <si>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</si>
  <si>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</si>
  <si>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</si>
  <si>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</si>
  <si>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</si>
  <si>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</si>
  <si>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</si>
  <si>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</si>
  <si>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</si>
  <si>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</si>
  <si>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</si>
  <si>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</si>
  <si>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</si>
  <si>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</si>
  <si>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</si>
  <si>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</si>
  <si>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</si>
  <si>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</si>
  <si>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</si>
  <si>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</si>
  <si>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</si>
  <si>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</si>
  <si>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</si>
  <si>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</si>
  <si>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</si>
  <si>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</si>
  <si>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</si>
  <si>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</si>
  <si>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</si>
  <si>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</si>
  <si>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</si>
  <si>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</si>
  <si>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</si>
  <si>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</si>
  <si>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</si>
  <si>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</si>
  <si>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</si>
  <si>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</si>
  <si>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</si>
  <si>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</si>
  <si>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</si>
  <si>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</si>
  <si>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</si>
  <si>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</si>
  <si>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</si>
  <si>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</si>
  <si>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</si>
  <si>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</si>
  <si>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</si>
  <si>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</si>
  <si>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</si>
  <si>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</si>
  <si>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</si>
  <si>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</si>
  <si>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</si>
  <si>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</si>
  <si>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</si>
  <si>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</si>
  <si>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</si>
  <si>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</si>
  <si>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</si>
  <si>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</si>
  <si>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</si>
  <si>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</si>
  <si>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</si>
  <si>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</si>
  <si>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</si>
  <si>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</si>
  <si>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</si>
  <si>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</si>
  <si>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</si>
  <si>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</si>
  <si>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</si>
  <si>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</si>
  <si>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</si>
  <si>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</si>
  <si>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</si>
  <si>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</si>
  <si>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</si>
  <si>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</si>
  <si>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</si>
  <si>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</si>
  <si>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</si>
  <si>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</si>
  <si>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</si>
  <si>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</si>
  <si>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</si>
  <si>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</si>
  <si>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</si>
  <si>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</si>
  <si>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</si>
  <si>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</si>
  <si>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</si>
  <si>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</si>
  <si>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</si>
  <si>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</si>
  <si>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</si>
  <si>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</si>
  <si>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</si>
  <si>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</si>
  <si>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</si>
  <si>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</si>
  <si>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</si>
  <si>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</si>
  <si>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</si>
  <si>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</si>
  <si>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</si>
  <si>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</si>
  <si>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</si>
  <si>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</si>
  <si>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</si>
  <si>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</si>
  <si>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</si>
  <si>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</si>
  <si>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</si>
  <si>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</si>
  <si>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</si>
  <si>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</si>
  <si>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</si>
  <si>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</si>
  <si>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</si>
  <si>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</si>
  <si>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</si>
  <si>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</si>
  <si>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</si>
  <si>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</si>
  <si>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</si>
  <si>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</si>
  <si>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</si>
  <si>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</si>
  <si>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</si>
  <si>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</si>
  <si>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</si>
  <si>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</si>
  <si>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</si>
  <si>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</si>
  <si>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</si>
  <si>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</si>
  <si>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</si>
  <si>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</si>
  <si>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</si>
  <si>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</si>
  <si>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</si>
  <si>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</si>
  <si>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</si>
  <si>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</si>
  <si>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</si>
  <si>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</si>
  <si>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</si>
  <si>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</si>
  <si>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</si>
  <si>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</si>
  <si>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</si>
  <si>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</si>
  <si>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</si>
  <si>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</si>
  <si>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</si>
  <si>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</si>
  <si>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</si>
  <si>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</si>
  <si>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</si>
  <si>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</si>
  <si>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</si>
  <si>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</si>
  <si>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</si>
  <si>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</si>
  <si>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</si>
  <si>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</si>
  <si>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</si>
  <si>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</si>
  <si>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</si>
  <si>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</si>
  <si>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</si>
  <si>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</si>
  <si>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</si>
  <si>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</si>
  <si>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</si>
  <si>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</si>
  <si>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</si>
  <si>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</si>
  <si>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</si>
  <si>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</si>
  <si>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</si>
  <si>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</si>
  <si>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</si>
  <si>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</si>
  <si>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</si>
  <si>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</si>
  <si>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</si>
  <si>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</si>
  <si>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</si>
  <si>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</si>
  <si>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</si>
  <si>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</si>
  <si>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</si>
  <si>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</si>
  <si>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</si>
  <si>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</si>
  <si>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</si>
  <si>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</si>
  <si>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</si>
  <si>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</si>
  <si>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</si>
  <si>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</si>
  <si>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</si>
  <si>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</si>
  <si>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</si>
  <si>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</si>
  <si>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</si>
  <si>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</si>
  <si>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</si>
  <si>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</si>
  <si>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</si>
  <si>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</si>
  <si>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</si>
  <si>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</si>
  <si>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</si>
  <si>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</si>
  <si>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</si>
  <si>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</si>
  <si>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</si>
  <si>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</si>
  <si>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</si>
  <si>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</si>
  <si>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</si>
  <si>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</si>
  <si>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</si>
  <si>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</si>
  <si>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</si>
  <si>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</si>
  <si>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</si>
  <si>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</si>
  <si>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</si>
  <si>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</si>
  <si>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</si>
  <si>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</si>
  <si>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</si>
  <si>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</si>
  <si>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</si>
  <si>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</si>
  <si>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</si>
  <si>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</si>
  <si>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</si>
  <si>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</si>
  <si>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</si>
  <si>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</si>
  <si>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</si>
  <si>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</si>
  <si>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</si>
  <si>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</si>
  <si>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</si>
  <si>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</si>
  <si>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</si>
  <si>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</si>
  <si>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</si>
  <si>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</si>
  <si>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</si>
  <si>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</si>
  <si>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</si>
  <si>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</si>
  <si>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</si>
  <si>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</si>
  <si>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</si>
  <si>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</si>
  <si>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</si>
  <si>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</si>
  <si>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</si>
  <si>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</si>
  <si>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</si>
  <si>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</si>
  <si>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</si>
  <si>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</si>
  <si>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</si>
  <si>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</si>
  <si>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</si>
  <si>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</si>
  <si>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</si>
  <si>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</si>
  <si>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</si>
  <si>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</si>
  <si>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</si>
  <si>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</si>
  <si>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</si>
  <si>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</si>
  <si>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</si>
  <si>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</si>
  <si>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</si>
  <si>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</si>
  <si>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</si>
  <si>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</si>
  <si>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</si>
  <si>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</si>
  <si>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</si>
  <si>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</si>
  <si>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</si>
  <si>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</si>
  <si>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</si>
  <si>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</si>
  <si>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</si>
  <si>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</si>
  <si>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</si>
  <si>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</si>
  <si>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</si>
  <si>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</si>
  <si>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</si>
  <si>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</si>
  <si>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</si>
  <si>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</si>
  <si>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</si>
  <si>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</si>
  <si>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</si>
  <si>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</si>
  <si>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</si>
  <si>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</si>
  <si>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</si>
  <si>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</si>
  <si>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</si>
  <si>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</si>
  <si>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</si>
  <si>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</si>
  <si>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</si>
  <si>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</si>
  <si>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</si>
  <si>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</si>
  <si>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</si>
  <si>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</si>
  <si>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</si>
  <si>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</si>
  <si>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</si>
  <si>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</si>
  <si>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</si>
  <si>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</si>
  <si>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</si>
  <si>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</si>
  <si>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</si>
  <si>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</si>
  <si>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</si>
  <si>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</si>
  <si>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</si>
  <si>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</si>
  <si>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</si>
  <si>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</si>
  <si>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</si>
  <si>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</si>
  <si>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</si>
  <si>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</si>
  <si>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</si>
  <si>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</si>
  <si>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</si>
  <si>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</si>
  <si>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</si>
  <si>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</si>
  <si>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</si>
  <si>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</si>
  <si>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</si>
  <si>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</si>
  <si>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</si>
  <si>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</si>
  <si>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</si>
  <si>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</si>
  <si>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</si>
  <si>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</si>
  <si>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</si>
  <si>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</si>
  <si>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</si>
  <si>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</si>
  <si>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</si>
  <si>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</si>
  <si>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</si>
  <si>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</si>
  <si>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</si>
  <si>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</si>
  <si>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</si>
  <si>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</si>
  <si>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</si>
  <si>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</si>
  <si>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</si>
  <si>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</si>
  <si>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</si>
  <si>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</si>
  <si>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</si>
  <si>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</si>
  <si>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</si>
  <si>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</si>
  <si>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</si>
  <si>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</si>
  <si>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</si>
  <si>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</si>
  <si>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</si>
  <si>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</si>
  <si>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</si>
  <si>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</si>
  <si>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</si>
  <si>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</si>
  <si>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</si>
  <si>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</si>
  <si>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</si>
  <si>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</si>
  <si>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</si>
  <si>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</si>
  <si>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</si>
  <si>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</si>
  <si>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</si>
  <si>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</si>
  <si>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</si>
  <si>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</si>
  <si>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</si>
  <si>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</si>
  <si>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</si>
  <si>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</si>
  <si>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</si>
  <si>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</si>
  <si>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</si>
  <si>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</si>
  <si>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</si>
  <si>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</si>
  <si>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</si>
  <si>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</si>
  <si>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</si>
  <si>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</si>
  <si>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</si>
  <si>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</si>
  <si>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</si>
  <si>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</si>
  <si>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</si>
  <si>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</si>
  <si>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</si>
  <si>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</si>
  <si>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</si>
  <si>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</si>
  <si>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</si>
  <si>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</si>
  <si>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</si>
  <si>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</si>
  <si>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</si>
  <si>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</si>
  <si>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</si>
  <si>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</si>
  <si>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</si>
  <si>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</si>
  <si>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</si>
  <si>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</si>
  <si>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</si>
  <si>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</si>
  <si>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</si>
  <si>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</si>
  <si>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</si>
  <si>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</si>
  <si>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</si>
  <si>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</si>
  <si>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</si>
  <si>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</si>
  <si>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</si>
  <si>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</si>
  <si>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</si>
  <si>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</si>
  <si>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</si>
  <si>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</si>
  <si>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</si>
  <si>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</si>
  <si>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</si>
  <si>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</si>
  <si>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</si>
  <si>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</si>
  <si>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</si>
  <si>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</si>
  <si>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</si>
  <si>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</si>
  <si>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</si>
  <si>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</si>
  <si>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</si>
  <si>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</si>
  <si>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</si>
  <si>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</si>
  <si>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</si>
  <si>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</si>
  <si>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</si>
  <si>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</si>
  <si>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</si>
  <si>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</si>
  <si>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</si>
  <si>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</si>
  <si>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</si>
  <si>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</si>
  <si>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</si>
  <si>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</si>
  <si>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</si>
  <si>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</si>
  <si>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</si>
  <si>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</si>
  <si>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</si>
  <si>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</si>
  <si>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</si>
  <si>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</si>
  <si>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</si>
  <si>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</si>
  <si>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</si>
  <si>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</si>
  <si>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</si>
  <si>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</si>
  <si>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</si>
  <si>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</si>
  <si>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</si>
  <si>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</si>
  <si>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</si>
  <si>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</si>
  <si>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</si>
  <si>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</si>
  <si>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</si>
  <si>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</si>
  <si>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</si>
  <si>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</si>
  <si>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</si>
  <si>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</si>
  <si>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</si>
  <si>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</si>
  <si>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</si>
  <si>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</si>
  <si>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</si>
  <si>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</si>
  <si>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</si>
  <si>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</si>
  <si>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</si>
  <si>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</si>
  <si>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</si>
  <si>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</si>
  <si>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</si>
  <si>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</si>
  <si>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</si>
  <si>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</si>
  <si>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</si>
  <si>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</si>
  <si>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</si>
  <si>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</si>
  <si>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</si>
  <si>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</si>
  <si>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</si>
  <si>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</si>
  <si>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</si>
  <si>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</si>
  <si>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</si>
  <si>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</si>
  <si>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</si>
  <si>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</si>
  <si>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</si>
  <si>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</si>
  <si>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</si>
  <si>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</si>
  <si>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</si>
  <si>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</si>
  <si>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</si>
  <si>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</si>
  <si>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</si>
  <si>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</si>
  <si>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</si>
  <si>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</si>
  <si>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</si>
  <si>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</si>
  <si>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</si>
  <si>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</si>
  <si>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</si>
  <si>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</si>
  <si>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</si>
  <si>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</si>
  <si>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</si>
  <si>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</si>
  <si>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</si>
  <si>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</si>
  <si>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</si>
  <si>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</si>
  <si>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</si>
  <si>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</si>
  <si>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</si>
  <si>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</si>
  <si>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</si>
  <si>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</si>
  <si>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</si>
  <si>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</si>
  <si>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</si>
  <si>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</si>
  <si>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</si>
  <si>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</si>
  <si>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</si>
  <si>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</si>
  <si>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</si>
  <si>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</si>
  <si>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</si>
  <si>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</si>
  <si>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</si>
  <si>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</si>
  <si>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</si>
  <si>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</si>
  <si>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</si>
  <si>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</si>
  <si>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</si>
  <si>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</si>
  <si>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</si>
  <si>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</si>
  <si>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</si>
  <si>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</si>
  <si>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</si>
  <si>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</si>
  <si>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</si>
  <si>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</si>
  <si>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</si>
  <si>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</si>
  <si>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</si>
  <si>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</si>
  <si>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</si>
  <si>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</si>
  <si>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</si>
  <si>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</si>
  <si>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</si>
  <si>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</si>
  <si>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</si>
  <si>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</si>
  <si>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</si>
  <si>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</si>
  <si>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</si>
  <si>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</si>
  <si>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</si>
  <si>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</si>
  <si>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</si>
  <si>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</si>
  <si>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</si>
  <si>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</si>
  <si>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</si>
  <si>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</si>
  <si>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</si>
  <si>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</si>
  <si>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</si>
  <si>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</si>
  <si>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</si>
  <si>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</si>
  <si>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</si>
  <si>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</si>
  <si>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</si>
  <si>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</si>
  <si>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</si>
  <si>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</si>
  <si>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</si>
  <si>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</si>
  <si>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</si>
  <si>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</si>
  <si>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</si>
  <si>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</si>
  <si>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</si>
  <si>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</si>
  <si>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</si>
  <si>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</si>
  <si>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</si>
  <si>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</si>
  <si>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</si>
  <si>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</si>
  <si>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</si>
  <si>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</si>
  <si>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</si>
  <si>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</si>
  <si>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</si>
  <si>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</si>
  <si>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</si>
  <si>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</si>
  <si>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</si>
  <si>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</si>
  <si>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</si>
  <si>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</si>
  <si>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</si>
  <si>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</si>
  <si>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</si>
  <si>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</si>
  <si>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</si>
  <si>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</si>
  <si>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</si>
  <si>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</si>
  <si>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</si>
  <si>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</si>
  <si>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</si>
  <si>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</si>
  <si>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</si>
  <si>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</si>
  <si>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</si>
  <si>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</si>
  <si>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</si>
  <si>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</si>
  <si>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</si>
  <si>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</si>
  <si>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</si>
  <si>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</si>
  <si>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</si>
  <si>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</si>
  <si>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</si>
  <si>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</si>
  <si>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</si>
  <si>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</si>
  <si>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</si>
  <si>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</si>
  <si>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</si>
  <si>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</si>
  <si>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</si>
  <si>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</si>
  <si>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</si>
  <si>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</si>
  <si>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</si>
  <si>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</si>
  <si>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</si>
  <si>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</si>
  <si>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</si>
  <si>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</si>
  <si>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</si>
  <si>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</si>
  <si>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</si>
  <si>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</si>
  <si>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</si>
  <si>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</si>
  <si>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</si>
  <si>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</si>
  <si>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</si>
  <si>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</si>
  <si>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</si>
  <si>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</si>
  <si>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</si>
  <si>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</si>
  <si>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</si>
  <si>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</si>
  <si>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</si>
  <si>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</si>
  <si>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</si>
  <si>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</si>
  <si>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</si>
  <si>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</si>
  <si>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</si>
  <si>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</si>
  <si>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</si>
  <si>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</si>
  <si>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</si>
  <si>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</si>
  <si>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</si>
  <si>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</si>
  <si>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</si>
  <si>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</si>
  <si>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</si>
  <si>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</si>
  <si>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</si>
  <si>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</si>
  <si>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</si>
  <si>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</si>
  <si>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</si>
  <si>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</si>
  <si>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</si>
  <si>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</si>
  <si>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</si>
  <si>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</si>
  <si>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</si>
  <si>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</si>
  <si>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</si>
  <si>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</si>
  <si>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</si>
  <si>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</si>
  <si>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</si>
  <si>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</si>
  <si>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</si>
  <si>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</si>
  <si>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</si>
  <si>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</si>
  <si>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</si>
  <si>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</si>
  <si>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</si>
  <si>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</si>
  <si>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</si>
  <si>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</si>
  <si>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</si>
  <si>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</si>
  <si>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</si>
  <si>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</si>
  <si>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</si>
  <si>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</si>
  <si>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</si>
  <si>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</si>
  <si>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</si>
  <si>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</si>
  <si>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</si>
  <si>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</si>
  <si>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</si>
  <si>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</si>
  <si>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</si>
  <si>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</si>
  <si>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</si>
  <si>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</si>
  <si>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</si>
  <si>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</si>
  <si>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</si>
  <si>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</si>
  <si>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</si>
  <si>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</si>
  <si>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</si>
  <si>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</si>
  <si>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</si>
  <si>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</si>
  <si>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</si>
  <si>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</si>
  <si>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</si>
  <si>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</si>
  <si>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</si>
  <si>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</si>
  <si>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</si>
  <si>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</si>
  <si>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</si>
  <si>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</si>
  <si>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</si>
  <si>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</si>
  <si>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</si>
  <si>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</si>
  <si>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</si>
  <si>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</si>
  <si>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</si>
  <si>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</si>
  <si>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</si>
  <si>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</si>
  <si>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</si>
  <si>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</si>
  <si>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</si>
  <si>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</si>
  <si>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</si>
  <si>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</si>
  <si>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</si>
  <si>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</si>
  <si>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</si>
  <si>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</si>
  <si>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</si>
  <si>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</si>
  <si>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</si>
  <si>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</si>
  <si>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</si>
  <si>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</si>
  <si>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</si>
  <si>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</si>
  <si>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</si>
  <si>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</si>
  <si>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</si>
  <si>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</si>
  <si>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</si>
  <si>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</si>
  <si>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</si>
  <si>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</si>
  <si>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</si>
  <si>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</si>
  <si>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</si>
  <si>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</si>
  <si>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</si>
  <si>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</si>
  <si>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</si>
  <si>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</si>
  <si>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</si>
  <si>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</si>
  <si>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</si>
  <si>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</si>
  <si>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</si>
  <si>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</si>
  <si>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</si>
  <si>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</si>
  <si>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</si>
  <si>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</si>
  <si>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</si>
  <si>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</si>
  <si>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</si>
  <si>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</si>
  <si>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</si>
  <si>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</si>
  <si>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</si>
  <si>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</si>
  <si>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</si>
  <si>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</si>
  <si>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</si>
  <si>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</si>
  <si>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</si>
  <si>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</si>
  <si>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</si>
  <si>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</si>
  <si>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</si>
  <si>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</si>
  <si>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</si>
  <si>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</si>
  <si>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</si>
  <si>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</si>
  <si>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</si>
  <si>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</si>
  <si>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</si>
  <si>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</si>
  <si>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</si>
  <si>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</si>
  <si>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</si>
  <si>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</si>
  <si>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</si>
  <si>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</si>
  <si>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</si>
  <si>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</si>
  <si>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</si>
  <si>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</si>
  <si>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</si>
  <si>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</si>
  <si>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</si>
  <si>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</si>
  <si>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</si>
  <si>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</si>
  <si>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</si>
  <si>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</si>
  <si>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</si>
  <si>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</si>
  <si>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</si>
  <si>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</si>
  <si>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</si>
  <si>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</si>
  <si>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</si>
  <si>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</si>
  <si>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</si>
  <si>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</si>
  <si>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</si>
  <si>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</si>
  <si>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</si>
  <si>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</si>
  <si>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</si>
  <si>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</si>
  <si>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</si>
  <si>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</si>
  <si>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</si>
  <si>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</si>
  <si>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</si>
  <si>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</si>
  <si>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</si>
  <si>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</si>
  <si>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</si>
  <si>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</si>
  <si>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</si>
  <si>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</si>
  <si>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</si>
  <si>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</si>
  <si>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</si>
  <si>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</si>
  <si>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</si>
  <si>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</si>
  <si>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</si>
  <si>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</si>
  <si>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</si>
  <si>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</si>
  <si>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</si>
  <si>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</si>
  <si>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</si>
  <si>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</si>
  <si>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</si>
  <si>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</si>
  <si>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</si>
  <si>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</si>
  <si>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</si>
  <si>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</si>
  <si>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</si>
  <si>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</si>
  <si>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</si>
  <si>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</si>
  <si>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</si>
  <si>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</si>
  <si>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</si>
  <si>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</si>
  <si>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</si>
  <si>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</si>
  <si>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</si>
  <si>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</si>
  <si>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</si>
  <si>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</si>
  <si>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</si>
  <si>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</si>
  <si>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</si>
  <si>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</si>
  <si>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</si>
  <si>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</si>
  <si>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</si>
  <si>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</si>
  <si>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</si>
  <si>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</si>
  <si>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</si>
  <si>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</si>
  <si>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</si>
  <si>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</si>
  <si>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</si>
  <si>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</si>
  <si>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</si>
  <si>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</si>
  <si>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</si>
  <si>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</si>
  <si>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</si>
  <si>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</si>
  <si>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</si>
  <si>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</si>
  <si>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</si>
  <si>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</si>
  <si>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</si>
  <si>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</si>
  <si>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</si>
  <si>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</si>
  <si>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</si>
  <si>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</si>
  <si>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</si>
  <si>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</si>
  <si>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</si>
  <si>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</si>
  <si>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</si>
  <si>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</si>
  <si>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</si>
  <si>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</si>
  <si>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</si>
  <si>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</si>
  <si>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</si>
  <si>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</si>
  <si>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</si>
  <si>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</si>
  <si>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</si>
  <si>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</si>
  <si>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</si>
  <si>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</si>
  <si>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</si>
  <si>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</si>
  <si>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</si>
  <si>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</si>
  <si>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</si>
  <si>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</si>
  <si>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</si>
  <si>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</si>
  <si>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</si>
  <si>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</si>
  <si>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</si>
  <si>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</si>
  <si>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</si>
  <si>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</si>
  <si>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</si>
  <si>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</si>
  <si>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</si>
  <si>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</si>
  <si>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</si>
  <si>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</si>
  <si>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</si>
  <si>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</si>
  <si>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</si>
  <si>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</si>
  <si>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</si>
  <si>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</si>
  <si>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</si>
  <si>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</si>
  <si>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</si>
  <si>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</si>
  <si>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</si>
  <si>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</si>
  <si>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</si>
  <si>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</si>
  <si>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</si>
  <si>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</si>
  <si>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</si>
  <si>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</si>
  <si>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</si>
  <si>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</si>
  <si>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</si>
  <si>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</si>
  <si>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</si>
  <si>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</si>
  <si>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</si>
  <si>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</si>
  <si>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</si>
  <si>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</si>
  <si>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</si>
  <si>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</si>
  <si>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</si>
  <si>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</si>
  <si>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</si>
  <si>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</si>
  <si>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</si>
  <si>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</si>
  <si>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</si>
  <si>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</si>
  <si>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</si>
  <si>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</si>
  <si>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</si>
  <si>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</si>
  <si>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</si>
  <si>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</si>
  <si>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</si>
  <si>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</si>
  <si>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</si>
  <si>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</si>
  <si>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</si>
  <si>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</si>
  <si>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</si>
  <si>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</si>
  <si>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</si>
  <si>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</si>
  <si>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</si>
  <si>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</si>
  <si>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</si>
  <si>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</si>
  <si>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</si>
  <si>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</si>
  <si>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</si>
  <si>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</si>
  <si>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</si>
  <si>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</si>
  <si>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</si>
  <si>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</si>
  <si>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</si>
  <si>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</si>
  <si>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</si>
  <si>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</si>
  <si>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</si>
  <si>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</si>
  <si>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</si>
  <si>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</si>
  <si>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</si>
  <si>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</si>
  <si>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</si>
  <si>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</si>
  <si>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</si>
  <si>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</si>
  <si>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</si>
  <si>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</si>
  <si>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</si>
  <si>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</si>
  <si>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</si>
  <si>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</si>
  <si>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</si>
  <si>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</si>
  <si>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</si>
  <si>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</si>
  <si>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</si>
  <si>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</si>
  <si>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</si>
  <si>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</si>
  <si>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</si>
  <si>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</si>
  <si>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</si>
  <si>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</si>
  <si>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</si>
  <si>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</si>
  <si>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</si>
  <si>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</si>
  <si>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</si>
  <si>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</si>
  <si>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</si>
  <si>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</si>
  <si>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</si>
  <si>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</si>
  <si>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</si>
  <si>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</si>
  <si>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</si>
  <si>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</si>
  <si>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</si>
  <si>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</si>
  <si>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</si>
  <si>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</si>
  <si>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</si>
  <si>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</si>
  <si>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</si>
  <si>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</si>
  <si>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</si>
  <si>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</si>
  <si>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</si>
  <si>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</si>
  <si>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</si>
  <si>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</si>
  <si>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</si>
  <si>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</si>
  <si>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</si>
  <si>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</si>
  <si>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</si>
  <si>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</si>
  <si>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</si>
  <si>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</si>
  <si>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</si>
  <si>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</si>
  <si>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</si>
  <si>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</si>
  <si>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</si>
  <si>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</si>
  <si>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</si>
  <si>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</si>
  <si>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</si>
  <si>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</si>
  <si>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</si>
  <si>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</si>
  <si>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</si>
  <si>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</si>
  <si>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</si>
  <si>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</si>
  <si>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</si>
  <si>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</si>
  <si>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</si>
  <si>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</si>
  <si>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</si>
  <si>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</si>
  <si>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</si>
  <si>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</si>
  <si>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</si>
  <si>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</si>
  <si>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</si>
  <si>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</si>
  <si>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</si>
  <si>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</si>
  <si>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</si>
  <si>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</si>
  <si>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</si>
  <si>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</si>
  <si>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</si>
  <si>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</si>
  <si>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</si>
  <si>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</si>
  <si>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</si>
  <si>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</si>
  <si>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</si>
  <si>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</si>
  <si>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</si>
  <si>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</si>
  <si>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</si>
  <si>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</si>
  <si>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</si>
  <si>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</si>
  <si>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</si>
  <si>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</si>
  <si>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</si>
  <si>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</si>
  <si>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</si>
  <si>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</si>
  <si>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</si>
  <si>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</si>
  <si>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</si>
  <si>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</si>
  <si>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</si>
  <si>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</si>
  <si>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</si>
  <si>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</si>
  <si>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</si>
  <si>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</si>
  <si>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</si>
  <si>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</si>
  <si>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</si>
  <si>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</si>
  <si>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</si>
  <si>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</si>
  <si>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</si>
  <si>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</si>
  <si>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</si>
  <si>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</si>
  <si>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</si>
  <si>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</si>
  <si>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</si>
  <si>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</si>
  <si>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</si>
  <si>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</si>
  <si>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</si>
  <si>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</si>
  <si>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</si>
  <si>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</si>
  <si>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</si>
  <si>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</si>
  <si>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</si>
  <si>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</si>
  <si>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</si>
  <si>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</si>
  <si>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</si>
  <si>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</si>
  <si>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</si>
  <si>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</si>
  <si>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</si>
  <si>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</si>
  <si>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</si>
  <si>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</si>
  <si>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</si>
  <si>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</si>
  <si>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</si>
  <si>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</si>
  <si>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</si>
  <si>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</si>
  <si>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</si>
  <si>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</si>
  <si>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</si>
  <si>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</si>
  <si>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</si>
  <si>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</si>
  <si>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</si>
  <si>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</si>
  <si>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</si>
  <si>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</si>
  <si>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</si>
  <si>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</si>
  <si>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</si>
  <si>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</si>
  <si>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</si>
  <si>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</si>
  <si>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</si>
  <si>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</si>
  <si>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</si>
  <si>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</si>
  <si>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</si>
  <si>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</si>
  <si>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</si>
  <si>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</si>
  <si>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</si>
  <si>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</si>
  <si>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</si>
  <si>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</si>
  <si>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</si>
  <si>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</si>
  <si>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</si>
  <si>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</si>
  <si>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</si>
  <si>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</si>
  <si>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</si>
  <si>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</si>
  <si>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</si>
  <si>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</si>
  <si>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</si>
  <si>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</si>
  <si>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</si>
  <si>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</si>
  <si>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</si>
  <si>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</si>
  <si>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</si>
  <si>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</si>
  <si>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</si>
  <si>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</si>
  <si>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</si>
  <si>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</si>
  <si>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</si>
  <si>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</si>
  <si>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</si>
  <si>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</si>
  <si>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</si>
  <si>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</si>
  <si>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</si>
  <si>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</si>
  <si>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</si>
  <si>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</si>
  <si>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</si>
  <si>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</si>
  <si>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</si>
  <si>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</si>
  <si>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</si>
  <si>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</si>
  <si>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</si>
  <si>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</si>
  <si>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</si>
  <si>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</si>
  <si>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</si>
  <si>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</si>
  <si>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</si>
  <si>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</si>
  <si>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</si>
  <si>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</si>
  <si>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</si>
  <si>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</si>
  <si>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</si>
  <si>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</si>
  <si>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</si>
  <si>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</si>
  <si>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</si>
  <si>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</si>
  <si>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</si>
  <si>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</si>
  <si>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</si>
  <si>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</si>
  <si>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</si>
  <si>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</si>
  <si>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</si>
  <si>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</si>
  <si>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</si>
  <si>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</si>
  <si>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</si>
  <si>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</si>
  <si>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</si>
  <si>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</si>
  <si>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</si>
  <si>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</si>
  <si>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</si>
  <si>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</si>
  <si>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</si>
  <si>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</si>
  <si>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</si>
  <si>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</si>
  <si>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</si>
  <si>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</si>
  <si>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</si>
  <si>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</si>
  <si>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</si>
  <si>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</si>
  <si>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</si>
  <si>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</si>
  <si>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</si>
  <si>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</si>
  <si>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</si>
  <si>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</si>
  <si>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</si>
  <si>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</si>
  <si>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</si>
  <si>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</si>
  <si>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</si>
  <si>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</si>
  <si>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</si>
  <si>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</si>
  <si>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</si>
  <si>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</si>
  <si>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</si>
  <si>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</si>
  <si>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</si>
  <si>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</si>
  <si>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</si>
  <si>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</si>
  <si>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</si>
  <si>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</si>
  <si>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</si>
  <si>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</si>
  <si>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</si>
  <si>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</si>
  <si>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</si>
  <si>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</si>
  <si>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</si>
  <si>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</si>
  <si>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</si>
  <si>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</si>
  <si>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</si>
  <si>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</si>
  <si>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</si>
  <si>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</si>
  <si>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</si>
  <si>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</si>
  <si>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</si>
  <si>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</si>
  <si>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</si>
  <si>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</si>
  <si>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</si>
  <si>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</si>
  <si>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</si>
  <si>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</si>
  <si>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</si>
  <si>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</si>
  <si>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</si>
  <si>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</si>
  <si>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</si>
  <si>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</si>
  <si>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</si>
  <si>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</si>
  <si>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</si>
  <si>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</si>
  <si>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</si>
  <si>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</si>
  <si>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</si>
  <si>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</si>
  <si>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</si>
  <si>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</si>
  <si>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</si>
  <si>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</si>
  <si>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</si>
  <si>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</si>
  <si>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</si>
  <si>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</si>
  <si>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</si>
  <si>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</si>
  <si>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</si>
  <si>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</si>
  <si>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</si>
  <si>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</si>
  <si>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</si>
  <si>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</si>
  <si>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</si>
  <si>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</si>
  <si>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</si>
  <si>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</si>
  <si>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</si>
  <si>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</si>
  <si>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</si>
  <si>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</si>
  <si>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</si>
  <si>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</si>
  <si>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</si>
  <si>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</si>
  <si>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</si>
  <si>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</si>
  <si>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</si>
  <si>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</si>
  <si>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</si>
  <si>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</si>
  <si>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</si>
  <si>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</si>
  <si>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</si>
  <si>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</si>
  <si>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</si>
  <si>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</si>
  <si>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</si>
  <si>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</si>
  <si>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</si>
  <si>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</si>
  <si>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</si>
  <si>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</si>
  <si>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</si>
  <si>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</si>
  <si>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</si>
  <si>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</si>
  <si>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</si>
  <si>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</si>
  <si>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</si>
  <si>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</si>
  <si>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</si>
  <si>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</si>
  <si>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</si>
  <si>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</si>
  <si>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</si>
  <si>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</si>
  <si>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</si>
  <si>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</si>
  <si>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</si>
  <si>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</si>
  <si>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</si>
  <si>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</si>
  <si>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</si>
  <si>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</si>
  <si>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</si>
  <si>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</si>
  <si>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</si>
  <si>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</si>
  <si>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</si>
  <si>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</si>
  <si>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</si>
  <si>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</si>
  <si>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</si>
  <si>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</si>
  <si>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</si>
  <si>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</si>
  <si>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</si>
  <si>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</si>
  <si>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</si>
  <si>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</si>
  <si>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</si>
  <si>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</si>
  <si>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</si>
  <si>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</si>
  <si>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</si>
  <si>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</si>
  <si>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</si>
  <si>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</si>
  <si>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</si>
  <si>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</si>
  <si>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</si>
  <si>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</si>
  <si>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</si>
  <si>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</si>
  <si>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</si>
  <si>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</si>
  <si>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</si>
  <si>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</si>
  <si>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</si>
  <si>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</si>
  <si>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</si>
  <si>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</si>
  <si>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</si>
  <si>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</si>
  <si>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</si>
  <si>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</si>
  <si>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</si>
  <si>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</si>
  <si>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</si>
  <si>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</si>
  <si>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</si>
  <si>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</si>
  <si>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</si>
  <si>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</si>
  <si>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</si>
  <si>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</si>
  <si>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</si>
  <si>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</si>
  <si>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</si>
  <si>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</si>
  <si>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</si>
  <si>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</si>
  <si>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</si>
  <si>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</si>
  <si>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</si>
  <si>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</si>
  <si>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</si>
  <si>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</si>
  <si>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</si>
  <si>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</si>
  <si>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</si>
  <si>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</si>
  <si>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</si>
  <si>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</si>
  <si>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</si>
  <si>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</si>
  <si>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</si>
  <si>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</si>
  <si>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</si>
  <si>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</si>
  <si>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</si>
  <si>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</si>
  <si>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</si>
  <si>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</si>
  <si>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</si>
  <si>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</si>
  <si>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</si>
  <si>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</si>
  <si>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</si>
  <si>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</si>
  <si>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</si>
  <si>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</si>
  <si>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</si>
  <si>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</si>
  <si>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</si>
  <si>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</si>
  <si>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</si>
  <si>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</si>
  <si>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</si>
  <si>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</si>
  <si>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</si>
  <si>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</si>
  <si>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</si>
  <si>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</si>
  <si>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</si>
  <si>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</si>
  <si>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</si>
  <si>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</si>
  <si>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</si>
  <si>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</si>
  <si>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</si>
  <si>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</si>
  <si>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</si>
  <si>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</si>
  <si>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</si>
  <si>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</si>
  <si>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</si>
  <si>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</si>
  <si>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</si>
  <si>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</si>
  <si>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</si>
  <si>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</si>
  <si>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</si>
  <si>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</si>
  <si>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</si>
  <si>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</si>
  <si>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</si>
  <si>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</si>
  <si>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</si>
  <si>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</si>
  <si>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</si>
  <si>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</si>
  <si>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</si>
  <si>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</si>
  <si>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</si>
  <si>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</si>
  <si>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</si>
  <si>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</si>
  <si>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</si>
  <si>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</si>
  <si>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</si>
  <si>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</si>
  <si>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</si>
  <si>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</si>
  <si>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</si>
  <si>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</si>
  <si>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</si>
  <si>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</si>
  <si>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</si>
  <si>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</si>
  <si>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</si>
  <si>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</si>
  <si>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</si>
  <si>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</si>
  <si>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</si>
  <si>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</si>
  <si>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</si>
  <si>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</si>
  <si>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</si>
  <si>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</si>
  <si>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</si>
  <si>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</si>
  <si>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</si>
  <si>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</si>
  <si>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</si>
  <si>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</si>
  <si>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</si>
  <si>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</si>
  <si>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</si>
  <si>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</si>
  <si>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</si>
  <si>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</si>
  <si>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</si>
  <si>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</si>
  <si>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</si>
  <si>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</si>
  <si>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</si>
  <si>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</si>
  <si>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</si>
  <si>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</si>
  <si>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</si>
  <si>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</si>
  <si>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</si>
  <si>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</si>
  <si>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</si>
  <si>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</si>
  <si>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</si>
  <si>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</si>
  <si>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</si>
  <si>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</si>
  <si>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</si>
  <si>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</si>
  <si>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</si>
  <si>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</si>
  <si>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</si>
  <si>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</si>
  <si>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</si>
  <si>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</si>
  <si>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</si>
  <si>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</si>
  <si>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</si>
  <si>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</si>
  <si>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</si>
  <si>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</si>
  <si>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</si>
  <si>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</si>
  <si>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</si>
  <si>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</si>
  <si>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</si>
  <si>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</si>
  <si>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</si>
  <si>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</si>
  <si>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</si>
  <si>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</si>
  <si>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</si>
  <si>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</si>
  <si>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</si>
  <si>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</si>
  <si>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</si>
  <si>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</si>
  <si>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</si>
  <si>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</si>
  <si>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</si>
  <si>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</si>
  <si>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</si>
  <si>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</si>
  <si>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</si>
  <si>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</si>
  <si>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</si>
  <si>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</si>
  <si>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</si>
  <si>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</si>
  <si>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</si>
  <si>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</si>
  <si>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</si>
  <si>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</si>
  <si>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</si>
  <si>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</si>
  <si>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</si>
  <si>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</si>
  <si>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</si>
  <si>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</si>
  <si>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</si>
  <si>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</si>
  <si>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</si>
  <si>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</si>
  <si>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</si>
  <si>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</si>
  <si>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</si>
  <si>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</si>
  <si>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</si>
  <si>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</si>
  <si>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</si>
  <si>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</si>
  <si>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</si>
  <si>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</si>
  <si>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</si>
  <si>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</si>
  <si>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</si>
  <si>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</si>
  <si>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</si>
  <si>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</si>
  <si>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</si>
  <si>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</si>
  <si>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</si>
  <si>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</si>
  <si>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</si>
  <si>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</si>
  <si>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</si>
  <si>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</si>
  <si>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</si>
  <si>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</si>
  <si>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</si>
  <si>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</si>
  <si>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</si>
  <si>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</si>
  <si>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</si>
  <si>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</si>
  <si>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</si>
  <si>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</si>
  <si>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</si>
  <si>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</si>
  <si>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</si>
  <si>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</si>
  <si>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</si>
  <si>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</si>
  <si>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</si>
  <si>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</si>
  <si>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</si>
  <si>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</si>
  <si>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</si>
  <si>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</si>
  <si>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</si>
  <si>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</si>
  <si>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</si>
  <si>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</si>
  <si>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</si>
  <si>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</si>
  <si>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</si>
  <si>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</si>
  <si>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</si>
  <si>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</si>
  <si>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</si>
  <si>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</si>
  <si>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</si>
  <si>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</si>
  <si>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</si>
  <si>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</si>
  <si>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</si>
  <si>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</si>
  <si>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</si>
  <si>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</si>
  <si>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</si>
  <si>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</si>
  <si>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</si>
  <si>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</si>
  <si>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</si>
  <si>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</si>
  <si>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</si>
  <si>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</si>
  <si>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</si>
  <si>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</si>
  <si>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</si>
  <si>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</si>
  <si>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</si>
  <si>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</si>
  <si>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</si>
  <si>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</si>
  <si>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</si>
  <si>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</si>
  <si>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</si>
  <si>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</si>
  <si>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</si>
  <si>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</si>
  <si>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</si>
  <si>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</si>
  <si>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</si>
  <si>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</si>
  <si>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</si>
  <si>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</si>
  <si>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</si>
  <si>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</si>
  <si>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</si>
  <si>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</si>
  <si>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</si>
  <si>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</si>
  <si>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</si>
  <si>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</si>
  <si>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</si>
  <si>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</si>
  <si>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</si>
  <si>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</si>
  <si>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</si>
  <si>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</si>
  <si>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</si>
  <si>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</si>
  <si>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</si>
  <si>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</si>
  <si>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</si>
  <si>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</si>
  <si>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</si>
  <si>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</si>
  <si>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</si>
  <si>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</si>
  <si>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</si>
  <si>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</si>
  <si>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</si>
  <si>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</si>
  <si>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</si>
  <si>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</si>
  <si>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</si>
  <si>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</si>
  <si>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</si>
  <si>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</si>
  <si>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</si>
  <si>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</si>
  <si>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</si>
  <si>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</si>
  <si>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</si>
  <si>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</si>
  <si>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</si>
  <si>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</si>
  <si>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</si>
  <si>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</si>
  <si>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</si>
  <si>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</si>
  <si>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</si>
  <si>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</si>
  <si>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</si>
  <si>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</si>
  <si>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</si>
  <si>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</si>
  <si>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</si>
  <si>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</si>
  <si>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</si>
  <si>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</si>
  <si>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</si>
  <si>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</si>
  <si>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</si>
  <si>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</si>
  <si>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</si>
  <si>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</si>
  <si>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</si>
  <si>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</si>
  <si>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</si>
  <si>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</si>
  <si>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</si>
  <si>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</si>
  <si>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</si>
  <si>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</si>
  <si>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</si>
  <si>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</si>
  <si>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</si>
  <si>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</si>
  <si>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</si>
  <si>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</si>
  <si>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</si>
  <si>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</si>
  <si>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</si>
  <si>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</si>
  <si>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</si>
  <si>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</si>
  <si>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</si>
  <si>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</si>
  <si>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</si>
  <si>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</si>
  <si>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</si>
  <si>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</si>
  <si>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</si>
  <si>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</si>
  <si>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</si>
  <si>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</si>
  <si>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</si>
  <si>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</si>
  <si>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</si>
  <si>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</si>
  <si>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</si>
  <si>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</si>
  <si>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</si>
  <si>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</si>
  <si>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</si>
  <si>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</si>
  <si>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</si>
  <si>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</si>
  <si>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</si>
  <si>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</si>
  <si>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</si>
  <si>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</si>
  <si>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</si>
  <si>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</si>
  <si>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</si>
  <si>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</si>
  <si>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</si>
  <si>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</si>
  <si>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</si>
  <si>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</si>
  <si>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</si>
  <si>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</si>
  <si>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</si>
  <si>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</si>
  <si>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</si>
  <si>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</si>
  <si>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</si>
  <si>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</si>
  <si>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</si>
  <si>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</si>
  <si>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</si>
  <si>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</si>
  <si>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</si>
  <si>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</si>
  <si>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</si>
  <si>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</si>
  <si>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</si>
  <si>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</si>
  <si>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</si>
  <si>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</si>
  <si>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</si>
  <si>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</si>
  <si>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</si>
  <si>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</si>
  <si>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</si>
  <si>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</si>
  <si>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</si>
  <si>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</si>
  <si>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</si>
  <si>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</si>
  <si>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</si>
  <si>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</si>
  <si>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</si>
  <si>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</si>
  <si>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</si>
  <si>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</si>
  <si>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</si>
  <si>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</si>
  <si>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</si>
  <si>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</si>
  <si>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</si>
  <si>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</si>
  <si>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</si>
  <si>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</si>
  <si>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</si>
  <si>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</si>
  <si>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</si>
  <si>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</si>
  <si>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</si>
  <si>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</si>
  <si>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</si>
  <si>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</si>
  <si>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</si>
  <si>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</si>
  <si>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</si>
  <si>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</si>
  <si>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</si>
  <si>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</si>
  <si>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</si>
  <si>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</si>
  <si>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</si>
  <si>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</si>
  <si>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</si>
  <si>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</si>
  <si>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</si>
  <si>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</si>
  <si>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</si>
  <si>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</si>
  <si>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</si>
  <si>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</si>
  <si>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</si>
  <si>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</si>
  <si>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</si>
  <si>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</si>
  <si>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</si>
  <si>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</si>
  <si>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</si>
  <si>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</si>
  <si>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</si>
  <si>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</si>
  <si>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</si>
  <si>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</si>
  <si>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</si>
  <si>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</si>
  <si>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</si>
  <si>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</si>
  <si>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</si>
  <si>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</si>
  <si>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</si>
  <si>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</si>
  <si>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</si>
  <si>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</si>
  <si>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</si>
  <si>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</si>
  <si>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</si>
  <si>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</si>
  <si>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</si>
  <si>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</si>
  <si>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</si>
  <si>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</si>
  <si>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</si>
  <si>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</si>
  <si>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</si>
  <si>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</si>
  <si>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</si>
  <si>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</si>
  <si>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</si>
  <si>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</si>
  <si>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</si>
  <si>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</si>
  <si>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</si>
  <si>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</si>
  <si>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</si>
  <si>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</si>
  <si>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</si>
  <si>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</si>
  <si>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</si>
  <si>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</si>
  <si>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</si>
  <si>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</si>
  <si>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</si>
  <si>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</si>
  <si>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</si>
  <si>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</si>
  <si>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</si>
  <si>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</si>
  <si>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</si>
  <si>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</si>
  <si>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</si>
  <si>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</si>
  <si>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</si>
  <si>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</si>
  <si>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</si>
  <si>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</si>
  <si>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</si>
  <si>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</si>
  <si>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</si>
  <si>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</si>
  <si>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</si>
  <si>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</si>
  <si>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</si>
  <si>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</si>
  <si>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</si>
  <si>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</si>
  <si>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</si>
  <si>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</si>
  <si>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</si>
  <si>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</si>
  <si>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</si>
  <si>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</si>
  <si>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</si>
  <si>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</si>
  <si>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</si>
  <si>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</si>
  <si>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</si>
  <si>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</si>
  <si>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</si>
  <si>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</si>
  <si>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</si>
  <si>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</si>
  <si>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</si>
  <si>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</si>
  <si>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</si>
  <si>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</si>
  <si>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</si>
  <si>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</si>
  <si>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</si>
  <si>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</si>
  <si>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</si>
  <si>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</si>
  <si>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</si>
  <si>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</si>
  <si>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</si>
  <si>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</si>
  <si>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</si>
  <si>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</si>
  <si>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</si>
  <si>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</si>
  <si>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</si>
  <si>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</si>
  <si>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</si>
  <si>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</si>
  <si>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</si>
  <si>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</si>
  <si>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</si>
  <si>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</si>
  <si>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</si>
  <si>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</si>
  <si>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</si>
  <si>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</si>
  <si>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</si>
  <si>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</si>
  <si>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</si>
  <si>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</si>
  <si>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</si>
  <si>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</si>
  <si>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</si>
  <si>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</si>
  <si>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</si>
  <si>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</si>
  <si>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</si>
  <si>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</si>
  <si>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</si>
  <si>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</si>
  <si>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</si>
  <si>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</si>
  <si>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</si>
  <si>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</si>
  <si>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</si>
  <si>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</si>
  <si>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</si>
  <si>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</si>
  <si>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</si>
  <si>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</si>
  <si>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</si>
  <si>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</si>
  <si>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</si>
  <si>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</si>
  <si>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</si>
  <si>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</si>
  <si>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</si>
  <si>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</si>
  <si>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</si>
  <si>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</si>
  <si>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</si>
  <si>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</si>
  <si>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</si>
  <si>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</si>
  <si>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</si>
  <si>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</si>
  <si>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</si>
  <si>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</si>
  <si>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</si>
  <si>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</si>
  <si>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</si>
  <si>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</si>
  <si>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</si>
  <si>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</si>
  <si>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</si>
  <si>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</si>
  <si>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</si>
  <si>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</si>
  <si>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</si>
  <si>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</si>
  <si>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</si>
  <si>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</si>
  <si>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</si>
  <si>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</si>
  <si>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</si>
  <si>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</si>
  <si>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</si>
  <si>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</si>
  <si>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</si>
  <si>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</si>
  <si>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</si>
  <si>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</si>
  <si>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</si>
  <si>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</si>
  <si>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</si>
  <si>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</si>
  <si>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</si>
  <si>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</si>
  <si>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</si>
  <si>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</si>
  <si>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</si>
  <si>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</si>
  <si>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</si>
  <si>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</si>
  <si>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</si>
  <si>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</si>
  <si>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</si>
  <si>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</si>
  <si>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</si>
  <si>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</si>
  <si>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</si>
  <si>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</si>
  <si>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</si>
  <si>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</si>
  <si>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</si>
  <si>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</si>
  <si>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</si>
  <si>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</si>
  <si>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</si>
  <si>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</si>
  <si>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</si>
  <si>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</si>
  <si>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</si>
  <si>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</si>
  <si>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</si>
  <si>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</si>
  <si>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</si>
  <si>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</si>
  <si>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</si>
  <si>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</si>
  <si>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</si>
  <si>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</si>
  <si>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</si>
  <si>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</si>
  <si>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</si>
  <si>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</si>
  <si>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</si>
  <si>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</si>
  <si>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</si>
  <si>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</si>
  <si>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</si>
  <si>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</si>
  <si>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</si>
  <si>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</si>
  <si>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</si>
  <si>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</si>
  <si>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</si>
  <si>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</si>
  <si>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</si>
  <si>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</si>
  <si>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</si>
  <si>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</si>
  <si>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</si>
  <si>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</si>
  <si>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</si>
  <si>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</si>
  <si>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</si>
  <si>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</si>
  <si>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</si>
  <si>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</si>
  <si>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</si>
  <si>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</si>
  <si>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</si>
  <si>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</si>
  <si>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</si>
  <si>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</si>
  <si>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</si>
  <si>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</si>
  <si>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</si>
  <si>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</si>
  <si>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</si>
  <si>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</si>
  <si>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</si>
  <si>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</si>
  <si>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</si>
  <si>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</si>
  <si>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</si>
  <si>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</si>
  <si>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</si>
  <si>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</si>
  <si>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</si>
  <si>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</si>
  <si>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</si>
  <si>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</si>
  <si>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</si>
  <si>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</si>
  <si>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</si>
  <si>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</si>
  <si>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</si>
  <si>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</si>
  <si>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</si>
  <si>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</si>
  <si>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</si>
  <si>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</si>
  <si>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</si>
  <si>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</si>
  <si>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</si>
  <si>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</si>
  <si>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</si>
  <si>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</si>
  <si>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</si>
  <si>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</si>
  <si>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</si>
  <si>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</si>
  <si>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</si>
  <si>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</si>
  <si>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</si>
  <si>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</si>
  <si>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</si>
  <si>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</si>
  <si>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</si>
  <si>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</si>
  <si>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</si>
  <si>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</si>
  <si>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</si>
  <si>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</si>
  <si>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</si>
  <si>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</si>
  <si>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</si>
  <si>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</si>
  <si>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</si>
  <si>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</si>
  <si>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</si>
  <si>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</si>
  <si>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</si>
  <si>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</si>
  <si>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</si>
  <si>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</si>
  <si>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</si>
  <si>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</si>
  <si>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</si>
  <si>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</si>
  <si>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</si>
  <si>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</si>
  <si>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</si>
  <si>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</si>
  <si>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</si>
  <si>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</si>
  <si>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</si>
  <si>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</si>
  <si>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</si>
  <si>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</si>
  <si>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</si>
  <si>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</si>
  <si>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</si>
  <si>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</si>
  <si>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</si>
  <si>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</si>
  <si>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</si>
  <si>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</si>
  <si>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</si>
  <si>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</si>
  <si>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</si>
  <si>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</si>
  <si>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</si>
  <si>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</si>
  <si>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</si>
  <si>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</si>
  <si>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</si>
  <si>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</si>
  <si>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</si>
  <si>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</si>
  <si>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</si>
  <si>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</si>
  <si>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</si>
  <si>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</si>
  <si>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</si>
  <si>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</si>
  <si>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</si>
  <si>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</si>
  <si>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</si>
  <si>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</si>
  <si>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</si>
  <si>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</si>
  <si>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</si>
  <si>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</si>
  <si>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</si>
  <si>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</si>
  <si>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</si>
  <si>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</si>
  <si>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</si>
  <si>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</si>
  <si>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</si>
  <si>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</si>
  <si>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</si>
  <si>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</si>
  <si>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</si>
  <si>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</si>
  <si>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</si>
  <si>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</si>
  <si>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</si>
  <si>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</si>
  <si>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</si>
  <si>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</si>
  <si>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</si>
  <si>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</si>
  <si>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</si>
  <si>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</si>
  <si>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</si>
  <si>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</si>
  <si>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</si>
  <si>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</si>
  <si>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</si>
  <si>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</si>
  <si>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</si>
  <si>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</si>
  <si>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</si>
  <si>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</si>
  <si>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</si>
  <si>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</si>
  <si>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</si>
  <si>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</si>
  <si>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</si>
  <si>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</si>
  <si>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</si>
  <si>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</si>
  <si>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</si>
  <si>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</si>
  <si>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</si>
  <si>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</si>
  <si>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</si>
  <si>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</si>
  <si>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</si>
  <si>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</si>
  <si>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</si>
  <si>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</si>
  <si>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</si>
  <si>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</si>
  <si>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</si>
  <si>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</si>
  <si>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</si>
  <si>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</si>
  <si>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</si>
  <si>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</si>
  <si>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</si>
  <si>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</si>
  <si>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</si>
  <si>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</si>
  <si>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</si>
  <si>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</si>
  <si>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</si>
  <si>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</si>
  <si>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</si>
  <si>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</si>
  <si>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</si>
  <si>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</si>
  <si>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</si>
  <si>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</si>
  <si>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</si>
  <si>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</si>
  <si>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</si>
  <si>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</si>
  <si>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</si>
  <si>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</si>
  <si>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</si>
  <si>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</si>
  <si>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</si>
  <si>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</si>
  <si>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</si>
  <si>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</si>
  <si>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</si>
  <si>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</si>
  <si>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</si>
  <si>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</si>
  <si>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</si>
  <si>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</si>
  <si>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</si>
  <si>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</si>
  <si>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</si>
  <si>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</si>
  <si>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</si>
  <si>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</si>
  <si>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</si>
  <si>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</si>
  <si>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</si>
  <si>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</si>
  <si>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</si>
  <si>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</si>
  <si>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</si>
  <si>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</si>
  <si>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</si>
  <si>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</si>
  <si>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</si>
  <si>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</si>
  <si>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</si>
  <si>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</si>
  <si>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</si>
  <si>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</si>
  <si>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</si>
  <si>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</si>
  <si>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</si>
  <si>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</si>
  <si>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</si>
  <si>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</si>
  <si>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</si>
  <si>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</si>
  <si>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</si>
  <si>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</si>
  <si>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</si>
  <si>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</si>
  <si>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</si>
  <si>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</si>
  <si>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</si>
  <si>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</si>
  <si>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</si>
  <si>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</si>
  <si>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</si>
  <si>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</si>
  <si>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</si>
  <si>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</si>
  <si>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</si>
  <si>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</si>
  <si>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</si>
  <si>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</si>
  <si>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</si>
  <si>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</si>
  <si>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</si>
  <si>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</si>
  <si>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</si>
  <si>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</si>
  <si>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</si>
  <si>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</si>
  <si>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</si>
  <si>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</si>
  <si>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</si>
  <si>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</si>
  <si>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</si>
  <si>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</si>
  <si>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</si>
  <si>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</si>
  <si>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</si>
  <si>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</si>
  <si>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</si>
  <si>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</si>
  <si>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</si>
  <si>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</si>
  <si>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</si>
  <si>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</si>
  <si>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</si>
  <si>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</si>
  <si>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</si>
  <si>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</si>
  <si>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</si>
  <si>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</si>
  <si>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</si>
  <si>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</si>
  <si>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</si>
  <si>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</si>
  <si>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</si>
  <si>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</si>
  <si>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</si>
  <si>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</si>
  <si>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</si>
  <si>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</si>
  <si>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</si>
  <si>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</si>
  <si>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</si>
  <si>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</si>
  <si>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</si>
  <si>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</si>
  <si>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</si>
  <si>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</si>
  <si>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</si>
  <si>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</si>
  <si>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</si>
  <si>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</si>
  <si>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</si>
  <si>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</si>
  <si>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</si>
  <si>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</si>
  <si>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</si>
  <si>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</si>
  <si>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</si>
  <si>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</si>
  <si>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</si>
  <si>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</si>
  <si>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</si>
  <si>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</si>
  <si>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</si>
  <si>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</si>
  <si>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</si>
  <si>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</si>
  <si>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</si>
  <si>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</si>
  <si>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</si>
  <si>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</si>
  <si>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</si>
  <si>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</si>
  <si>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</si>
  <si>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</si>
  <si>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</si>
  <si>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</si>
  <si>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</si>
  <si>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</si>
  <si>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</si>
  <si>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</si>
  <si>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</si>
  <si>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</si>
  <si>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</si>
  <si>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</si>
  <si>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</si>
  <si>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</si>
  <si>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</si>
  <si>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</si>
  <si>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</si>
  <si>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</si>
  <si>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</si>
  <si>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</si>
  <si>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</si>
  <si>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</si>
  <si>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</si>
  <si>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</si>
  <si>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</si>
  <si>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</si>
  <si>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</si>
  <si>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</si>
  <si>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</si>
  <si>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</si>
  <si>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</si>
  <si>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</si>
  <si>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</si>
  <si>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</si>
  <si>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</si>
  <si>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</si>
  <si>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</si>
  <si>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</si>
  <si>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</si>
  <si>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</si>
  <si>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</si>
  <si>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</si>
  <si>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</si>
  <si>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</si>
  <si>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</si>
  <si>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</si>
  <si>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</si>
  <si>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</si>
  <si>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</si>
  <si>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</si>
  <si>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</si>
  <si>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</si>
  <si>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</si>
  <si>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</si>
  <si>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</si>
  <si>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</si>
  <si>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</si>
  <si>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</si>
  <si>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</si>
  <si>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</si>
  <si>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</si>
  <si>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</si>
  <si>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</si>
  <si>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</si>
  <si>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</si>
  <si>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</si>
  <si>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</si>
  <si>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</si>
  <si>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</si>
  <si>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</si>
  <si>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</si>
  <si>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</si>
  <si>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</si>
  <si>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</si>
  <si>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</si>
  <si>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</si>
  <si>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</si>
  <si>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</si>
  <si>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</si>
  <si>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</si>
  <si>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</si>
  <si>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</si>
  <si>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</si>
  <si>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</si>
  <si>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</si>
  <si>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</si>
  <si>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</si>
  <si>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</si>
  <si>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</si>
  <si>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</si>
  <si>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</si>
  <si>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</si>
  <si>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</si>
  <si>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</si>
  <si>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</si>
  <si>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</si>
  <si>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</si>
  <si>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</si>
  <si>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</si>
  <si>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</si>
  <si>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</si>
  <si>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</si>
  <si>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</si>
  <si>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</si>
  <si>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</si>
  <si>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</si>
  <si>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</si>
  <si>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</si>
  <si>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</si>
  <si>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</si>
  <si>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</si>
  <si>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</si>
  <si>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</si>
  <si>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</si>
  <si>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</si>
  <si>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</si>
  <si>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</si>
  <si>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</si>
  <si>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</si>
  <si>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</si>
  <si>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</si>
  <si>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</si>
  <si>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</si>
  <si>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</si>
  <si>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</si>
  <si>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</si>
  <si>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</si>
  <si>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</si>
  <si>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</si>
  <si>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</si>
  <si>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</si>
  <si>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</si>
  <si>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</si>
  <si>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</si>
  <si>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</si>
  <si>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</si>
  <si>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</si>
  <si>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</si>
  <si>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</si>
  <si>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</si>
  <si>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</si>
  <si>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</si>
  <si>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</si>
  <si>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</si>
  <si>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</si>
  <si>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</si>
  <si>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</si>
  <si>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</si>
  <si>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</si>
  <si>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</si>
  <si>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</si>
  <si>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</si>
  <si>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</si>
  <si>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</si>
  <si>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</si>
  <si>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</si>
  <si>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</si>
  <si>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</si>
  <si>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</si>
  <si>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</si>
  <si>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</si>
  <si>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</si>
  <si>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</si>
  <si>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</si>
  <si>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</si>
  <si>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</si>
  <si>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</si>
  <si>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</si>
  <si>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</si>
  <si>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</si>
  <si>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</si>
  <si>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</si>
  <si>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</si>
  <si>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</si>
  <si>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</si>
  <si>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</si>
  <si>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</si>
  <si>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</si>
  <si>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</si>
  <si>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</si>
  <si>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</si>
  <si>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</si>
  <si>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</si>
  <si>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</si>
  <si>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</si>
  <si>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</si>
  <si>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</si>
  <si>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</si>
  <si>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</si>
  <si>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</si>
  <si>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</si>
  <si>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</si>
  <si>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</si>
  <si>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</si>
  <si>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</si>
  <si>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</si>
  <si>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</si>
  <si>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</si>
  <si>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</si>
  <si>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</si>
  <si>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</si>
  <si>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</si>
  <si>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</si>
  <si>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</si>
  <si>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</si>
  <si>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</si>
  <si>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</si>
  <si>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</si>
  <si>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</si>
  <si>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</si>
  <si>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</si>
  <si>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</si>
  <si>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</si>
  <si>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</si>
  <si>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</si>
  <si>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</si>
  <si>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</si>
  <si>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</si>
  <si>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</si>
  <si>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</si>
  <si>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</si>
  <si>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</si>
  <si>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</si>
  <si>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</si>
  <si>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</si>
  <si>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</si>
  <si>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</si>
  <si>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</si>
  <si>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</si>
  <si>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</si>
  <si>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</si>
  <si>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</si>
  <si>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</si>
  <si>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</si>
  <si>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</si>
  <si>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</si>
  <si>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</si>
  <si>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</si>
  <si>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</si>
  <si>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</si>
  <si>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</si>
  <si>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</si>
  <si>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</si>
  <si>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</si>
  <si>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</si>
  <si>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</si>
  <si>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</si>
  <si>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</si>
  <si>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</si>
  <si>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</si>
  <si>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</si>
  <si>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</si>
  <si>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</si>
  <si>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</si>
  <si>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</si>
  <si>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</si>
  <si>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</si>
  <si>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</si>
  <si>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</si>
  <si>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</si>
  <si>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</si>
  <si>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</si>
  <si>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</si>
  <si>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</si>
  <si>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</si>
  <si>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</si>
  <si>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</si>
  <si>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</si>
  <si>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</si>
  <si>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</si>
  <si>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</si>
  <si>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</si>
  <si>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</si>
  <si>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</si>
  <si>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</si>
  <si>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</si>
  <si>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</si>
  <si>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</si>
  <si>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</si>
  <si>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</si>
  <si>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</si>
  <si>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</si>
  <si>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</si>
  <si>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</si>
  <si>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</si>
  <si>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</si>
  <si>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</si>
  <si>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</si>
  <si>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</si>
  <si>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</si>
  <si>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</si>
  <si>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</si>
  <si>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</si>
  <si>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</si>
  <si>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</si>
  <si>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</si>
  <si>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</si>
  <si>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</si>
  <si>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</si>
  <si>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</si>
  <si>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</si>
  <si>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</si>
  <si>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</si>
  <si>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</si>
  <si>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</si>
  <si>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</si>
  <si>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</si>
  <si>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</si>
  <si>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</si>
  <si>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</si>
  <si>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</si>
  <si>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</si>
  <si>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</si>
  <si>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</si>
  <si>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</si>
  <si>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</si>
  <si>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</si>
  <si>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</si>
  <si>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</si>
  <si>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</si>
  <si>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</si>
  <si>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</si>
  <si>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</si>
  <si>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</si>
  <si>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</si>
  <si>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</si>
  <si>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</si>
  <si>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</si>
  <si>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</si>
  <si>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</si>
  <si>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</si>
  <si>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</si>
  <si>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</si>
  <si>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</si>
  <si>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</si>
  <si>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</si>
  <si>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</si>
  <si>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</si>
  <si>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</si>
  <si>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</si>
  <si>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</si>
  <si>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</si>
  <si>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</si>
  <si>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</si>
  <si>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</si>
  <si>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</si>
  <si>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</si>
  <si>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</si>
  <si>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</si>
  <si>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</si>
  <si>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</si>
  <si>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</si>
  <si>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</si>
  <si>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</si>
  <si>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</si>
  <si>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</si>
  <si>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</si>
  <si>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</si>
  <si>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</si>
  <si>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</si>
  <si>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</si>
  <si>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</si>
  <si>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</si>
  <si>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</si>
  <si>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</si>
  <si>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</si>
  <si>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</si>
  <si>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</si>
  <si>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</si>
  <si>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</si>
  <si>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</si>
  <si>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</si>
  <si>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</si>
  <si>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</si>
  <si>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</si>
  <si>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</si>
  <si>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</si>
  <si>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</si>
  <si>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</si>
  <si>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</si>
  <si>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</si>
  <si>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</si>
  <si>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</si>
  <si>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</si>
  <si>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</si>
  <si>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</si>
  <si>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</si>
  <si>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</si>
  <si>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</si>
  <si>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</si>
  <si>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</si>
  <si>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</si>
  <si>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</si>
  <si>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</si>
  <si>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</si>
  <si>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</si>
  <si>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</si>
  <si>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</si>
  <si>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</si>
  <si>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</si>
  <si>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</si>
  <si>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</si>
  <si>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</si>
  <si>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</si>
  <si>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</si>
  <si>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</si>
  <si>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</si>
  <si>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</si>
  <si>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</si>
  <si>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</si>
  <si>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</si>
  <si>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</si>
  <si>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</si>
  <si>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</si>
  <si>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</si>
  <si>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</si>
  <si>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</si>
  <si>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</si>
  <si>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</si>
  <si>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</si>
  <si>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</si>
  <si>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</si>
  <si>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</si>
  <si>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</si>
  <si>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</si>
  <si>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</si>
  <si>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</si>
  <si>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</si>
  <si>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</si>
  <si>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</si>
  <si>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</si>
  <si>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</si>
  <si>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</si>
  <si>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</si>
  <si>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</si>
  <si>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</si>
  <si>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</si>
  <si>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</si>
  <si>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</si>
  <si>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</si>
  <si>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</si>
  <si>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</si>
  <si>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</si>
  <si>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</si>
  <si>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</si>
  <si>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</si>
  <si>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</si>
  <si>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</si>
  <si>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</si>
  <si>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</si>
  <si>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</si>
  <si>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</si>
  <si>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</si>
  <si>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</si>
  <si>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</si>
  <si>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</si>
  <si>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</si>
  <si>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</si>
  <si>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</si>
  <si>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</si>
  <si>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</si>
  <si>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</si>
  <si>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</si>
  <si>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</si>
  <si>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</si>
  <si>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</si>
  <si>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</si>
  <si>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</si>
  <si>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</si>
  <si>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</si>
  <si>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</si>
  <si>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</si>
  <si>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</si>
  <si>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</si>
  <si>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</si>
  <si>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</si>
  <si>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</si>
  <si>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</si>
  <si>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</si>
  <si>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</si>
  <si>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</si>
  <si>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</si>
  <si>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</si>
  <si>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</si>
  <si>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</si>
  <si>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</si>
  <si>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</si>
  <si>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</si>
  <si>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</si>
  <si>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</si>
  <si>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</si>
  <si>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</si>
  <si>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</si>
  <si>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</si>
  <si>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</si>
  <si>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</si>
  <si>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</si>
  <si>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</si>
  <si>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</si>
  <si>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</si>
  <si>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</si>
  <si>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</si>
  <si>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</si>
  <si>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</si>
  <si>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</si>
  <si>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</si>
  <si>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</si>
  <si>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</si>
  <si>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</si>
  <si>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</si>
  <si>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</si>
  <si>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</si>
  <si>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</si>
  <si>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</si>
  <si>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</si>
  <si>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</si>
  <si>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</si>
  <si>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</si>
  <si>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</si>
  <si>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</si>
  <si>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</si>
  <si>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</si>
  <si>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</si>
  <si>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</si>
  <si>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</si>
  <si>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</si>
  <si>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</si>
  <si>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</si>
  <si>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</si>
  <si>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</si>
  <si>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</si>
  <si>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</si>
  <si>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</si>
  <si>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</si>
  <si>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</si>
  <si>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</si>
  <si>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</si>
  <si>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</si>
  <si>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</si>
  <si>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</si>
  <si>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</si>
  <si>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</si>
  <si>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</si>
  <si>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</si>
  <si>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</si>
  <si>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</si>
  <si>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</si>
  <si>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</si>
  <si>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</si>
  <si>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</si>
  <si>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</si>
  <si>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</si>
  <si>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</si>
  <si>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</si>
  <si>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</si>
  <si>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</si>
  <si>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</si>
  <si>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</si>
  <si>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</si>
  <si>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</si>
  <si>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</si>
  <si>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</si>
  <si>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</si>
  <si>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</si>
  <si>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</si>
  <si>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</si>
  <si>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</si>
  <si>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</si>
  <si>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</si>
  <si>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</si>
  <si>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</si>
  <si>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</si>
  <si>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</si>
  <si>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</si>
  <si>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</si>
  <si>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</si>
  <si>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</si>
  <si>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</si>
  <si>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</si>
  <si>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</si>
  <si>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</si>
  <si>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</si>
  <si>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</si>
  <si>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</si>
  <si>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</si>
  <si>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</si>
  <si>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</si>
  <si>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</si>
  <si>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</si>
  <si>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</si>
  <si>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</si>
  <si>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</si>
  <si>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</si>
  <si>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</si>
  <si>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</si>
  <si>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</si>
  <si>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</si>
  <si>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</si>
  <si>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</si>
  <si>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</si>
  <si>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</si>
  <si>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</si>
  <si>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</si>
  <si>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</si>
  <si>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</si>
  <si>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</si>
  <si>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</si>
  <si>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</si>
  <si>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</si>
  <si>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</si>
  <si>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</si>
  <si>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</si>
  <si>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</si>
  <si>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</si>
  <si>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</si>
  <si>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</si>
  <si>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</si>
  <si>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</si>
  <si>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</si>
  <si>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</si>
  <si>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</si>
  <si>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</si>
  <si>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</si>
  <si>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</si>
  <si>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</si>
  <si>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</si>
  <si>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</si>
  <si>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</si>
  <si>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</si>
  <si>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</si>
  <si>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</si>
  <si>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</si>
  <si>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</si>
  <si>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theater</t>
  </si>
  <si>
    <t>technology</t>
  </si>
  <si>
    <t>publishing</t>
  </si>
  <si>
    <t>music</t>
  </si>
  <si>
    <t>rock</t>
  </si>
  <si>
    <t>metal</t>
  </si>
  <si>
    <t>jazz</t>
  </si>
  <si>
    <t>indie rock</t>
  </si>
  <si>
    <t>electronic music</t>
  </si>
  <si>
    <t>journalism</t>
  </si>
  <si>
    <t>games</t>
  </si>
  <si>
    <t>food</t>
  </si>
  <si>
    <t>photography</t>
  </si>
  <si>
    <t>world music</t>
  </si>
  <si>
    <t>pop</t>
  </si>
  <si>
    <t>faith</t>
  </si>
  <si>
    <t>classical music</t>
  </si>
  <si>
    <t>Row Labels</t>
  </si>
  <si>
    <t>Grand Total</t>
  </si>
  <si>
    <t>Column Labels</t>
  </si>
  <si>
    <t>Parent Category</t>
  </si>
  <si>
    <t>Count of outcome</t>
  </si>
  <si>
    <t>Outcome</t>
  </si>
  <si>
    <t>(All)</t>
  </si>
  <si>
    <t>Date Created Coversion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</si>
  <si>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</si>
  <si>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</si>
  <si>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</si>
  <si>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</si>
  <si>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</si>
  <si>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</si>
  <si>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</si>
  <si>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</si>
  <si>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</si>
  <si>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</si>
  <si>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</si>
  <si>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</si>
  <si>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</si>
  <si>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</si>
  <si>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</si>
  <si>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 xml:space="preserve">Number Succesful 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</si>
  <si>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</si>
  <si>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</si>
  <si>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</si>
  <si>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</si>
  <si>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</si>
  <si>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</si>
  <si>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</si>
  <si>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</si>
  <si>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</si>
  <si>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</si>
  <si>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</si>
  <si>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</si>
  <si>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</si>
  <si>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</si>
  <si>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</si>
  <si>
    <t>Less than 1,000</t>
  </si>
  <si>
    <t>1,000 to 4,999</t>
  </si>
  <si>
    <t>5,000 to 9,999</t>
  </si>
  <si>
    <t>total</t>
  </si>
  <si>
    <t># successful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</si>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</sst>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NumberFormat="1" applyFon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Aneesh Kauravlla.xlsx]CategoryStats!PivotTable2</c:name>
    <c:fmtId val="1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53696119579688E-2"/>
          <c:y val="0.24445546969067866"/>
          <c:w val="0.71729271545974782"/>
          <c:h val="0.56466339937596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C-4AE8-9F1A-ACE20D4BB6C8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C-4AE8-9F1A-ACE20D4BB6C8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C-4AE8-9F1A-ACE20D4BB6C8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C-4AE8-9F1A-ACE20D4B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518288"/>
        <c:axId val="302510744"/>
      </c:barChart>
      <c:catAx>
        <c:axId val="3025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0744"/>
        <c:crosses val="autoZero"/>
        <c:auto val="1"/>
        <c:lblAlgn val="ctr"/>
        <c:lblOffset val="100"/>
        <c:noMultiLvlLbl val="0"/>
      </c:catAx>
      <c:valAx>
        <c:axId val="3025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3004577855488"/>
          <c:y val="0.33021847849900787"/>
          <c:w val="8.9926631749272776E-2"/>
          <c:h val="0.379768656958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Aneesh Kauravlla.xlsx]SubcategoryStats !PivotTable2</c:name>
    <c:fmtId val="2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53696119579688E-2"/>
          <c:y val="0.24445546969067866"/>
          <c:w val="0.7793234464692893"/>
          <c:h val="0.56466339937596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'SubcategoryStats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'SubcategoryStats 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'SubcategoryStats '!$B$6:$B$15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93C-A505-A3CE102F0145}"/>
            </c:ext>
          </c:extLst>
        </c:ser>
        <c:ser>
          <c:idx val="1"/>
          <c:order val="1"/>
          <c:tx>
            <c:strRef>
              <c:f>'SubcategoryStats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'SubcategoryStats 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'SubcategoryStats '!$C$6:$C$15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93C-A505-A3CE102F0145}"/>
            </c:ext>
          </c:extLst>
        </c:ser>
        <c:ser>
          <c:idx val="2"/>
          <c:order val="2"/>
          <c:tx>
            <c:strRef>
              <c:f>'SubcategoryStats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'SubcategoryStats 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'SubcategoryStats '!$D$6:$D$15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93C-A505-A3CE102F0145}"/>
            </c:ext>
          </c:extLst>
        </c:ser>
        <c:ser>
          <c:idx val="3"/>
          <c:order val="3"/>
          <c:tx>
            <c:strRef>
              <c:f>'SubcategoryStats 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'SubcategoryStats 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'SubcategoryStats '!$E$6:$E$15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93C-A505-A3CE102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518288"/>
        <c:axId val="302510744"/>
      </c:barChart>
      <c:catAx>
        <c:axId val="3025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0744"/>
        <c:crosses val="autoZero"/>
        <c:auto val="1"/>
        <c:lblAlgn val="ctr"/>
        <c:lblOffset val="100"/>
        <c:noMultiLvlLbl val="0"/>
      </c:catAx>
      <c:valAx>
        <c:axId val="3025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10157814504331"/>
          <c:y val="0.33021847849900787"/>
          <c:w val="8.9926631749272776E-2"/>
          <c:h val="0.379768656958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Aneesh Kauravlla.xlsx]LaunchDateOutcomes!PivotTable6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3406969962088073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C-4CF1-AC47-4B8E509D316D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C-4CF1-AC47-4B8E509D316D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C-4CF1-AC47-4B8E509D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87368"/>
        <c:axId val="653787040"/>
      </c:lineChart>
      <c:catAx>
        <c:axId val="65378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7040"/>
        <c:crosses val="autoZero"/>
        <c:auto val="1"/>
        <c:lblAlgn val="ctr"/>
        <c:lblOffset val="100"/>
        <c:noMultiLvlLbl val="0"/>
      </c:catAx>
      <c:valAx>
        <c:axId val="6537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81612311243373E-2"/>
          <c:y val="0.117970737913486"/>
          <c:w val="0.933063724748875"/>
          <c:h val="0.70054572138406368"/>
        </c:manualLayout>
      </c:layout>
      <c:lineChart>
        <c:grouping val="standard"/>
        <c:varyColors val="0"/>
        <c:ser>
          <c:idx val="4"/>
          <c:order val="4"/>
          <c:tx>
            <c:strRef>
              <c:f>GoalOutcomes!$F$1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3-449B-8E97-86684FC40AEE}"/>
            </c:ext>
          </c:extLst>
        </c:ser>
        <c:ser>
          <c:idx val="5"/>
          <c:order val="5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3-449B-8E97-86684FC40AEE}"/>
            </c:ext>
          </c:extLst>
        </c:ser>
        <c:ser>
          <c:idx val="6"/>
          <c:order val="6"/>
          <c:tx>
            <c:strRef>
              <c:f>GoalOutcomes!$H$1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53-449B-8E97-86684FC4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74944"/>
        <c:axId val="722276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3-449B-8E97-86684FC40A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53-449B-8E97-86684FC40A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53-449B-8E97-86684FC40A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Greater than 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53-449B-8E97-86684FC40AEE}"/>
                  </c:ext>
                </c:extLst>
              </c15:ser>
            </c15:filteredLineSeries>
          </c:ext>
        </c:extLst>
      </c:lineChart>
      <c:catAx>
        <c:axId val="722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6256"/>
        <c:crosses val="autoZero"/>
        <c:auto val="1"/>
        <c:lblAlgn val="ctr"/>
        <c:lblOffset val="100"/>
        <c:noMultiLvlLbl val="0"/>
      </c:catAx>
      <c:valAx>
        <c:axId val="722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17</xdr:col>
      <xdr:colOff>628650</xdr:colOff>
      <xdr:row>16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195A2-F4FC-4473-BAD9-9A28B42A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20322</xdr:colOff>
      <xdr:row>1</xdr:row>
      <xdr:rowOff>6773</xdr:rowOff>
    </xdr:from>
    <xdr:to>
      <xdr:col>23</xdr:col>
      <xdr:colOff>1</xdr:colOff>
      <xdr:row>46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EEBD6-9E8E-4967-855F-81ACDD7C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175260</xdr:rowOff>
    </xdr:from>
    <xdr:to>
      <xdr:col>15</xdr:col>
      <xdr:colOff>632460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7F5BD-42B3-4EBF-B6A1-09B42E38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14</xdr:row>
      <xdr:rowOff>0</xdr:rowOff>
    </xdr:from>
    <xdr:to>
      <xdr:col>12</xdr:col>
      <xdr:colOff>57150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3F67F-8F5E-4DB5-A899-E4D06664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esh Kauravlla" refreshedDate="43700.698315393522" createdVersion="6" refreshedVersion="6" minRefreshableVersion="3" recordCount="4114" xr:uid="{6F5DD0A6-E2B0-4E42-894C-AB92800FCE74}">
  <cacheSource type="worksheet">
    <worksheetSource ref="A1:T4115" sheet="FullTab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5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165">
      <sharedItems containsMixedTypes="1" containsNumber="1" minValue="1" maxValue="3304" count="2939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</sharedItems>
    </cacheField>
    <cacheField name="spotlight" numFmtId="0">
      <sharedItems/>
    </cacheField>
    <cacheField name="Percent Funded" numFmtId="9">
      <sharedItems containsSemiMixedTypes="0" containsString="0" containsNumber="1" minValue="0" maxValue="22603"/>
    </cacheField>
    <cacheField name="Date Created Co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x v="0"/>
    <b v="1"/>
    <n v="1.3685882352941177"/>
    <x v="0"/>
    <d v="2015-07-23T03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x v="1"/>
    <b v="1"/>
    <n v="1.4260827250608272"/>
    <x v="1"/>
    <d v="2017-03-02T14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x v="2"/>
    <b v="1"/>
    <n v="1.05"/>
    <x v="2"/>
    <d v="2016-02-15T16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x v="3"/>
    <b v="1"/>
    <n v="1.0389999999999999"/>
    <x v="3"/>
    <d v="2014-08-07T12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x v="4"/>
    <b v="1"/>
    <n v="1.2299154545454545"/>
    <x v="4"/>
    <d v="2015-12-19T20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x v="5"/>
    <b v="1"/>
    <n v="1.0977744436109027"/>
    <x v="5"/>
    <d v="2016-07-29T05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x v="6"/>
    <b v="1"/>
    <n v="1.064875"/>
    <x v="6"/>
    <d v="2014-06-14T01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x v="7"/>
    <b v="1"/>
    <n v="1.0122222222222221"/>
    <x v="7"/>
    <d v="2016-07-05T01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x v="8"/>
    <b v="1"/>
    <n v="1.0004342857142856"/>
    <x v="8"/>
    <d v="2016-04-15T21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x v="9"/>
    <b v="1"/>
    <n v="1.2599800000000001"/>
    <x v="9"/>
    <d v="2016-04-17T02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x v="10"/>
    <b v="1"/>
    <n v="1.0049999999999999"/>
    <x v="10"/>
    <d v="2014-06-25T01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x v="11"/>
    <b v="1"/>
    <n v="1.2050000000000001"/>
    <x v="11"/>
    <d v="2016-08-22T03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x v="12"/>
    <b v="1"/>
    <n v="1.6529333333333334"/>
    <x v="12"/>
    <d v="2014-07-16T03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x v="13"/>
    <b v="1"/>
    <n v="1.5997142857142856"/>
    <x v="13"/>
    <d v="2016-06-23T20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x v="14"/>
    <b v="1"/>
    <n v="1.0093333333333334"/>
    <x v="14"/>
    <d v="2014-07-13T13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x v="15"/>
    <b v="1"/>
    <n v="1.0660000000000001"/>
    <x v="15"/>
    <d v="2015-09-27T20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x v="16"/>
    <b v="1"/>
    <n v="1.0024166666666667"/>
    <x v="16"/>
    <d v="2014-06-16T05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x v="17"/>
    <b v="1"/>
    <n v="1.0066666666666666"/>
    <x v="17"/>
    <d v="2014-11-04T18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x v="18"/>
    <b v="1"/>
    <n v="1.0632110000000001"/>
    <x v="18"/>
    <d v="2014-09-17T13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x v="19"/>
    <b v="1"/>
    <n v="1.4529411764705882"/>
    <x v="19"/>
    <d v="2015-07-20T19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x v="20"/>
    <b v="1"/>
    <n v="1.002"/>
    <x v="20"/>
    <d v="2015-09-13T18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x v="21"/>
    <b v="1"/>
    <n v="1.0913513513513513"/>
    <x v="21"/>
    <d v="2014-09-26T15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x v="22"/>
    <b v="1"/>
    <n v="1.1714285714285715"/>
    <x v="22"/>
    <d v="2015-01-01T07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x v="23"/>
    <b v="1"/>
    <n v="1.1850000000000001"/>
    <x v="23"/>
    <d v="2015-04-30T15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x v="24"/>
    <b v="1"/>
    <n v="1.0880768571428572"/>
    <x v="24"/>
    <d v="2015-09-15T19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x v="25"/>
    <b v="1"/>
    <n v="1.3333333333333333"/>
    <x v="25"/>
    <d v="2016-01-09T00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x v="26"/>
    <b v="1"/>
    <n v="1.552"/>
    <x v="26"/>
    <d v="2014-08-17T12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x v="27"/>
    <b v="1"/>
    <n v="1.1172500000000001"/>
    <x v="27"/>
    <d v="2014-11-16T04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x v="28"/>
    <b v="1"/>
    <n v="1.0035000000000001"/>
    <x v="28"/>
    <d v="2015-12-16T23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x v="29"/>
    <b v="1"/>
    <n v="1.2333333333333334"/>
    <x v="29"/>
    <d v="2014-07-22T16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x v="30"/>
    <b v="1"/>
    <n v="1.0129975"/>
    <x v="30"/>
    <d v="2014-08-21T07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x v="31"/>
    <b v="1"/>
    <n v="1"/>
    <x v="31"/>
    <d v="2016-01-25T19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x v="32"/>
    <b v="1"/>
    <n v="1.0024604569420035"/>
    <x v="32"/>
    <d v="2016-05-13T03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x v="33"/>
    <b v="1"/>
    <n v="1.0209523809523811"/>
    <x v="33"/>
    <d v="2015-11-08T16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x v="34"/>
    <b v="1"/>
    <n v="1.3046153846153845"/>
    <x v="34"/>
    <d v="2014-08-05T07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x v="35"/>
    <b v="1"/>
    <n v="1.665"/>
    <x v="35"/>
    <d v="2015-04-28T00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x v="36"/>
    <b v="1"/>
    <n v="1.4215"/>
    <x v="36"/>
    <d v="2015-04-04T06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x v="37"/>
    <b v="1"/>
    <n v="1.8344090909090909"/>
    <x v="37"/>
    <d v="2015-02-27T16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x v="38"/>
    <b v="1"/>
    <n v="1.1004"/>
    <x v="38"/>
    <d v="2013-05-11T01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x v="39"/>
    <b v="1"/>
    <n v="1.3098000000000001"/>
    <x v="39"/>
    <d v="2014-05-25T22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x v="40"/>
    <b v="1"/>
    <n v="1.0135000000000001"/>
    <x v="40"/>
    <d v="2014-06-19T04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x v="41"/>
    <b v="1"/>
    <n v="1"/>
    <x v="41"/>
    <d v="2014-10-05T13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x v="42"/>
    <b v="1"/>
    <n v="1.4185714285714286"/>
    <x v="42"/>
    <d v="2014-12-28T15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x v="43"/>
    <b v="1"/>
    <n v="3.0865999999999998"/>
    <x v="43"/>
    <d v="2014-07-13T00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x v="44"/>
    <b v="1"/>
    <n v="1"/>
    <x v="44"/>
    <d v="2014-10-07T02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x v="45"/>
    <b v="1"/>
    <n v="1.2"/>
    <x v="45"/>
    <d v="2016-04-27T14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x v="46"/>
    <b v="1"/>
    <n v="1.0416666666666667"/>
    <x v="46"/>
    <d v="2015-12-15T23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x v="47"/>
    <b v="1"/>
    <n v="1.0761100000000001"/>
    <x v="47"/>
    <d v="2014-12-19T20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x v="48"/>
    <b v="1"/>
    <n v="1.0794999999999999"/>
    <x v="48"/>
    <d v="2015-03-01T12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x v="49"/>
    <b v="1"/>
    <n v="1"/>
    <x v="49"/>
    <d v="2015-10-24T04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x v="50"/>
    <b v="1"/>
    <n v="1"/>
    <x v="50"/>
    <d v="2015-01-30T17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x v="51"/>
    <b v="1"/>
    <n v="1.2801818181818181"/>
    <x v="51"/>
    <d v="2015-08-10T22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x v="52"/>
    <b v="1"/>
    <n v="1.1620999999999999"/>
    <x v="52"/>
    <d v="2014-07-17T16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x v="53"/>
    <b v="1"/>
    <n v="1.0963333333333334"/>
    <x v="53"/>
    <d v="2014-04-04T22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x v="54"/>
    <b v="1"/>
    <n v="1.01"/>
    <x v="54"/>
    <d v="2015-12-25T17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x v="55"/>
    <b v="1"/>
    <n v="1.2895348837209302"/>
    <x v="55"/>
    <d v="2016-05-27T23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x v="56"/>
    <b v="1"/>
    <n v="1.0726249999999999"/>
    <x v="56"/>
    <d v="2015-06-08T16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x v="57"/>
    <b v="1"/>
    <n v="1.0189999999999999"/>
    <x v="57"/>
    <d v="2015-04-25T19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x v="58"/>
    <b v="1"/>
    <n v="1.0290999999999999"/>
    <x v="58"/>
    <d v="2014-11-19T18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x v="59"/>
    <b v="1"/>
    <n v="1.0012570000000001"/>
    <x v="59"/>
    <d v="2015-09-14T21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x v="60"/>
    <b v="1"/>
    <n v="1.0329622222222221"/>
    <x v="60"/>
    <d v="2014-03-23T00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x v="61"/>
    <b v="1"/>
    <n v="1.4830000000000001"/>
    <x v="61"/>
    <d v="2013-06-06T19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x v="62"/>
    <b v="1"/>
    <n v="1.5473333333333332"/>
    <x v="62"/>
    <d v="2013-03-03T19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x v="63"/>
    <b v="1"/>
    <n v="1.1351849999999999"/>
    <x v="63"/>
    <d v="2013-12-28T04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x v="64"/>
    <b v="1"/>
    <n v="1.7333333333333334"/>
    <x v="64"/>
    <d v="2013-07-08T00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x v="65"/>
    <b v="1"/>
    <n v="1.0752857142857142"/>
    <x v="65"/>
    <d v="2014-08-11T05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x v="66"/>
    <b v="1"/>
    <n v="1.1859999999999999"/>
    <x v="66"/>
    <d v="2016-07-18T20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x v="67"/>
    <b v="1"/>
    <n v="1.1625000000000001"/>
    <x v="67"/>
    <d v="2012-07-15T14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x v="68"/>
    <b v="1"/>
    <n v="1.2716666666666667"/>
    <x v="68"/>
    <d v="2014-02-23T13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x v="69"/>
    <b v="1"/>
    <n v="1.109423"/>
    <x v="69"/>
    <d v="2011-10-02T06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x v="70"/>
    <b v="1"/>
    <n v="1.272"/>
    <x v="70"/>
    <d v="2011-09-04T21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x v="71"/>
    <b v="1"/>
    <n v="1.2394444444444443"/>
    <x v="71"/>
    <d v="2012-05-28T06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x v="72"/>
    <b v="1"/>
    <n v="1.084090909090909"/>
    <x v="72"/>
    <d v="2012-11-15T00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x v="73"/>
    <b v="1"/>
    <n v="1"/>
    <x v="73"/>
    <d v="2011-05-03T03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x v="74"/>
    <b v="1"/>
    <n v="1.1293199999999999"/>
    <x v="74"/>
    <d v="2016-01-21T11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x v="75"/>
    <b v="1"/>
    <n v="1.1542857142857144"/>
    <x v="75"/>
    <d v="2013-04-23T05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x v="76"/>
    <b v="1"/>
    <n v="1.5333333333333334"/>
    <x v="76"/>
    <d v="2011-12-27T17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x v="77"/>
    <b v="1"/>
    <n v="3.9249999999999998"/>
    <x v="77"/>
    <d v="2012-05-21T02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x v="78"/>
    <b v="1"/>
    <n v="27.02"/>
    <x v="78"/>
    <d v="2016-09-01T17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x v="79"/>
    <b v="1"/>
    <n v="1.27"/>
    <x v="79"/>
    <d v="2014-04-25T18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x v="80"/>
    <b v="1"/>
    <n v="1.0725"/>
    <x v="80"/>
    <d v="2013-12-10T02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x v="81"/>
    <b v="1"/>
    <n v="1.98"/>
    <x v="81"/>
    <d v="2012-07-14T03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x v="82"/>
    <b v="1"/>
    <n v="1.0001249999999999"/>
    <x v="82"/>
    <d v="2011-10-09T19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x v="83"/>
    <b v="1"/>
    <n v="1.0249999999999999"/>
    <x v="83"/>
    <d v="2015-02-22T11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x v="84"/>
    <b v="1"/>
    <n v="1"/>
    <x v="84"/>
    <d v="2011-05-15T18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x v="85"/>
    <b v="1"/>
    <n v="1.2549999999999999"/>
    <x v="85"/>
    <d v="2011-09-23T03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x v="86"/>
    <b v="1"/>
    <n v="1.0646666666666667"/>
    <x v="86"/>
    <d v="2015-12-27T14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x v="87"/>
    <b v="1"/>
    <n v="1.046"/>
    <x v="87"/>
    <d v="2010-06-03T01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x v="88"/>
    <b v="1"/>
    <n v="1.0285714285714285"/>
    <x v="88"/>
    <d v="2014-06-22T15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x v="89"/>
    <b v="1"/>
    <n v="1.1506666666666667"/>
    <x v="89"/>
    <d v="2013-06-02T18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x v="90"/>
    <b v="1"/>
    <n v="1.004"/>
    <x v="90"/>
    <d v="2011-07-12T07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x v="91"/>
    <b v="1"/>
    <n v="1.2"/>
    <x v="91"/>
    <d v="2011-05-17T09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x v="92"/>
    <b v="1"/>
    <n v="1.052"/>
    <x v="92"/>
    <d v="2017-02-01T08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x v="93"/>
    <b v="1"/>
    <n v="1.1060000000000001"/>
    <x v="93"/>
    <d v="2012-07-03T21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x v="94"/>
    <b v="1"/>
    <n v="1.04"/>
    <x v="94"/>
    <d v="2014-04-07T17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x v="95"/>
    <b v="1"/>
    <n v="1.3142857142857143"/>
    <x v="95"/>
    <d v="2012-02-26T00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x v="96"/>
    <b v="1"/>
    <n v="1.1466666666666667"/>
    <x v="96"/>
    <d v="2010-08-01T03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x v="97"/>
    <b v="1"/>
    <n v="1.0625"/>
    <x v="97"/>
    <d v="2011-07-12T03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x v="98"/>
    <b v="1"/>
    <n v="1.0625"/>
    <x v="98"/>
    <d v="2012-12-07T23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x v="99"/>
    <b v="1"/>
    <n v="1.0601933333333333"/>
    <x v="99"/>
    <d v="2014-01-22T21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x v="100"/>
    <b v="1"/>
    <n v="1"/>
    <x v="100"/>
    <d v="2012-11-04T19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x v="101"/>
    <b v="1"/>
    <n v="1"/>
    <x v="101"/>
    <d v="2013-01-24T18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x v="102"/>
    <b v="1"/>
    <n v="1.2775000000000001"/>
    <x v="102"/>
    <d v="2010-12-23T03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x v="103"/>
    <b v="1"/>
    <n v="1.0515384615384615"/>
    <x v="103"/>
    <d v="2014-03-07T19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x v="88"/>
    <b v="1"/>
    <n v="1.2"/>
    <x v="104"/>
    <d v="2011-04-03T01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x v="104"/>
    <b v="1"/>
    <n v="1.074090909090909"/>
    <x v="105"/>
    <d v="2016-05-14T00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x v="105"/>
    <b v="1"/>
    <n v="1.0049999999999999"/>
    <x v="106"/>
    <d v="2012-04-02T18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x v="106"/>
    <b v="1"/>
    <n v="1.0246666666666666"/>
    <x v="107"/>
    <d v="2011-04-24T23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x v="107"/>
    <b v="1"/>
    <n v="2.4666666666666668"/>
    <x v="108"/>
    <d v="2013-05-31T14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x v="108"/>
    <b v="1"/>
    <n v="2.1949999999999998"/>
    <x v="109"/>
    <d v="2011-02-26T00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x v="109"/>
    <b v="1"/>
    <n v="1.3076923076923077"/>
    <x v="110"/>
    <d v="2013-11-14T05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x v="110"/>
    <b v="1"/>
    <n v="1.5457142857142858"/>
    <x v="111"/>
    <d v="2015-05-31T07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x v="111"/>
    <b v="1"/>
    <n v="1.04"/>
    <x v="112"/>
    <d v="2014-04-13T02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x v="112"/>
    <b v="1"/>
    <n v="1.41"/>
    <x v="113"/>
    <d v="2011-08-06T15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x v="113"/>
    <b v="1"/>
    <n v="1.0333333333333334"/>
    <x v="114"/>
    <d v="2012-01-13T06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x v="114"/>
    <b v="1"/>
    <n v="1.4044444444444444"/>
    <x v="115"/>
    <d v="2012-02-04T17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x v="115"/>
    <b v="1"/>
    <n v="1.1365714285714286"/>
    <x v="116"/>
    <d v="2011-04-08T10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x v="116"/>
    <b v="1"/>
    <n v="1.0049377777777779"/>
    <x v="117"/>
    <d v="2010-06-09T19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x v="117"/>
    <b v="1"/>
    <n v="1.1303159999999999"/>
    <x v="118"/>
    <d v="2011-07-29T01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x v="118"/>
    <b v="1"/>
    <n v="1.0455692307692308"/>
    <x v="119"/>
    <d v="2011-08-13T23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x v="119"/>
    <b v="0"/>
    <n v="1.4285714285714287E-4"/>
    <x v="120"/>
    <d v="2016-10-03T01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x v="120"/>
    <b v="0"/>
    <n v="3.3333333333333332E-4"/>
    <x v="121"/>
    <d v="2015-04-18T10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x v="121"/>
    <b v="0"/>
    <n v="0"/>
    <x v="122"/>
    <d v="2016-10-10T10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x v="122"/>
    <b v="0"/>
    <n v="2.7454545454545453E-3"/>
    <x v="123"/>
    <d v="2014-10-28T22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x v="121"/>
    <b v="0"/>
    <n v="0"/>
    <x v="124"/>
    <d v="2015-05-15T22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x v="123"/>
    <b v="0"/>
    <n v="0.14000000000000001"/>
    <x v="125"/>
    <d v="2017-02-03T23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x v="124"/>
    <b v="0"/>
    <n v="5.5480000000000002E-2"/>
    <x v="126"/>
    <d v="2015-06-11T02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x v="125"/>
    <b v="0"/>
    <n v="2.375E-2"/>
    <x v="127"/>
    <d v="2015-04-03T13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x v="126"/>
    <b v="0"/>
    <n v="1.8669999999999999E-2"/>
    <x v="128"/>
    <d v="2016-10-20T05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x v="121"/>
    <b v="0"/>
    <n v="0"/>
    <x v="129"/>
    <d v="2014-10-30T22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x v="121"/>
    <b v="0"/>
    <n v="0"/>
    <x v="130"/>
    <d v="2014-06-16T20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x v="121"/>
    <b v="0"/>
    <n v="0"/>
    <x v="131"/>
    <d v="2016-07-06T00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x v="127"/>
    <b v="0"/>
    <n v="9.5687499999999995E-2"/>
    <x v="132"/>
    <d v="2014-11-07T20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x v="121"/>
    <b v="0"/>
    <n v="0"/>
    <x v="133"/>
    <d v="2016-05-31T17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x v="121"/>
    <b v="0"/>
    <n v="0"/>
    <x v="134"/>
    <d v="2015-09-04T17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x v="128"/>
    <b v="0"/>
    <n v="0.13433333333333333"/>
    <x v="135"/>
    <d v="2014-07-01T19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x v="121"/>
    <b v="0"/>
    <n v="0"/>
    <x v="136"/>
    <d v="2015-05-16T10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x v="121"/>
    <b v="0"/>
    <n v="0"/>
    <x v="137"/>
    <d v="2015-10-12T13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x v="129"/>
    <b v="0"/>
    <n v="3.1413333333333335E-2"/>
    <x v="138"/>
    <d v="2015-08-01T04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x v="130"/>
    <b v="0"/>
    <n v="1"/>
    <x v="139"/>
    <d v="2015-07-12T22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x v="121"/>
    <b v="0"/>
    <n v="0"/>
    <x v="140"/>
    <d v="2015-03-20T03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x v="131"/>
    <b v="0"/>
    <n v="0.10775"/>
    <x v="141"/>
    <d v="2015-05-31T03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x v="119"/>
    <b v="0"/>
    <n v="3.3333333333333335E-3"/>
    <x v="142"/>
    <d v="2014-11-16T22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x v="121"/>
    <b v="0"/>
    <n v="0"/>
    <x v="143"/>
    <d v="2016-09-03T05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x v="132"/>
    <b v="0"/>
    <n v="0.27600000000000002"/>
    <x v="144"/>
    <d v="2015-04-13T17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x v="133"/>
    <b v="0"/>
    <n v="7.5111111111111115E-2"/>
    <x v="145"/>
    <d v="2015-08-11T13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x v="134"/>
    <b v="0"/>
    <n v="5.7499999999999999E-3"/>
    <x v="146"/>
    <d v="2017-01-18T00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x v="121"/>
    <b v="0"/>
    <n v="0"/>
    <x v="147"/>
    <d v="2015-01-08T18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x v="135"/>
    <b v="0"/>
    <n v="8.0000000000000004E-4"/>
    <x v="148"/>
    <d v="2016-02-27T06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x v="136"/>
    <b v="0"/>
    <n v="9.1999999999999998E-3"/>
    <x v="149"/>
    <d v="2014-12-25T08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x v="137"/>
    <b v="0"/>
    <n v="0.23163076923076922"/>
    <x v="150"/>
    <d v="2015-05-26T03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x v="138"/>
    <b v="0"/>
    <n v="5.5999999999999995E-4"/>
    <x v="151"/>
    <d v="2015-06-18T13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x v="2"/>
    <b v="0"/>
    <n v="7.8947368421052633E-5"/>
    <x v="152"/>
    <d v="2014-09-23T01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x v="139"/>
    <b v="0"/>
    <n v="7.1799999999999998E-3"/>
    <x v="153"/>
    <d v="2014-12-02T15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x v="140"/>
    <b v="0"/>
    <n v="2.6666666666666668E-2"/>
    <x v="154"/>
    <d v="2015-06-03T13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x v="141"/>
    <b v="0"/>
    <n v="6.0000000000000002E-5"/>
    <x v="155"/>
    <d v="2015-07-23T13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x v="142"/>
    <b v="0"/>
    <n v="5.0999999999999997E-2"/>
    <x v="156"/>
    <d v="2014-08-03T02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x v="143"/>
    <b v="0"/>
    <n v="2.671118530884808E-3"/>
    <x v="157"/>
    <d v="2016-02-26T21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x v="121"/>
    <b v="0"/>
    <n v="0"/>
    <x v="158"/>
    <d v="2014-10-22T01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x v="119"/>
    <b v="0"/>
    <n v="2.0000000000000002E-5"/>
    <x v="159"/>
    <d v="2016-07-03T10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x v="121"/>
    <b v="0"/>
    <n v="0"/>
    <x v="160"/>
    <d v="2015-08-15T21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x v="144"/>
    <b v="0"/>
    <n v="1E-4"/>
    <x v="161"/>
    <d v="2014-07-02T16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x v="145"/>
    <b v="0"/>
    <n v="0.15535714285714286"/>
    <x v="162"/>
    <d v="2014-08-16T23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x v="121"/>
    <b v="0"/>
    <n v="0"/>
    <x v="163"/>
    <d v="2015-10-01T00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x v="146"/>
    <b v="0"/>
    <n v="5.3333333333333332E-3"/>
    <x v="164"/>
    <d v="2014-09-19T18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x v="121"/>
    <b v="0"/>
    <n v="0"/>
    <x v="165"/>
    <d v="2016-01-12T15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x v="147"/>
    <b v="0"/>
    <n v="0.6"/>
    <x v="166"/>
    <d v="2017-01-16T01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x v="148"/>
    <b v="0"/>
    <n v="1E-4"/>
    <x v="167"/>
    <d v="2015-08-04T22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x v="149"/>
    <b v="0"/>
    <n v="4.0625000000000001E-2"/>
    <x v="168"/>
    <d v="2015-03-19T19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x v="150"/>
    <b v="0"/>
    <n v="0.224"/>
    <x v="169"/>
    <d v="2014-10-18T12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x v="151"/>
    <b v="0"/>
    <n v="3.2500000000000001E-2"/>
    <x v="170"/>
    <d v="2015-08-30T05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x v="120"/>
    <b v="0"/>
    <n v="2.0000000000000002E-5"/>
    <x v="171"/>
    <d v="2016-08-12T04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x v="121"/>
    <b v="0"/>
    <n v="0"/>
    <x v="172"/>
    <d v="2015-03-19T08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x v="121"/>
    <b v="0"/>
    <n v="0"/>
    <x v="173"/>
    <d v="2015-02-28T13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x v="121"/>
    <b v="0"/>
    <n v="0"/>
    <x v="174"/>
    <d v="2015-05-08T18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x v="152"/>
    <b v="0"/>
    <n v="6.4850000000000005E-2"/>
    <x v="175"/>
    <d v="2014-08-29T18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x v="121"/>
    <b v="0"/>
    <n v="0"/>
    <x v="176"/>
    <d v="2015-08-05T19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x v="153"/>
    <b v="0"/>
    <n v="0.4"/>
    <x v="177"/>
    <d v="2015-03-24T00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x v="121"/>
    <b v="0"/>
    <n v="0"/>
    <x v="178"/>
    <d v="2015-11-26T23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x v="101"/>
    <b v="0"/>
    <n v="0.2"/>
    <x v="179"/>
    <d v="2016-03-04T01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x v="154"/>
    <b v="0"/>
    <n v="0.33416666666666667"/>
    <x v="180"/>
    <d v="2015-04-13T19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x v="155"/>
    <b v="0"/>
    <n v="0.21092608822670172"/>
    <x v="181"/>
    <d v="2015-06-22T17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x v="121"/>
    <b v="0"/>
    <n v="0"/>
    <x v="182"/>
    <d v="2017-01-07T00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x v="156"/>
    <b v="0"/>
    <n v="0.35855999999999999"/>
    <x v="183"/>
    <d v="2014-11-26T20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x v="157"/>
    <b v="0"/>
    <n v="3.4000000000000002E-2"/>
    <x v="184"/>
    <d v="2014-09-01T03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x v="158"/>
    <b v="0"/>
    <n v="5.5E-2"/>
    <x v="185"/>
    <d v="2016-08-18T21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x v="121"/>
    <b v="0"/>
    <n v="0"/>
    <x v="186"/>
    <d v="2017-03-03T20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x v="159"/>
    <b v="0"/>
    <n v="0.16"/>
    <x v="187"/>
    <d v="2015-07-21T06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x v="121"/>
    <b v="0"/>
    <n v="0"/>
    <x v="188"/>
    <d v="2014-09-05T04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x v="160"/>
    <b v="0"/>
    <n v="6.8999999999999997E-4"/>
    <x v="189"/>
    <d v="2016-09-03T16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x v="73"/>
    <b v="0"/>
    <n v="4.1666666666666666E-3"/>
    <x v="190"/>
    <d v="2016-06-16T15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x v="161"/>
    <b v="0"/>
    <n v="0.05"/>
    <x v="191"/>
    <d v="2015-10-02T10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x v="162"/>
    <b v="0"/>
    <n v="1.7E-5"/>
    <x v="192"/>
    <d v="2014-10-17T19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x v="121"/>
    <b v="0"/>
    <n v="0"/>
    <x v="193"/>
    <d v="2014-11-28T23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x v="120"/>
    <b v="0"/>
    <n v="1.1999999999999999E-3"/>
    <x v="194"/>
    <d v="2016-03-06T23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x v="121"/>
    <b v="0"/>
    <n v="0"/>
    <x v="195"/>
    <d v="2015-07-10T16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x v="163"/>
    <b v="0"/>
    <n v="0.41857142857142859"/>
    <x v="196"/>
    <d v="2015-10-10T21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x v="164"/>
    <b v="0"/>
    <n v="0.1048"/>
    <x v="197"/>
    <d v="2017-02-17T21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x v="165"/>
    <b v="0"/>
    <n v="1.116E-2"/>
    <x v="198"/>
    <d v="2014-10-05T09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x v="121"/>
    <b v="0"/>
    <n v="0"/>
    <x v="199"/>
    <d v="2016-09-01T02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x v="166"/>
    <b v="0"/>
    <n v="0.26192500000000002"/>
    <x v="200"/>
    <d v="2014-09-15T02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x v="167"/>
    <b v="0"/>
    <n v="0.58461538461538465"/>
    <x v="201"/>
    <d v="2015-02-08T19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x v="121"/>
    <b v="0"/>
    <n v="0"/>
    <x v="202"/>
    <d v="2015-10-08T20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x v="168"/>
    <b v="0"/>
    <n v="0.2984"/>
    <x v="203"/>
    <d v="2015-01-29T20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x v="169"/>
    <b v="0"/>
    <n v="0.50721666666666665"/>
    <x v="204"/>
    <d v="2016-08-04T14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x v="170"/>
    <b v="0"/>
    <n v="0.16250000000000001"/>
    <x v="205"/>
    <d v="2015-10-06T15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x v="121"/>
    <b v="0"/>
    <n v="0"/>
    <x v="206"/>
    <d v="2016-08-06T00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x v="171"/>
    <b v="0"/>
    <n v="0.15214285714285714"/>
    <x v="207"/>
    <d v="2015-01-04T04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x v="121"/>
    <b v="0"/>
    <n v="0"/>
    <x v="208"/>
    <d v="2014-12-16T08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x v="121"/>
    <b v="0"/>
    <n v="0"/>
    <x v="209"/>
    <d v="2015-07-10T22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x v="172"/>
    <b v="0"/>
    <n v="0.2525"/>
    <x v="210"/>
    <d v="2015-10-01T05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x v="173"/>
    <b v="0"/>
    <n v="0.44600000000000001"/>
    <x v="211"/>
    <d v="2015-09-19T03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x v="120"/>
    <b v="0"/>
    <n v="1.5873015873015873E-4"/>
    <x v="212"/>
    <d v="2016-04-16T20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x v="135"/>
    <b v="0"/>
    <n v="4.0000000000000002E-4"/>
    <x v="213"/>
    <d v="2015-08-16T14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x v="120"/>
    <b v="0"/>
    <n v="8.0000000000000007E-5"/>
    <x v="214"/>
    <d v="2015-03-06T15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x v="119"/>
    <b v="0"/>
    <n v="2.2727272727272726E-3"/>
    <x v="215"/>
    <d v="2016-02-17T23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x v="174"/>
    <b v="0"/>
    <n v="0.55698440000000005"/>
    <x v="216"/>
    <d v="2015-04-22T22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x v="175"/>
    <b v="0"/>
    <n v="0.11942999999999999"/>
    <x v="217"/>
    <d v="2014-12-28T15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x v="101"/>
    <b v="0"/>
    <n v="0.02"/>
    <x v="218"/>
    <d v="2015-05-15T15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x v="176"/>
    <b v="0"/>
    <n v="0.17630000000000001"/>
    <x v="219"/>
    <d v="2016-04-01T06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x v="177"/>
    <b v="0"/>
    <n v="7.1999999999999998E-3"/>
    <x v="220"/>
    <d v="2015-08-20T20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x v="121"/>
    <b v="0"/>
    <n v="0"/>
    <x v="221"/>
    <d v="2015-03-28T19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x v="178"/>
    <b v="0"/>
    <n v="0.13"/>
    <x v="222"/>
    <d v="2015-03-27T02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x v="121"/>
    <b v="0"/>
    <n v="0"/>
    <x v="223"/>
    <d v="2016-05-22T01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x v="121"/>
    <b v="0"/>
    <n v="0"/>
    <x v="224"/>
    <d v="2015-07-10T05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x v="121"/>
    <b v="0"/>
    <n v="0"/>
    <x v="225"/>
    <d v="2016-04-08T22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x v="179"/>
    <b v="0"/>
    <n v="8.6206896551724137E-3"/>
    <x v="226"/>
    <d v="2015-05-31T09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x v="121"/>
    <b v="0"/>
    <n v="0"/>
    <x v="227"/>
    <d v="2015-07-09T21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x v="121"/>
    <b v="0"/>
    <n v="0"/>
    <x v="228"/>
    <d v="2015-06-01T16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x v="121"/>
    <b v="0"/>
    <n v="0"/>
    <x v="229"/>
    <d v="2016-02-13T22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x v="180"/>
    <b v="0"/>
    <n v="4.0000000000000001E-3"/>
    <x v="230"/>
    <d v="2015-06-04T18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x v="121"/>
    <b v="0"/>
    <n v="0"/>
    <x v="231"/>
    <d v="2016-01-02T23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x v="181"/>
    <b v="0"/>
    <n v="2.75E-2"/>
    <x v="232"/>
    <d v="2015-02-27T19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x v="121"/>
    <b v="0"/>
    <n v="0"/>
    <x v="233"/>
    <d v="2016-09-29T21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x v="182"/>
    <b v="0"/>
    <n v="0.40100000000000002"/>
    <x v="234"/>
    <d v="2015-06-21T00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x v="121"/>
    <b v="0"/>
    <n v="0"/>
    <x v="235"/>
    <d v="2015-07-09T21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x v="121"/>
    <b v="0"/>
    <n v="0"/>
    <x v="236"/>
    <d v="2016-01-05T00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x v="73"/>
    <b v="0"/>
    <n v="3.3333333333333335E-3"/>
    <x v="237"/>
    <d v="2016-03-08T13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x v="121"/>
    <b v="0"/>
    <n v="0"/>
    <x v="238"/>
    <d v="2016-12-30T09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x v="73"/>
    <b v="0"/>
    <n v="0.25"/>
    <x v="239"/>
    <d v="2015-11-08T12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x v="183"/>
    <b v="1"/>
    <n v="1.0763413333333334"/>
    <x v="240"/>
    <d v="2013-05-05T17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x v="184"/>
    <b v="1"/>
    <n v="1.1263736263736264"/>
    <x v="241"/>
    <d v="2014-12-21T16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x v="185"/>
    <b v="1"/>
    <n v="1.1346153846153846"/>
    <x v="242"/>
    <d v="2011-12-20T11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x v="186"/>
    <b v="1"/>
    <n v="1.0259199999999999"/>
    <x v="243"/>
    <d v="2014-02-22T01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x v="187"/>
    <b v="1"/>
    <n v="1.1375714285714287"/>
    <x v="244"/>
    <d v="2010-03-16T07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x v="188"/>
    <b v="1"/>
    <n v="1.0371999999999999"/>
    <x v="245"/>
    <d v="2012-08-16T01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x v="189"/>
    <b v="1"/>
    <n v="3.0546000000000002"/>
    <x v="246"/>
    <d v="2010-12-18T09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x v="190"/>
    <b v="1"/>
    <n v="1.341"/>
    <x v="247"/>
    <d v="2010-10-16T03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x v="191"/>
    <b v="1"/>
    <n v="1.0133294117647058"/>
    <x v="248"/>
    <d v="2012-01-07T18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x v="192"/>
    <b v="1"/>
    <n v="1.1292"/>
    <x v="249"/>
    <d v="2010-08-22T17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x v="193"/>
    <b v="1"/>
    <n v="1.0558333333333334"/>
    <x v="250"/>
    <d v="2013-06-06T13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x v="194"/>
    <b v="1"/>
    <n v="1.2557142857142858"/>
    <x v="251"/>
    <d v="2012-05-16T19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x v="195"/>
    <b v="1"/>
    <n v="1.8455999999999999"/>
    <x v="252"/>
    <d v="2010-06-01T03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x v="196"/>
    <b v="1"/>
    <n v="1.0073333333333334"/>
    <x v="253"/>
    <d v="2012-02-15T15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x v="197"/>
    <b v="1"/>
    <n v="1.1694724999999999"/>
    <x v="254"/>
    <d v="2015-10-17T02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x v="198"/>
    <b v="1"/>
    <n v="1.0673325"/>
    <x v="255"/>
    <d v="2011-03-16T11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x v="199"/>
    <b v="1"/>
    <n v="1.391"/>
    <x v="256"/>
    <d v="2013-03-16T18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x v="200"/>
    <b v="1"/>
    <n v="1.0672648571428571"/>
    <x v="257"/>
    <d v="2016-05-19T15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x v="201"/>
    <b v="1"/>
    <n v="1.9114"/>
    <x v="258"/>
    <d v="2011-06-18T01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x v="202"/>
    <b v="1"/>
    <n v="1.3193789333333332"/>
    <x v="259"/>
    <d v="2015-04-08T17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x v="203"/>
    <b v="1"/>
    <n v="1.0640000000000001"/>
    <x v="260"/>
    <d v="2010-07-17T09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x v="204"/>
    <b v="1"/>
    <n v="1.0740000000000001"/>
    <x v="261"/>
    <d v="2012-06-07T14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x v="205"/>
    <b v="1"/>
    <n v="2.4"/>
    <x v="262"/>
    <d v="2011-02-26T05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x v="206"/>
    <b v="1"/>
    <n v="1.1808107999999999"/>
    <x v="263"/>
    <d v="2012-09-27T22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x v="207"/>
    <b v="1"/>
    <n v="1.1819999999999999"/>
    <x v="264"/>
    <d v="2012-05-11T14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x v="208"/>
    <b v="1"/>
    <n v="1.111"/>
    <x v="265"/>
    <d v="2010-05-10T20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x v="209"/>
    <b v="1"/>
    <n v="1.4550000000000001"/>
    <x v="266"/>
    <d v="2010-04-23T03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x v="210"/>
    <b v="1"/>
    <n v="1.3162883248730965"/>
    <x v="267"/>
    <d v="2014-06-25T10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x v="211"/>
    <b v="1"/>
    <n v="1.1140000000000001"/>
    <x v="268"/>
    <d v="2011-11-07T04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x v="212"/>
    <b v="1"/>
    <n v="1.4723377"/>
    <x v="269"/>
    <d v="2017-02-22T04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x v="213"/>
    <b v="1"/>
    <n v="1.5260869565217392"/>
    <x v="270"/>
    <d v="2011-05-25T04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x v="214"/>
    <b v="1"/>
    <n v="1.0468"/>
    <x v="271"/>
    <d v="2014-01-02T08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x v="215"/>
    <b v="1"/>
    <n v="1.7743366666666667"/>
    <x v="272"/>
    <d v="2010-04-28T18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x v="216"/>
    <b v="1"/>
    <n v="1.077758"/>
    <x v="273"/>
    <d v="2011-07-03T11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x v="217"/>
    <b v="1"/>
    <n v="1.56"/>
    <x v="274"/>
    <d v="2012-04-05T06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x v="218"/>
    <b v="1"/>
    <n v="1.08395"/>
    <x v="275"/>
    <d v="2012-11-10T01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x v="219"/>
    <b v="1"/>
    <n v="1.476"/>
    <x v="276"/>
    <d v="2012-04-28T00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x v="220"/>
    <b v="1"/>
    <n v="1.1038153846153846"/>
    <x v="277"/>
    <d v="2015-05-23T21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x v="221"/>
    <b v="1"/>
    <n v="1.5034814814814814"/>
    <x v="278"/>
    <d v="2012-10-12T00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x v="222"/>
    <b v="1"/>
    <n v="1.5731829411764706"/>
    <x v="279"/>
    <d v="2017-02-27T02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x v="223"/>
    <b v="1"/>
    <n v="1.5614399999999999"/>
    <x v="280"/>
    <d v="2014-05-30T14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x v="224"/>
    <b v="1"/>
    <n v="1.2058763636363636"/>
    <x v="281"/>
    <d v="2009-08-10T19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x v="225"/>
    <b v="1"/>
    <n v="1.0118888888888888"/>
    <x v="282"/>
    <d v="2010-02-22T22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x v="226"/>
    <b v="1"/>
    <n v="1.142725"/>
    <x v="283"/>
    <d v="2011-06-01T04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x v="227"/>
    <b v="1"/>
    <n v="1.0462615"/>
    <x v="284"/>
    <d v="2012-01-21T17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x v="228"/>
    <b v="1"/>
    <n v="2.2882507142857142"/>
    <x v="285"/>
    <d v="2013-09-19T18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x v="229"/>
    <b v="1"/>
    <n v="1.0915333333333332"/>
    <x v="286"/>
    <d v="2013-03-25T18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x v="230"/>
    <b v="1"/>
    <n v="1.7629999999999999"/>
    <x v="287"/>
    <d v="2012-11-02T04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x v="231"/>
    <b v="1"/>
    <n v="1.0321061999999999"/>
    <x v="288"/>
    <d v="2012-06-26T04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x v="232"/>
    <b v="1"/>
    <n v="1.0482"/>
    <x v="289"/>
    <d v="2013-11-02T10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x v="233"/>
    <b v="1"/>
    <n v="1.0668444444444445"/>
    <x v="290"/>
    <d v="2011-02-02T07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x v="234"/>
    <b v="1"/>
    <n v="1.2001999999999999"/>
    <x v="291"/>
    <d v="2013-05-01T00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x v="235"/>
    <b v="1"/>
    <n v="1.0150693333333334"/>
    <x v="292"/>
    <d v="2011-10-29T03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x v="236"/>
    <b v="1"/>
    <n v="1.0138461538461538"/>
    <x v="293"/>
    <d v="2014-04-20T16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x v="101"/>
    <b v="1"/>
    <n v="1"/>
    <x v="294"/>
    <d v="2010-07-19T16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x v="237"/>
    <b v="1"/>
    <n v="1.3310911999999999"/>
    <x v="295"/>
    <d v="2013-11-01T00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x v="238"/>
    <b v="1"/>
    <n v="1.187262"/>
    <x v="296"/>
    <d v="2012-09-07T11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x v="239"/>
    <b v="1"/>
    <n v="1.0064"/>
    <x v="297"/>
    <d v="2015-05-01T03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x v="240"/>
    <b v="1"/>
    <n v="1.089324126984127"/>
    <x v="298"/>
    <d v="2014-05-09T21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x v="241"/>
    <b v="1"/>
    <n v="1.789525"/>
    <x v="299"/>
    <d v="2010-11-17T06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x v="242"/>
    <b v="1"/>
    <n v="1.0172264"/>
    <x v="300"/>
    <d v="2011-04-24T23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x v="243"/>
    <b v="1"/>
    <n v="1.1873499999999999"/>
    <x v="301"/>
    <d v="2013-03-19T16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x v="244"/>
    <b v="1"/>
    <n v="1.0045999999999999"/>
    <x v="302"/>
    <d v="2012-02-24T20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x v="245"/>
    <b v="1"/>
    <n v="1.3746666666666667"/>
    <x v="303"/>
    <d v="2012-06-02T01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x v="246"/>
    <b v="1"/>
    <n v="2.3164705882352941"/>
    <x v="304"/>
    <d v="2012-09-01T02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x v="247"/>
    <b v="1"/>
    <n v="1.3033333333333332"/>
    <x v="305"/>
    <d v="2012-03-10T15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x v="248"/>
    <b v="1"/>
    <n v="2.9289999999999998"/>
    <x v="306"/>
    <d v="2013-03-20T19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x v="249"/>
    <b v="1"/>
    <n v="1.1131818181818183"/>
    <x v="307"/>
    <d v="2013-02-07T22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x v="250"/>
    <b v="1"/>
    <n v="1.0556666666666668"/>
    <x v="308"/>
    <d v="2011-03-10T16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x v="251"/>
    <b v="1"/>
    <n v="1.1894444444444445"/>
    <x v="309"/>
    <d v="2012-09-03T18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x v="252"/>
    <b v="1"/>
    <n v="1.04129"/>
    <x v="310"/>
    <d v="2011-10-20T02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x v="253"/>
    <b v="1"/>
    <n v="1.0410165"/>
    <x v="311"/>
    <d v="2012-01-01T07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x v="254"/>
    <b v="1"/>
    <n v="1.1187499999999999"/>
    <x v="312"/>
    <d v="2013-04-14T21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x v="255"/>
    <b v="1"/>
    <n v="1.0473529411764706"/>
    <x v="313"/>
    <d v="2010-08-11T15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x v="256"/>
    <b v="1"/>
    <n v="3.8515000000000001"/>
    <x v="314"/>
    <d v="2013-03-01T19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x v="257"/>
    <b v="1"/>
    <n v="1.01248"/>
    <x v="315"/>
    <d v="2012-08-22T18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x v="258"/>
    <b v="1"/>
    <n v="1.1377333333333333"/>
    <x v="316"/>
    <d v="2014-12-11T04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x v="259"/>
    <b v="1"/>
    <n v="1.0080333333333333"/>
    <x v="317"/>
    <d v="2013-12-11T16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x v="260"/>
    <b v="1"/>
    <n v="2.8332000000000002"/>
    <x v="318"/>
    <d v="2013-03-26T23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x v="261"/>
    <b v="1"/>
    <n v="1.1268"/>
    <x v="319"/>
    <d v="2010-02-02T07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x v="262"/>
    <b v="1"/>
    <n v="1.0658000000000001"/>
    <x v="320"/>
    <d v="2015-12-22T23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x v="263"/>
    <b v="1"/>
    <n v="1.0266285714285714"/>
    <x v="321"/>
    <d v="2016-11-08T11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x v="264"/>
    <b v="1"/>
    <n v="1.0791200000000001"/>
    <x v="322"/>
    <d v="2016-05-13T13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x v="265"/>
    <b v="1"/>
    <n v="1.2307407407407407"/>
    <x v="323"/>
    <d v="2016-12-21T07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x v="266"/>
    <b v="1"/>
    <n v="1.016"/>
    <x v="324"/>
    <d v="2015-08-01T15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x v="267"/>
    <b v="1"/>
    <n v="1.04396"/>
    <x v="325"/>
    <d v="2016-12-20T04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x v="268"/>
    <b v="1"/>
    <n v="1.1292973333333334"/>
    <x v="326"/>
    <d v="2017-03-14T22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x v="269"/>
    <b v="1"/>
    <n v="1.3640000000000001"/>
    <x v="327"/>
    <d v="2015-03-22T08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x v="270"/>
    <b v="1"/>
    <n v="1.036144"/>
    <x v="328"/>
    <d v="2015-11-01T04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x v="271"/>
    <b v="1"/>
    <n v="1.0549999999999999"/>
    <x v="329"/>
    <d v="2015-11-07T04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x v="272"/>
    <b v="1"/>
    <n v="1.0182857142857142"/>
    <x v="330"/>
    <d v="2013-05-17T03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x v="273"/>
    <b v="1"/>
    <n v="1.0660499999999999"/>
    <x v="331"/>
    <d v="2016-06-17T13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x v="274"/>
    <b v="1"/>
    <n v="1.13015"/>
    <x v="332"/>
    <d v="2015-10-28T08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x v="275"/>
    <b v="1"/>
    <n v="1.252275"/>
    <x v="333"/>
    <d v="2016-04-07T14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x v="276"/>
    <b v="1"/>
    <n v="1.0119"/>
    <x v="334"/>
    <d v="2015-05-15T19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x v="277"/>
    <b v="1"/>
    <n v="1.0276470588235294"/>
    <x v="335"/>
    <d v="2015-05-08T22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x v="278"/>
    <b v="1"/>
    <n v="1.1683911999999999"/>
    <x v="336"/>
    <d v="2015-11-13T15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x v="279"/>
    <b v="1"/>
    <n v="1.0116833333333335"/>
    <x v="337"/>
    <d v="2015-03-14T02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x v="280"/>
    <b v="1"/>
    <n v="1.1013360000000001"/>
    <x v="338"/>
    <d v="2016-09-03T01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x v="281"/>
    <b v="1"/>
    <n v="1.0808333333333333"/>
    <x v="339"/>
    <d v="2015-04-29T18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x v="282"/>
    <b v="1"/>
    <n v="1.2502285714285715"/>
    <x v="340"/>
    <d v="2017-03-08T21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x v="283"/>
    <b v="1"/>
    <n v="1.0671428571428572"/>
    <x v="341"/>
    <d v="2014-10-01T03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x v="284"/>
    <b v="1"/>
    <n v="1.0036639999999999"/>
    <x v="342"/>
    <d v="2016-04-29T18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x v="285"/>
    <b v="1"/>
    <n v="1.0202863333333334"/>
    <x v="343"/>
    <d v="2014-11-14T03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x v="286"/>
    <b v="1"/>
    <n v="1.0208358208955224"/>
    <x v="344"/>
    <d v="2015-06-01T02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x v="287"/>
    <b v="1"/>
    <n v="1.2327586206896552"/>
    <x v="345"/>
    <d v="2015-05-20T22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x v="288"/>
    <b v="1"/>
    <n v="1.7028880000000002"/>
    <x v="346"/>
    <d v="2015-10-14T12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x v="289"/>
    <b v="1"/>
    <n v="1.1159049999999999"/>
    <x v="347"/>
    <d v="2015-11-14T12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x v="290"/>
    <b v="1"/>
    <n v="1.03"/>
    <x v="348"/>
    <d v="2015-08-21T14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x v="291"/>
    <b v="1"/>
    <n v="1.0663570159857905"/>
    <x v="349"/>
    <d v="2017-02-24T11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x v="292"/>
    <b v="1"/>
    <n v="1.1476"/>
    <x v="350"/>
    <d v="2016-09-11T03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x v="293"/>
    <b v="1"/>
    <n v="1.2734117647058822"/>
    <x v="351"/>
    <d v="2016-04-07T22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x v="294"/>
    <b v="1"/>
    <n v="1.1656"/>
    <x v="352"/>
    <d v="2014-10-08T04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x v="295"/>
    <b v="1"/>
    <n v="1.0861819426615318"/>
    <x v="353"/>
    <d v="2015-11-19T20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x v="296"/>
    <b v="1"/>
    <n v="1.0394285714285714"/>
    <x v="354"/>
    <d v="2016-04-08T18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x v="297"/>
    <b v="1"/>
    <n v="1.1625714285714286"/>
    <x v="355"/>
    <d v="2014-12-01T08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x v="298"/>
    <b v="1"/>
    <n v="1.0269239999999999"/>
    <x v="356"/>
    <d v="2016-03-16T18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x v="299"/>
    <b v="1"/>
    <n v="1.74"/>
    <x v="357"/>
    <d v="2015-04-24T05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x v="300"/>
    <b v="1"/>
    <n v="1.03088"/>
    <x v="358"/>
    <d v="2016-06-15T15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x v="301"/>
    <b v="1"/>
    <n v="1.0485537190082646"/>
    <x v="359"/>
    <d v="2014-11-14T05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x v="302"/>
    <b v="1"/>
    <n v="1.0137499999999999"/>
    <x v="360"/>
    <d v="2015-07-23T03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x v="303"/>
    <b v="1"/>
    <n v="1.1107699999999998"/>
    <x v="361"/>
    <d v="2014-11-23T01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x v="304"/>
    <b v="1"/>
    <n v="1.2415933781686497"/>
    <x v="362"/>
    <d v="2014-08-08T00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x v="305"/>
    <b v="1"/>
    <n v="1.0133333333333334"/>
    <x v="363"/>
    <d v="2010-05-02T19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x v="306"/>
    <b v="1"/>
    <n v="1.1016142857142857"/>
    <x v="364"/>
    <d v="2014-06-21T03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x v="307"/>
    <b v="1"/>
    <n v="1.0397333333333334"/>
    <x v="365"/>
    <d v="2014-02-28T14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x v="308"/>
    <b v="1"/>
    <n v="1.013157894736842"/>
    <x v="366"/>
    <d v="2012-05-20T19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x v="309"/>
    <b v="1"/>
    <n v="1.033501"/>
    <x v="367"/>
    <d v="2013-05-01T04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x v="310"/>
    <b v="1"/>
    <n v="1.04112"/>
    <x v="368"/>
    <d v="2015-03-15T13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x v="311"/>
    <b v="1"/>
    <n v="1.1015569230769231"/>
    <x v="369"/>
    <d v="2012-01-15T13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x v="312"/>
    <b v="1"/>
    <n v="1.2202"/>
    <x v="370"/>
    <d v="2017-01-06T19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x v="313"/>
    <b v="1"/>
    <n v="1.1416866666666667"/>
    <x v="371"/>
    <d v="2013-02-01T18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x v="314"/>
    <b v="1"/>
    <n v="1.2533333333333334"/>
    <x v="372"/>
    <d v="2016-04-05T16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x v="315"/>
    <b v="1"/>
    <n v="1.0666666666666667"/>
    <x v="373"/>
    <d v="2012-07-18T21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x v="316"/>
    <b v="1"/>
    <n v="1.3065"/>
    <x v="374"/>
    <d v="2011-09-16T21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x v="317"/>
    <b v="1"/>
    <n v="1.2"/>
    <x v="375"/>
    <d v="2014-03-01T17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x v="318"/>
    <b v="1"/>
    <n v="1.0595918367346939"/>
    <x v="376"/>
    <d v="2016-08-25T10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x v="319"/>
    <b v="1"/>
    <n v="1.1439999999999999"/>
    <x v="377"/>
    <d v="2015-11-14T07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x v="320"/>
    <b v="1"/>
    <n v="1.1176666666666666"/>
    <x v="378"/>
    <d v="2016-01-25T23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x v="321"/>
    <b v="1"/>
    <n v="1.1608000000000001"/>
    <x v="379"/>
    <d v="2012-05-03T16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x v="322"/>
    <b v="1"/>
    <n v="1.415"/>
    <x v="380"/>
    <d v="2016-01-23T17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x v="323"/>
    <b v="1"/>
    <n v="1.0472999999999999"/>
    <x v="381"/>
    <d v="2012-07-30T05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x v="324"/>
    <b v="1"/>
    <n v="2.5583333333333331"/>
    <x v="382"/>
    <d v="2012-09-06T17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x v="325"/>
    <b v="1"/>
    <n v="2.0670670670670672"/>
    <x v="383"/>
    <d v="2014-05-19T02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x v="326"/>
    <b v="1"/>
    <n v="1.1210500000000001"/>
    <x v="384"/>
    <d v="2015-01-06T18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x v="327"/>
    <b v="1"/>
    <n v="1.05982"/>
    <x v="385"/>
    <d v="2014-11-21T15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x v="328"/>
    <b v="1"/>
    <n v="1.0016666666666667"/>
    <x v="386"/>
    <d v="2015-08-10T22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x v="329"/>
    <b v="1"/>
    <n v="2.1398947368421051"/>
    <x v="387"/>
    <d v="2015-08-15T06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x v="330"/>
    <b v="1"/>
    <n v="1.2616000000000001"/>
    <x v="388"/>
    <d v="2016-07-28T01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x v="331"/>
    <b v="1"/>
    <n v="1.8153547058823529"/>
    <x v="389"/>
    <d v="2014-03-07T22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x v="84"/>
    <b v="1"/>
    <n v="1"/>
    <x v="390"/>
    <d v="2015-05-08T00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x v="332"/>
    <b v="1"/>
    <n v="1.0061"/>
    <x v="391"/>
    <d v="2011-12-18T00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x v="333"/>
    <b v="1"/>
    <n v="1.009027027027027"/>
    <x v="392"/>
    <d v="2011-09-08T03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x v="334"/>
    <b v="1"/>
    <n v="1.10446"/>
    <x v="393"/>
    <d v="2013-10-10T17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x v="335"/>
    <b v="1"/>
    <n v="1.118936170212766"/>
    <x v="394"/>
    <d v="2016-04-17T18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x v="336"/>
    <b v="1"/>
    <n v="1.0804450000000001"/>
    <x v="395"/>
    <d v="2012-04-27T21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x v="337"/>
    <b v="1"/>
    <n v="1.0666666666666667"/>
    <x v="396"/>
    <d v="2012-07-07T13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x v="338"/>
    <b v="1"/>
    <n v="1.0390027322404372"/>
    <x v="397"/>
    <d v="2010-09-01T03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x v="339"/>
    <b v="1"/>
    <n v="1.2516"/>
    <x v="398"/>
    <d v="2015-04-29T19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x v="340"/>
    <b v="1"/>
    <n v="1.0680499999999999"/>
    <x v="399"/>
    <d v="2016-12-14T12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x v="341"/>
    <b v="1"/>
    <n v="1.1230249999999999"/>
    <x v="400"/>
    <d v="2014-05-17T03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x v="342"/>
    <b v="1"/>
    <n v="1.0381199999999999"/>
    <x v="401"/>
    <d v="2011-08-07T20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x v="343"/>
    <b v="1"/>
    <n v="1.4165000000000001"/>
    <x v="402"/>
    <d v="2015-11-05T13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x v="344"/>
    <b v="1"/>
    <n v="1.0526"/>
    <x v="403"/>
    <d v="2011-08-10T07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x v="345"/>
    <b v="1"/>
    <n v="1.0309142857142857"/>
    <x v="404"/>
    <d v="2014-02-05T23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x v="346"/>
    <b v="1"/>
    <n v="1.0765957446808512"/>
    <x v="405"/>
    <d v="2014-03-06T02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x v="347"/>
    <b v="1"/>
    <n v="1.0770464285714285"/>
    <x v="406"/>
    <d v="2011-05-09T05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x v="348"/>
    <b v="1"/>
    <n v="1.0155000000000001"/>
    <x v="407"/>
    <d v="2011-11-19T21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x v="349"/>
    <b v="1"/>
    <n v="1.0143766666666667"/>
    <x v="408"/>
    <d v="2013-11-05T18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x v="350"/>
    <b v="1"/>
    <n v="1.3680000000000001"/>
    <x v="409"/>
    <d v="2016-07-22T20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x v="351"/>
    <b v="1"/>
    <n v="1.2829999999999999"/>
    <x v="410"/>
    <d v="2015-06-18T23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x v="352"/>
    <b v="1"/>
    <n v="1.0105"/>
    <x v="411"/>
    <d v="2013-12-22T05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x v="353"/>
    <b v="1"/>
    <n v="1.2684"/>
    <x v="412"/>
    <d v="2012-07-25T17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x v="354"/>
    <b v="1"/>
    <n v="1.0508593749999999"/>
    <x v="413"/>
    <d v="2012-07-19T21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x v="355"/>
    <b v="1"/>
    <n v="1.0285405405405406"/>
    <x v="414"/>
    <d v="2013-10-12T01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x v="356"/>
    <b v="1"/>
    <n v="1.0214714285714286"/>
    <x v="415"/>
    <d v="2014-10-17T12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x v="357"/>
    <b v="1"/>
    <n v="1.2021700000000002"/>
    <x v="416"/>
    <d v="2014-02-08T09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x v="358"/>
    <b v="1"/>
    <n v="1.0024761904761905"/>
    <x v="417"/>
    <d v="2013-04-08T04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x v="359"/>
    <b v="1"/>
    <n v="1.0063392857142857"/>
    <x v="418"/>
    <d v="2015-07-23T06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x v="360"/>
    <b v="1"/>
    <n v="1.004375"/>
    <x v="419"/>
    <d v="2013-06-29T20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x v="361"/>
    <b v="0"/>
    <n v="4.3939393939393936E-3"/>
    <x v="420"/>
    <d v="2014-03-14T04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x v="362"/>
    <b v="0"/>
    <n v="2.0066666666666667E-2"/>
    <x v="421"/>
    <d v="2015-08-21T11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x v="363"/>
    <b v="0"/>
    <n v="1.0749999999999999E-2"/>
    <x v="422"/>
    <d v="2014-09-11T06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x v="364"/>
    <b v="0"/>
    <n v="7.6499999999999997E-3"/>
    <x v="423"/>
    <d v="2013-06-05T22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x v="365"/>
    <b v="0"/>
    <n v="6.7966666666666675E-2"/>
    <x v="424"/>
    <d v="2012-03-26T08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x v="366"/>
    <b v="0"/>
    <n v="1.2E-4"/>
    <x v="425"/>
    <d v="2015-11-27T21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x v="367"/>
    <b v="0"/>
    <n v="1.3299999999999999E-2"/>
    <x v="426"/>
    <d v="2016-03-01T17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x v="121"/>
    <b v="0"/>
    <n v="0"/>
    <x v="427"/>
    <d v="2015-10-22T18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x v="368"/>
    <b v="0"/>
    <n v="5.6333333333333332E-2"/>
    <x v="428"/>
    <d v="2014-06-16T22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x v="121"/>
    <b v="0"/>
    <n v="0"/>
    <x v="429"/>
    <d v="2009-11-27T04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x v="369"/>
    <b v="0"/>
    <n v="2.4E-2"/>
    <x v="430"/>
    <d v="2013-09-11T02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x v="370"/>
    <b v="0"/>
    <n v="0.13833333333333334"/>
    <x v="431"/>
    <d v="2016-07-05T20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x v="371"/>
    <b v="0"/>
    <n v="9.5000000000000001E-2"/>
    <x v="432"/>
    <d v="2015-10-21T17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x v="121"/>
    <b v="0"/>
    <n v="0"/>
    <x v="433"/>
    <d v="2015-10-11T15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x v="372"/>
    <b v="0"/>
    <n v="0.05"/>
    <x v="434"/>
    <d v="2013-12-01T21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x v="120"/>
    <b v="0"/>
    <n v="2.7272727272727273E-5"/>
    <x v="435"/>
    <d v="2013-09-13T17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x v="121"/>
    <b v="0"/>
    <n v="0"/>
    <x v="436"/>
    <d v="2013-07-31T08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x v="121"/>
    <b v="0"/>
    <n v="0"/>
    <x v="437"/>
    <d v="2016-10-08T07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x v="373"/>
    <b v="0"/>
    <n v="9.3799999999999994E-2"/>
    <x v="438"/>
    <d v="2015-11-18T07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x v="121"/>
    <b v="0"/>
    <n v="0"/>
    <x v="439"/>
    <d v="2014-10-17T18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x v="144"/>
    <b v="0"/>
    <n v="1E-3"/>
    <x v="440"/>
    <d v="2016-03-24T22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x v="121"/>
    <b v="0"/>
    <n v="0"/>
    <x v="441"/>
    <d v="2013-11-02T19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x v="374"/>
    <b v="0"/>
    <n v="0.39358823529411763"/>
    <x v="442"/>
    <d v="2015-02-19T21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x v="144"/>
    <b v="0"/>
    <n v="1E-3"/>
    <x v="443"/>
    <d v="2014-02-10T00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x v="73"/>
    <b v="0"/>
    <n v="0.05"/>
    <x v="444"/>
    <d v="2012-02-15T21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x v="120"/>
    <b v="0"/>
    <n v="3.3333333333333335E-5"/>
    <x v="445"/>
    <d v="2015-05-21T08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x v="375"/>
    <b v="0"/>
    <n v="7.2952380952380949E-2"/>
    <x v="446"/>
    <d v="2015-03-04T02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x v="144"/>
    <b v="0"/>
    <n v="1.6666666666666666E-4"/>
    <x v="447"/>
    <d v="2013-03-23T12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x v="376"/>
    <b v="0"/>
    <n v="3.2804E-2"/>
    <x v="448"/>
    <d v="2014-05-14T18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x v="377"/>
    <b v="0"/>
    <n v="2.2499999999999999E-2"/>
    <x v="449"/>
    <d v="2013-10-17T13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x v="378"/>
    <b v="0"/>
    <n v="7.92E-3"/>
    <x v="450"/>
    <d v="2014-02-14T22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x v="121"/>
    <b v="0"/>
    <n v="0"/>
    <x v="451"/>
    <d v="2014-01-25T17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x v="379"/>
    <b v="0"/>
    <n v="0.64"/>
    <x v="452"/>
    <d v="2015-05-13T16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x v="31"/>
    <b v="0"/>
    <n v="2.740447957839262E-4"/>
    <x v="453"/>
    <d v="2015-02-19T19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x v="380"/>
    <b v="0"/>
    <n v="8.2000000000000007E-3"/>
    <x v="454"/>
    <d v="2014-11-26T13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x v="381"/>
    <b v="0"/>
    <n v="6.9230769230769226E-4"/>
    <x v="455"/>
    <d v="2012-04-17T00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x v="382"/>
    <b v="0"/>
    <n v="6.8631863186318634E-3"/>
    <x v="456"/>
    <d v="2013-10-22T03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x v="121"/>
    <b v="0"/>
    <n v="0"/>
    <x v="457"/>
    <d v="2014-08-16T18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x v="383"/>
    <b v="0"/>
    <n v="8.2100000000000006E-2"/>
    <x v="458"/>
    <d v="2013-05-14T16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x v="384"/>
    <b v="0"/>
    <n v="6.4102564102564103E-4"/>
    <x v="459"/>
    <d v="2011-11-13T16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x v="385"/>
    <b v="0"/>
    <n v="2.9411764705882353E-3"/>
    <x v="460"/>
    <d v="2014-06-01T04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x v="121"/>
    <b v="0"/>
    <n v="0"/>
    <x v="461"/>
    <d v="2013-06-02T20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x v="121"/>
    <b v="0"/>
    <n v="0"/>
    <x v="462"/>
    <d v="2011-08-10T03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x v="386"/>
    <b v="0"/>
    <n v="2.2727272727272728E-2"/>
    <x v="463"/>
    <d v="2011-09-24T17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x v="120"/>
    <b v="0"/>
    <n v="9.9009900990099011E-4"/>
    <x v="464"/>
    <d v="2016-05-18T20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x v="387"/>
    <b v="0"/>
    <n v="0.26953125"/>
    <x v="465"/>
    <d v="2014-06-27T02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x v="388"/>
    <b v="0"/>
    <n v="7.6E-3"/>
    <x v="466"/>
    <d v="2012-09-07T22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x v="389"/>
    <b v="0"/>
    <n v="0.21575"/>
    <x v="467"/>
    <d v="2012-09-28T16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x v="121"/>
    <b v="0"/>
    <n v="0"/>
    <x v="468"/>
    <d v="2012-07-11T03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x v="121"/>
    <b v="0"/>
    <n v="0"/>
    <x v="469"/>
    <d v="2014-09-05T23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x v="157"/>
    <b v="0"/>
    <n v="1.0200000000000001E-2"/>
    <x v="470"/>
    <d v="2014-01-16T04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x v="390"/>
    <b v="0"/>
    <n v="0.11892727272727273"/>
    <x v="471"/>
    <d v="2014-04-19T16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x v="391"/>
    <b v="0"/>
    <n v="0.17624999999999999"/>
    <x v="472"/>
    <d v="2014-08-23T22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x v="392"/>
    <b v="0"/>
    <n v="2.87E-2"/>
    <x v="473"/>
    <d v="2014-09-17T16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x v="120"/>
    <b v="0"/>
    <n v="3.0303030303030303E-4"/>
    <x v="474"/>
    <d v="2017-02-17T07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x v="121"/>
    <b v="0"/>
    <n v="0"/>
    <x v="475"/>
    <d v="2015-05-06T02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x v="393"/>
    <b v="0"/>
    <n v="2.2302681818181819E-2"/>
    <x v="476"/>
    <d v="2014-06-03T03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x v="121"/>
    <b v="0"/>
    <n v="0"/>
    <x v="477"/>
    <d v="2012-05-18T20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x v="121"/>
    <b v="0"/>
    <n v="0"/>
    <x v="478"/>
    <d v="2015-04-01T20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x v="394"/>
    <b v="0"/>
    <n v="0.3256"/>
    <x v="479"/>
    <d v="2014-11-21T10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x v="395"/>
    <b v="0"/>
    <n v="0.19409999999999999"/>
    <x v="480"/>
    <d v="2013-08-09T12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x v="396"/>
    <b v="0"/>
    <n v="6.0999999999999999E-2"/>
    <x v="481"/>
    <d v="2012-10-10T16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x v="119"/>
    <b v="0"/>
    <n v="1E-3"/>
    <x v="482"/>
    <d v="2016-04-14T14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x v="397"/>
    <b v="0"/>
    <n v="0.502"/>
    <x v="483"/>
    <d v="2013-01-29T04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x v="398"/>
    <b v="0"/>
    <n v="1.8625E-3"/>
    <x v="484"/>
    <d v="2015-11-05T23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x v="399"/>
    <b v="0"/>
    <n v="0.21906971229845085"/>
    <x v="485"/>
    <d v="2013-05-17T12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x v="73"/>
    <b v="0"/>
    <n v="9.0909090909090904E-5"/>
    <x v="486"/>
    <d v="2014-06-01T22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x v="121"/>
    <b v="0"/>
    <n v="0"/>
    <x v="487"/>
    <d v="2016-12-25T15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x v="121"/>
    <b v="0"/>
    <n v="0"/>
    <x v="488"/>
    <d v="2017-01-09T01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x v="400"/>
    <b v="0"/>
    <n v="2.8667813379201833E-3"/>
    <x v="489"/>
    <d v="2012-01-05T11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x v="121"/>
    <b v="0"/>
    <n v="0"/>
    <x v="490"/>
    <d v="2012-08-22T23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x v="121"/>
    <b v="0"/>
    <n v="0"/>
    <x v="491"/>
    <d v="2016-01-27T23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x v="121"/>
    <b v="0"/>
    <n v="0"/>
    <x v="492"/>
    <d v="2016-10-13T00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x v="121"/>
    <b v="0"/>
    <n v="0"/>
    <x v="493"/>
    <d v="2015-05-20T17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x v="401"/>
    <b v="0"/>
    <n v="1.5499999999999999E-3"/>
    <x v="494"/>
    <d v="2014-07-03T03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x v="121"/>
    <b v="0"/>
    <n v="0"/>
    <x v="495"/>
    <d v="2015-07-16T19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x v="120"/>
    <b v="0"/>
    <n v="1.6666666666666667E-5"/>
    <x v="496"/>
    <d v="2014-02-10T22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x v="119"/>
    <b v="0"/>
    <n v="6.6964285714285711E-3"/>
    <x v="497"/>
    <d v="2014-12-25T05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x v="402"/>
    <b v="0"/>
    <n v="4.5985132395404561E-2"/>
    <x v="498"/>
    <d v="2011-12-23T18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x v="403"/>
    <b v="0"/>
    <n v="9.5500000000000002E-2"/>
    <x v="499"/>
    <d v="2009-10-12T20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x v="404"/>
    <b v="0"/>
    <n v="3.307692307692308E-2"/>
    <x v="500"/>
    <d v="2010-05-08T22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x v="121"/>
    <b v="0"/>
    <n v="0"/>
    <x v="501"/>
    <d v="2011-07-09T05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x v="405"/>
    <b v="0"/>
    <n v="1.15E-2"/>
    <x v="502"/>
    <d v="2012-03-18T12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x v="406"/>
    <b v="0"/>
    <n v="1.7538461538461537E-2"/>
    <x v="503"/>
    <d v="2015-01-17T12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x v="407"/>
    <b v="0"/>
    <n v="1.3673469387755101E-2"/>
    <x v="504"/>
    <d v="2012-04-10T22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x v="408"/>
    <b v="0"/>
    <n v="4.3333333333333331E-3"/>
    <x v="505"/>
    <d v="2015-12-25T02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x v="409"/>
    <b v="0"/>
    <n v="1.25E-3"/>
    <x v="506"/>
    <d v="2013-08-10T13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x v="410"/>
    <b v="0"/>
    <n v="3.2000000000000001E-2"/>
    <x v="507"/>
    <d v="2012-10-19T23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x v="44"/>
    <b v="0"/>
    <n v="8.0000000000000002E-3"/>
    <x v="508"/>
    <d v="2012-05-25T14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x v="119"/>
    <b v="0"/>
    <n v="2E-3"/>
    <x v="509"/>
    <d v="2015-06-28T15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x v="121"/>
    <b v="0"/>
    <n v="0"/>
    <x v="510"/>
    <d v="2016-03-01T04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x v="180"/>
    <b v="0"/>
    <n v="0.03"/>
    <x v="511"/>
    <d v="2013-04-06T06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x v="148"/>
    <b v="0"/>
    <n v="1.3749999999999999E-3"/>
    <x v="512"/>
    <d v="2016-11-20T18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x v="411"/>
    <b v="0"/>
    <n v="0.13924"/>
    <x v="513"/>
    <d v="2016-08-15T07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x v="412"/>
    <b v="0"/>
    <n v="3.3333333333333333E-2"/>
    <x v="514"/>
    <d v="2014-08-09T14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x v="413"/>
    <b v="0"/>
    <n v="0.25413402061855672"/>
    <x v="515"/>
    <d v="2015-12-29T11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x v="121"/>
    <b v="0"/>
    <n v="0"/>
    <x v="516"/>
    <d v="2015-05-27T18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x v="414"/>
    <b v="0"/>
    <n v="1.3666666666666667E-2"/>
    <x v="517"/>
    <d v="2017-02-02T14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x v="121"/>
    <b v="0"/>
    <n v="0"/>
    <x v="518"/>
    <d v="2015-09-06T14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x v="415"/>
    <b v="0"/>
    <n v="0.22881426547787684"/>
    <x v="519"/>
    <d v="2012-12-05T09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x v="416"/>
    <b v="1"/>
    <n v="1.0209999999999999"/>
    <x v="520"/>
    <d v="2015-12-10T16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x v="417"/>
    <b v="1"/>
    <n v="1.0464"/>
    <x v="521"/>
    <d v="2016-11-01T04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x v="418"/>
    <b v="1"/>
    <n v="1.1466666666666667"/>
    <x v="522"/>
    <d v="2016-03-20T23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x v="419"/>
    <b v="1"/>
    <n v="1.206"/>
    <x v="523"/>
    <d v="2015-09-21T03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x v="420"/>
    <b v="1"/>
    <n v="1.0867285714285715"/>
    <x v="524"/>
    <d v="2016-06-01T17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x v="421"/>
    <b v="1"/>
    <n v="1"/>
    <x v="525"/>
    <d v="2014-09-13T09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x v="422"/>
    <b v="1"/>
    <n v="1.1399999999999999"/>
    <x v="526"/>
    <d v="2015-08-07T17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x v="423"/>
    <b v="1"/>
    <n v="1.0085"/>
    <x v="527"/>
    <d v="2017-02-17T16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x v="424"/>
    <b v="1"/>
    <n v="1.1565217391304348"/>
    <x v="528"/>
    <d v="2015-06-21T21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x v="425"/>
    <b v="1"/>
    <n v="1.3041666666666667"/>
    <x v="529"/>
    <d v="2017-01-11T05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x v="426"/>
    <b v="1"/>
    <n v="1.0778267254038179"/>
    <x v="530"/>
    <d v="2015-06-24T02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x v="427"/>
    <b v="1"/>
    <n v="1"/>
    <x v="531"/>
    <d v="2016-12-17T06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x v="428"/>
    <b v="1"/>
    <n v="1.2324999999999999"/>
    <x v="532"/>
    <d v="2016-05-13T00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x v="429"/>
    <b v="1"/>
    <n v="1.002"/>
    <x v="533"/>
    <d v="2016-05-16T10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x v="430"/>
    <b v="1"/>
    <n v="1.0466666666666666"/>
    <x v="534"/>
    <d v="2015-11-01T23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x v="431"/>
    <b v="1"/>
    <n v="1.0249999999999999"/>
    <x v="535"/>
    <d v="2017-01-06T13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x v="432"/>
    <b v="1"/>
    <n v="1.1825757575757576"/>
    <x v="536"/>
    <d v="2015-08-03T18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x v="433"/>
    <b v="1"/>
    <n v="1.2050000000000001"/>
    <x v="537"/>
    <d v="2015-11-04T19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x v="434"/>
    <b v="1"/>
    <n v="3.0242"/>
    <x v="538"/>
    <d v="2016-05-13T19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x v="435"/>
    <b v="1"/>
    <n v="1.00644"/>
    <x v="539"/>
    <d v="2016-07-05T01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x v="120"/>
    <b v="0"/>
    <n v="6.666666666666667E-5"/>
    <x v="540"/>
    <d v="2015-02-04T19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x v="384"/>
    <b v="0"/>
    <n v="5.5555555555555558E-3"/>
    <x v="541"/>
    <d v="2015-10-29T01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x v="120"/>
    <b v="0"/>
    <n v="3.9999999999999998E-6"/>
    <x v="542"/>
    <d v="2016-05-03T16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x v="436"/>
    <b v="0"/>
    <n v="3.1818181818181819E-3"/>
    <x v="543"/>
    <d v="2014-11-01T02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x v="366"/>
    <b v="0"/>
    <n v="1.2E-2"/>
    <x v="544"/>
    <d v="2016-07-04T15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x v="437"/>
    <b v="0"/>
    <n v="0.27383999999999997"/>
    <x v="545"/>
    <d v="2015-11-15T15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x v="438"/>
    <b v="0"/>
    <n v="8.6666666666666663E-4"/>
    <x v="546"/>
    <d v="2015-10-17T16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x v="121"/>
    <b v="0"/>
    <n v="0"/>
    <x v="547"/>
    <d v="2016-02-10T16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x v="377"/>
    <b v="0"/>
    <n v="8.9999999999999998E-4"/>
    <x v="548"/>
    <d v="2015-10-29T21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x v="439"/>
    <b v="0"/>
    <n v="2.7199999999999998E-2"/>
    <x v="549"/>
    <d v="2015-07-08T15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x v="440"/>
    <b v="0"/>
    <n v="7.0000000000000001E-3"/>
    <x v="550"/>
    <d v="2017-01-31T05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x v="441"/>
    <b v="0"/>
    <n v="5.0413333333333331E-2"/>
    <x v="551"/>
    <d v="2015-08-01T17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x v="121"/>
    <b v="0"/>
    <n v="0"/>
    <x v="552"/>
    <d v="2016-01-09T14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x v="442"/>
    <b v="0"/>
    <n v="4.9199999999999999E-3"/>
    <x v="553"/>
    <d v="2014-11-14T18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x v="443"/>
    <b v="0"/>
    <n v="0.36589147286821705"/>
    <x v="554"/>
    <d v="2014-10-19T16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x v="121"/>
    <b v="0"/>
    <n v="0"/>
    <x v="555"/>
    <d v="2016-06-12T08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x v="444"/>
    <b v="0"/>
    <n v="2.5000000000000001E-2"/>
    <x v="556"/>
    <d v="2016-01-06T20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x v="445"/>
    <b v="0"/>
    <n v="9.1066666666666674E-3"/>
    <x v="557"/>
    <d v="2016-12-02T23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x v="121"/>
    <b v="0"/>
    <n v="0"/>
    <x v="558"/>
    <d v="2015-03-24T20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x v="73"/>
    <b v="0"/>
    <n v="2.0833333333333335E-4"/>
    <x v="559"/>
    <d v="2015-12-13T06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x v="143"/>
    <b v="0"/>
    <n v="1.2E-4"/>
    <x v="560"/>
    <d v="2014-12-17T18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x v="446"/>
    <b v="0"/>
    <n v="3.6666666666666666E-3"/>
    <x v="561"/>
    <d v="2015-10-26T15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x v="121"/>
    <b v="0"/>
    <n v="0"/>
    <x v="562"/>
    <d v="2016-12-18T09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x v="447"/>
    <b v="0"/>
    <n v="9.0666666666666662E-4"/>
    <x v="563"/>
    <d v="2015-02-17T01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x v="120"/>
    <b v="0"/>
    <n v="5.5555555555555558E-5"/>
    <x v="564"/>
    <d v="2016-03-12T22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x v="121"/>
    <b v="0"/>
    <n v="0"/>
    <x v="565"/>
    <d v="2015-07-10T18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x v="120"/>
    <b v="0"/>
    <n v="2.0000000000000001E-4"/>
    <x v="566"/>
    <d v="2016-07-14T16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x v="121"/>
    <b v="0"/>
    <n v="0"/>
    <x v="567"/>
    <d v="2015-01-01T20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x v="448"/>
    <b v="0"/>
    <n v="0.01"/>
    <x v="568"/>
    <d v="2016-01-16T11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x v="135"/>
    <b v="0"/>
    <n v="8.0000000000000002E-3"/>
    <x v="569"/>
    <d v="2016-01-01T20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x v="449"/>
    <b v="0"/>
    <n v="1.6705882352941177E-3"/>
    <x v="570"/>
    <d v="2016-02-18T19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x v="450"/>
    <b v="0"/>
    <n v="4.2399999999999998E-3"/>
    <x v="571"/>
    <d v="2015-07-27T03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x v="121"/>
    <b v="0"/>
    <n v="0"/>
    <x v="572"/>
    <d v="2015-11-04T18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x v="451"/>
    <b v="0"/>
    <n v="3.892538925389254E-3"/>
    <x v="573"/>
    <d v="2015-01-18T01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x v="135"/>
    <b v="0"/>
    <n v="7.1556350626118068E-3"/>
    <x v="574"/>
    <d v="2016-10-19T10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x v="452"/>
    <b v="0"/>
    <n v="4.3166666666666666E-3"/>
    <x v="575"/>
    <d v="2015-06-13T16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x v="120"/>
    <b v="0"/>
    <n v="1.2500000000000001E-5"/>
    <x v="576"/>
    <d v="2015-03-28T10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x v="119"/>
    <b v="0"/>
    <n v="2E-3"/>
    <x v="577"/>
    <d v="2016-05-20T14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x v="453"/>
    <b v="0"/>
    <n v="1.12E-4"/>
    <x v="578"/>
    <d v="2015-09-07T13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x v="436"/>
    <b v="0"/>
    <n v="1.4583333333333334E-2"/>
    <x v="579"/>
    <d v="2014-12-25T20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x v="120"/>
    <b v="0"/>
    <n v="3.3333333333333332E-4"/>
    <x v="580"/>
    <d v="2016-09-22T21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x v="121"/>
    <b v="0"/>
    <n v="0"/>
    <x v="581"/>
    <d v="2015-08-02T00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x v="121"/>
    <b v="0"/>
    <n v="0"/>
    <x v="582"/>
    <d v="2015-03-15T18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x v="120"/>
    <b v="0"/>
    <n v="1.1111111111111112E-4"/>
    <x v="583"/>
    <d v="2015-03-19T21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x v="144"/>
    <b v="0"/>
    <n v="0.01"/>
    <x v="584"/>
    <d v="2015-03-16T16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x v="121"/>
    <b v="0"/>
    <n v="0"/>
    <x v="585"/>
    <d v="2015-12-01T00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x v="454"/>
    <b v="0"/>
    <n v="5.5999999999999999E-3"/>
    <x v="586"/>
    <d v="2015-02-15T20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x v="455"/>
    <b v="0"/>
    <n v="9.0833333333333335E-2"/>
    <x v="587"/>
    <d v="2015-04-16T18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x v="456"/>
    <b v="0"/>
    <n v="3.3444444444444443E-2"/>
    <x v="588"/>
    <d v="2016-11-17T19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x v="120"/>
    <b v="0"/>
    <n v="1.3333333333333334E-4"/>
    <x v="589"/>
    <d v="2015-07-08T14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x v="457"/>
    <b v="0"/>
    <n v="4.4600000000000001E-2"/>
    <x v="590"/>
    <d v="2016-02-08T13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x v="458"/>
    <b v="0"/>
    <n v="6.0999999999999997E-4"/>
    <x v="591"/>
    <d v="2015-07-22T13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x v="409"/>
    <b v="0"/>
    <n v="3.3333333333333333E-2"/>
    <x v="592"/>
    <d v="2014-12-03T05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x v="459"/>
    <b v="0"/>
    <n v="0.23"/>
    <x v="593"/>
    <d v="2015-04-06T15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x v="31"/>
    <b v="0"/>
    <n v="1.0399999999999999E-3"/>
    <x v="594"/>
    <d v="2016-04-16T18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x v="460"/>
    <b v="0"/>
    <n v="4.2599999999999999E-3"/>
    <x v="595"/>
    <d v="2015-05-04T01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x v="366"/>
    <b v="0"/>
    <n v="2.9999999999999997E-4"/>
    <x v="596"/>
    <d v="2016-11-02T21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x v="119"/>
    <b v="0"/>
    <n v="2.6666666666666666E-3"/>
    <x v="597"/>
    <d v="2016-07-31T16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x v="461"/>
    <b v="0"/>
    <n v="0.34"/>
    <x v="598"/>
    <d v="2014-12-05T00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x v="462"/>
    <b v="0"/>
    <n v="6.2E-4"/>
    <x v="599"/>
    <d v="2015-03-08T15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x v="101"/>
    <b v="0"/>
    <n v="0.02"/>
    <x v="600"/>
    <d v="2015-05-09T19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x v="463"/>
    <b v="0"/>
    <n v="1.4E-2"/>
    <x v="601"/>
    <d v="2014-12-26T20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x v="121"/>
    <b v="0"/>
    <n v="0"/>
    <x v="602"/>
    <d v="2015-06-18T19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x v="464"/>
    <b v="0"/>
    <n v="3.9334666666666664E-2"/>
    <x v="603"/>
    <d v="2014-08-14T15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x v="121"/>
    <b v="0"/>
    <n v="0"/>
    <x v="604"/>
    <d v="2014-08-28T00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x v="465"/>
    <b v="0"/>
    <n v="2.6200000000000001E-2"/>
    <x v="605"/>
    <d v="2015-08-23T08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x v="119"/>
    <b v="0"/>
    <n v="2E-3"/>
    <x v="606"/>
    <d v="2015-05-24T15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x v="121"/>
    <b v="0"/>
    <n v="0"/>
    <x v="607"/>
    <d v="2015-11-22T20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x v="466"/>
    <b v="0"/>
    <n v="9.7400000000000004E-3"/>
    <x v="608"/>
    <d v="2015-06-15T22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x v="144"/>
    <b v="0"/>
    <n v="6.41025641025641E-3"/>
    <x v="609"/>
    <d v="2015-11-29T01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x v="121"/>
    <b v="0"/>
    <n v="0"/>
    <x v="610"/>
    <d v="2015-04-22T19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x v="121"/>
    <b v="0"/>
    <n v="0"/>
    <x v="611"/>
    <d v="2016-01-19T13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x v="121"/>
    <b v="0"/>
    <n v="0"/>
    <x v="612"/>
    <d v="2016-09-02T00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x v="467"/>
    <b v="0"/>
    <n v="0.21363333333333334"/>
    <x v="613"/>
    <d v="2015-10-01T04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x v="121"/>
    <b v="0"/>
    <n v="0"/>
    <x v="614"/>
    <d v="2016-06-24T01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x v="121"/>
    <b v="0"/>
    <n v="0"/>
    <x v="615"/>
    <d v="2015-09-25T02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x v="121"/>
    <b v="0"/>
    <n v="0"/>
    <x v="616"/>
    <d v="2017-02-25T09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x v="135"/>
    <b v="0"/>
    <n v="0.03"/>
    <x v="617"/>
    <d v="2015-05-08T08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x v="121"/>
    <b v="0"/>
    <n v="0"/>
    <x v="618"/>
    <d v="2015-12-09T19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x v="120"/>
    <b v="0"/>
    <n v="3.9999999999999998E-7"/>
    <x v="619"/>
    <d v="2014-11-25T16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x v="468"/>
    <b v="0"/>
    <n v="0.01"/>
    <x v="620"/>
    <d v="2014-08-25T17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x v="469"/>
    <b v="0"/>
    <n v="1.044E-2"/>
    <x v="621"/>
    <d v="2016-07-07T23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x v="470"/>
    <b v="0"/>
    <n v="5.6833333333333333E-2"/>
    <x v="622"/>
    <d v="2016-07-01T18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x v="121"/>
    <b v="0"/>
    <n v="0"/>
    <x v="623"/>
    <d v="2015-05-28T00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x v="121"/>
    <b v="0"/>
    <n v="0"/>
    <x v="624"/>
    <d v="2015-05-14T23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x v="121"/>
    <b v="0"/>
    <n v="0"/>
    <x v="625"/>
    <d v="2017-03-26T20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x v="471"/>
    <b v="0"/>
    <n v="0.17380000000000001"/>
    <x v="626"/>
    <d v="2015-08-15T13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x v="472"/>
    <b v="0"/>
    <n v="2.0000000000000001E-4"/>
    <x v="627"/>
    <d v="2016-03-14T23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x v="121"/>
    <b v="0"/>
    <n v="0"/>
    <x v="628"/>
    <d v="2014-07-13T16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x v="473"/>
    <b v="0"/>
    <n v="1.75E-3"/>
    <x v="629"/>
    <d v="2016-05-14T15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x v="119"/>
    <b v="0"/>
    <n v="8.3340278356529708E-4"/>
    <x v="630"/>
    <d v="2015-09-06T05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x v="474"/>
    <b v="0"/>
    <n v="1.38E-2"/>
    <x v="631"/>
    <d v="2016-05-28T18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x v="121"/>
    <b v="0"/>
    <n v="0"/>
    <x v="632"/>
    <d v="2015-11-25T16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x v="475"/>
    <b v="0"/>
    <n v="0.1245"/>
    <x v="633"/>
    <d v="2016-06-17T23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x v="120"/>
    <b v="0"/>
    <n v="2.0000000000000001E-4"/>
    <x v="634"/>
    <d v="2015-02-26T22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x v="453"/>
    <b v="0"/>
    <n v="8.0000000000000007E-5"/>
    <x v="635"/>
    <d v="2015-04-12T02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x v="143"/>
    <b v="0"/>
    <n v="2E-3"/>
    <x v="636"/>
    <d v="2015-06-06T10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x v="121"/>
    <b v="0"/>
    <n v="0"/>
    <x v="637"/>
    <d v="2017-02-25T23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x v="366"/>
    <b v="0"/>
    <n v="9.0000000000000006E-5"/>
    <x v="638"/>
    <d v="2017-03-25T13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x v="120"/>
    <b v="0"/>
    <n v="9.9999999999999995E-7"/>
    <x v="639"/>
    <d v="2014-10-13T13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x v="476"/>
    <b v="1"/>
    <n v="1.4428571428571428"/>
    <x v="640"/>
    <d v="2016-11-24T23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x v="477"/>
    <b v="1"/>
    <n v="1.1916249999999999"/>
    <x v="641"/>
    <d v="2015-08-13T13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x v="478"/>
    <b v="1"/>
    <n v="14.604850000000001"/>
    <x v="642"/>
    <d v="2015-08-19T15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x v="479"/>
    <b v="1"/>
    <n v="1.0580799999999999"/>
    <x v="643"/>
    <d v="2015-05-31T15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x v="480"/>
    <b v="1"/>
    <n v="3.0011791999999997"/>
    <x v="644"/>
    <d v="2014-10-29T01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x v="481"/>
    <b v="1"/>
    <n v="2.7869999999999999"/>
    <x v="645"/>
    <d v="2016-08-12T00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x v="482"/>
    <b v="1"/>
    <n v="1.3187625000000001"/>
    <x v="646"/>
    <d v="2014-08-11T20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x v="483"/>
    <b v="1"/>
    <n v="1.0705"/>
    <x v="647"/>
    <d v="2016-03-17T17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x v="484"/>
    <b v="1"/>
    <n v="1.2682285714285715"/>
    <x v="648"/>
    <d v="2014-10-14T16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x v="485"/>
    <b v="1"/>
    <n v="1.3996"/>
    <x v="649"/>
    <d v="2014-09-16T21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x v="486"/>
    <b v="1"/>
    <n v="1.1240000000000001"/>
    <x v="650"/>
    <d v="2014-12-19T01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x v="487"/>
    <b v="1"/>
    <n v="1.00528"/>
    <x v="651"/>
    <d v="2014-12-13T00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x v="488"/>
    <b v="1"/>
    <n v="1.0046666666666666"/>
    <x v="652"/>
    <d v="2016-12-01T17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x v="489"/>
    <b v="1"/>
    <n v="1.4144600000000001"/>
    <x v="653"/>
    <d v="2015-08-20T14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x v="490"/>
    <b v="1"/>
    <n v="2.6729166666666666"/>
    <x v="654"/>
    <d v="2015-07-08T22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x v="491"/>
    <b v="1"/>
    <n v="1.4688749999999999"/>
    <x v="655"/>
    <d v="2015-03-12T21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x v="492"/>
    <b v="1"/>
    <n v="2.1356000000000002"/>
    <x v="656"/>
    <d v="2016-04-17T18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x v="493"/>
    <b v="1"/>
    <n v="1.2569999999999999"/>
    <x v="657"/>
    <d v="2015-12-23T20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x v="494"/>
    <b v="1"/>
    <n v="1.0446206037108834"/>
    <x v="658"/>
    <d v="2015-07-26T18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x v="495"/>
    <b v="1"/>
    <n v="1.0056666666666667"/>
    <x v="659"/>
    <d v="2015-08-23T14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x v="496"/>
    <b v="0"/>
    <n v="3.058E-2"/>
    <x v="660"/>
    <d v="2014-11-09T18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x v="497"/>
    <b v="0"/>
    <n v="9.4999999999999998E-3"/>
    <x v="661"/>
    <d v="2016-10-23T15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x v="498"/>
    <b v="0"/>
    <n v="4.0000000000000001E-3"/>
    <x v="662"/>
    <d v="2015-01-16T10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x v="101"/>
    <b v="0"/>
    <n v="3.5000000000000001E-3"/>
    <x v="663"/>
    <d v="2015-07-18T20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x v="499"/>
    <b v="0"/>
    <n v="7.5333333333333335E-2"/>
    <x v="664"/>
    <d v="2015-04-13T15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x v="500"/>
    <b v="0"/>
    <n v="0.18640000000000001"/>
    <x v="665"/>
    <d v="2017-01-13T17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x v="453"/>
    <b v="0"/>
    <n v="4.0000000000000003E-5"/>
    <x v="666"/>
    <d v="2014-08-17T19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x v="501"/>
    <b v="0"/>
    <n v="0.1002"/>
    <x v="667"/>
    <d v="2016-10-29T08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x v="502"/>
    <b v="0"/>
    <n v="4.5600000000000002E-2"/>
    <x v="668"/>
    <d v="2015-05-11T19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x v="503"/>
    <b v="0"/>
    <n v="0.21507499999999999"/>
    <x v="669"/>
    <d v="2016-07-06T15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x v="504"/>
    <b v="0"/>
    <n v="0.29276666666666668"/>
    <x v="670"/>
    <d v="2016-06-19T08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x v="505"/>
    <b v="0"/>
    <n v="0.39426666666666665"/>
    <x v="671"/>
    <d v="2015-01-14T04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x v="506"/>
    <b v="0"/>
    <n v="0.21628"/>
    <x v="672"/>
    <d v="2015-01-01T04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x v="414"/>
    <b v="0"/>
    <n v="2.0500000000000002E-3"/>
    <x v="673"/>
    <d v="2014-09-01T20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x v="507"/>
    <b v="0"/>
    <n v="2.9999999999999997E-4"/>
    <x v="674"/>
    <d v="2014-08-12T02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x v="508"/>
    <b v="0"/>
    <n v="0.14849999999999999"/>
    <x v="675"/>
    <d v="2015-01-01T06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x v="509"/>
    <b v="0"/>
    <n v="1.4710000000000001E-2"/>
    <x v="676"/>
    <d v="2015-02-07T18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x v="510"/>
    <b v="0"/>
    <n v="0.25584000000000001"/>
    <x v="677"/>
    <d v="2016-06-28T09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x v="511"/>
    <b v="0"/>
    <n v="3.8206896551724136E-2"/>
    <x v="678"/>
    <d v="2016-05-21T09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x v="512"/>
    <b v="0"/>
    <n v="0.15485964912280703"/>
    <x v="679"/>
    <d v="2016-09-03T16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x v="513"/>
    <b v="0"/>
    <n v="0.25912000000000002"/>
    <x v="680"/>
    <d v="2014-09-17T12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x v="120"/>
    <b v="0"/>
    <n v="4.0000000000000002E-4"/>
    <x v="681"/>
    <d v="2016-10-26T19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x v="514"/>
    <b v="0"/>
    <n v="1.06E-3"/>
    <x v="682"/>
    <d v="2017-03-14T17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x v="515"/>
    <b v="0"/>
    <n v="8.5142857142857138E-3"/>
    <x v="683"/>
    <d v="2016-10-31T21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x v="516"/>
    <b v="0"/>
    <n v="7.4837500000000001E-2"/>
    <x v="684"/>
    <d v="2014-07-25T03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x v="517"/>
    <b v="0"/>
    <n v="0.27650000000000002"/>
    <x v="685"/>
    <d v="2015-01-12T20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x v="121"/>
    <b v="0"/>
    <n v="0"/>
    <x v="686"/>
    <d v="2015-08-03T16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x v="518"/>
    <b v="0"/>
    <n v="3.5499999999999997E-2"/>
    <x v="687"/>
    <d v="2017-02-05T18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x v="519"/>
    <b v="0"/>
    <n v="0.72989999999999999"/>
    <x v="688"/>
    <d v="2015-10-15T02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x v="520"/>
    <b v="0"/>
    <n v="0.57648750000000004"/>
    <x v="689"/>
    <d v="2016-12-08T04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x v="521"/>
    <b v="0"/>
    <n v="0.1234"/>
    <x v="690"/>
    <d v="2016-09-09T06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x v="438"/>
    <b v="0"/>
    <n v="5.1999999999999998E-3"/>
    <x v="691"/>
    <d v="2015-07-01T00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x v="522"/>
    <b v="0"/>
    <n v="6.5299999999999997E-2"/>
    <x v="692"/>
    <d v="2016-12-22T09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x v="523"/>
    <b v="0"/>
    <n v="0.35338000000000003"/>
    <x v="693"/>
    <d v="2015-04-30T19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x v="524"/>
    <b v="0"/>
    <n v="3.933333333333333E-3"/>
    <x v="694"/>
    <d v="2017-02-01T15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x v="525"/>
    <b v="0"/>
    <n v="1.06E-2"/>
    <x v="695"/>
    <d v="2014-10-31T12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x v="120"/>
    <b v="0"/>
    <n v="5.7142857142857145E-6"/>
    <x v="696"/>
    <d v="2014-07-25T22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x v="526"/>
    <b v="0"/>
    <n v="0.46379999999999999"/>
    <x v="697"/>
    <d v="2016-02-03T12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x v="527"/>
    <b v="0"/>
    <n v="0.15390000000000001"/>
    <x v="698"/>
    <d v="2014-09-18T02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x v="528"/>
    <b v="0"/>
    <n v="0.824221076923077"/>
    <x v="699"/>
    <d v="2013-11-22T16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x v="31"/>
    <b v="0"/>
    <n v="2.6866666666666667E-2"/>
    <x v="700"/>
    <d v="2017-01-10T16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x v="529"/>
    <b v="0"/>
    <n v="0.26600000000000001"/>
    <x v="701"/>
    <d v="2014-07-23T15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x v="530"/>
    <b v="0"/>
    <n v="0.30813400000000002"/>
    <x v="702"/>
    <d v="2016-11-24T18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x v="531"/>
    <b v="0"/>
    <n v="5.5800000000000002E-2"/>
    <x v="703"/>
    <d v="2017-01-31T23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x v="532"/>
    <b v="0"/>
    <n v="8.7454545454545458E-3"/>
    <x v="704"/>
    <d v="2017-02-20T04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x v="533"/>
    <b v="0"/>
    <n v="9.7699999999999992E-3"/>
    <x v="705"/>
    <d v="2017-01-21T11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x v="121"/>
    <b v="0"/>
    <n v="0"/>
    <x v="706"/>
    <d v="2016-12-14T18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x v="534"/>
    <b v="0"/>
    <n v="0.78927352941176465"/>
    <x v="707"/>
    <d v="2017-01-01T15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x v="535"/>
    <b v="0"/>
    <n v="0.22092500000000001"/>
    <x v="708"/>
    <d v="2014-09-13T13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x v="458"/>
    <b v="0"/>
    <n v="4.0666666666666663E-3"/>
    <x v="709"/>
    <d v="2014-12-05T00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x v="121"/>
    <b v="0"/>
    <n v="0"/>
    <x v="710"/>
    <d v="2014-08-20T00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x v="536"/>
    <b v="0"/>
    <n v="0.33790999999999999"/>
    <x v="711"/>
    <d v="2016-12-14T12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x v="537"/>
    <b v="0"/>
    <n v="2.1649484536082476E-3"/>
    <x v="712"/>
    <d v="2016-02-14T16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x v="538"/>
    <b v="0"/>
    <n v="7.9600000000000001E-3"/>
    <x v="713"/>
    <d v="2016-06-05T12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x v="539"/>
    <b v="0"/>
    <n v="0.14993333333333334"/>
    <x v="714"/>
    <d v="2017-02-28T18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x v="540"/>
    <b v="0"/>
    <n v="5.0509090909090906E-2"/>
    <x v="715"/>
    <d v="2015-11-05T03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x v="541"/>
    <b v="0"/>
    <n v="0.10214285714285715"/>
    <x v="716"/>
    <d v="2014-12-01T00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x v="542"/>
    <b v="0"/>
    <n v="3.0500000000000002E-3"/>
    <x v="717"/>
    <d v="2014-09-05T20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x v="381"/>
    <b v="0"/>
    <n v="7.4999999999999997E-3"/>
    <x v="718"/>
    <d v="2017-02-18T05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x v="543"/>
    <b v="0"/>
    <n v="1.2933333333333333E-2"/>
    <x v="719"/>
    <d v="2016-02-23T00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x v="544"/>
    <b v="1"/>
    <n v="1.4394736842105262"/>
    <x v="720"/>
    <d v="2012-01-29T15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x v="545"/>
    <b v="1"/>
    <n v="1.2210975609756098"/>
    <x v="721"/>
    <d v="2014-08-01T13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x v="546"/>
    <b v="1"/>
    <n v="1.3202400000000001"/>
    <x v="722"/>
    <d v="2012-04-08T18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x v="547"/>
    <b v="1"/>
    <n v="1.0938000000000001"/>
    <x v="723"/>
    <d v="2015-07-30T03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x v="548"/>
    <b v="1"/>
    <n v="1.0547157142857144"/>
    <x v="724"/>
    <d v="2011-06-30T15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x v="549"/>
    <b v="1"/>
    <n v="1.0035000000000001"/>
    <x v="725"/>
    <d v="2015-12-13T15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x v="550"/>
    <b v="1"/>
    <n v="1.014"/>
    <x v="726"/>
    <d v="2013-04-12T01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x v="551"/>
    <b v="1"/>
    <n v="1.5551428571428572"/>
    <x v="727"/>
    <d v="2013-01-14T21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x v="552"/>
    <b v="1"/>
    <n v="1.05566"/>
    <x v="728"/>
    <d v="2011-08-21T20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x v="553"/>
    <b v="1"/>
    <n v="1.3065"/>
    <x v="729"/>
    <d v="2012-09-19T04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x v="554"/>
    <b v="1"/>
    <n v="1.3219000000000001"/>
    <x v="730"/>
    <d v="2011-12-07T17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x v="555"/>
    <b v="1"/>
    <n v="1.26"/>
    <x v="731"/>
    <d v="2012-01-22T06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x v="556"/>
    <b v="1"/>
    <n v="1.6"/>
    <x v="732"/>
    <d v="2013-09-29T10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x v="557"/>
    <b v="1"/>
    <n v="1.2048000000000001"/>
    <x v="733"/>
    <d v="2013-12-20T10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x v="558"/>
    <b v="1"/>
    <n v="1.2552941176470589"/>
    <x v="734"/>
    <d v="2015-05-09T05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x v="559"/>
    <b v="1"/>
    <n v="1.1440638297872341"/>
    <x v="735"/>
    <d v="2014-12-04T00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x v="560"/>
    <b v="1"/>
    <n v="3.151388888888889"/>
    <x v="736"/>
    <d v="2013-11-21T04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x v="98"/>
    <b v="1"/>
    <n v="1.224"/>
    <x v="737"/>
    <d v="2014-02-14T20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x v="561"/>
    <b v="1"/>
    <n v="1.0673333333333332"/>
    <x v="738"/>
    <d v="2014-12-01T04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x v="562"/>
    <b v="1"/>
    <n v="1.5833333333333333"/>
    <x v="739"/>
    <d v="2014-08-11T12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x v="563"/>
    <b v="1"/>
    <n v="1.0740000000000001"/>
    <x v="740"/>
    <d v="2015-06-21T03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x v="564"/>
    <b v="1"/>
    <n v="1.0226"/>
    <x v="741"/>
    <d v="2013-06-11T15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x v="565"/>
    <b v="1"/>
    <n v="1.1071428571428572"/>
    <x v="742"/>
    <d v="2014-03-21T21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x v="566"/>
    <b v="1"/>
    <n v="1.48"/>
    <x v="743"/>
    <d v="2012-04-16T21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x v="567"/>
    <b v="1"/>
    <n v="1.0232000000000001"/>
    <x v="744"/>
    <d v="2012-12-13T22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x v="568"/>
    <b v="1"/>
    <n v="1.7909909909909909"/>
    <x v="745"/>
    <d v="2013-05-03T13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x v="569"/>
    <b v="1"/>
    <n v="1.1108135252761968"/>
    <x v="746"/>
    <d v="2012-09-23T03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x v="570"/>
    <b v="1"/>
    <n v="1.0004285714285714"/>
    <x v="747"/>
    <d v="2015-01-15T10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x v="571"/>
    <b v="1"/>
    <n v="1.0024999999999999"/>
    <x v="748"/>
    <d v="2014-08-10T20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x v="572"/>
    <b v="1"/>
    <n v="1.0556000000000001"/>
    <x v="749"/>
    <d v="2017-01-28T22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x v="573"/>
    <b v="1"/>
    <n v="1.0258775877587758"/>
    <x v="750"/>
    <d v="2013-02-24T21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x v="574"/>
    <b v="1"/>
    <n v="1.1850000000000001"/>
    <x v="751"/>
    <d v="2011-08-04T15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x v="575"/>
    <b v="1"/>
    <n v="1.117"/>
    <x v="752"/>
    <d v="2016-10-16T11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x v="576"/>
    <b v="1"/>
    <n v="1.28"/>
    <x v="753"/>
    <d v="2015-02-14T14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x v="577"/>
    <b v="1"/>
    <n v="1.0375000000000001"/>
    <x v="754"/>
    <d v="2013-01-05T17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x v="578"/>
    <b v="1"/>
    <n v="1.0190760000000001"/>
    <x v="755"/>
    <d v="2013-05-20T00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x v="579"/>
    <b v="1"/>
    <n v="1.177142857142857"/>
    <x v="756"/>
    <d v="2011-04-18T17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x v="580"/>
    <b v="1"/>
    <n v="2.38"/>
    <x v="757"/>
    <d v="2012-12-06T01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x v="581"/>
    <b v="1"/>
    <n v="1.02"/>
    <x v="758"/>
    <d v="2010-10-08T20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x v="582"/>
    <b v="1"/>
    <n v="1.0192000000000001"/>
    <x v="759"/>
    <d v="2014-07-09T07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x v="121"/>
    <b v="0"/>
    <n v="0"/>
    <x v="760"/>
    <d v="2016-11-26T19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x v="583"/>
    <b v="0"/>
    <n v="4.7E-2"/>
    <x v="761"/>
    <d v="2014-02-02T18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x v="121"/>
    <b v="0"/>
    <n v="0"/>
    <x v="762"/>
    <d v="2016-12-04T06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x v="144"/>
    <b v="0"/>
    <n v="1.1655011655011655E-3"/>
    <x v="763"/>
    <d v="2013-08-15T10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x v="121"/>
    <b v="0"/>
    <n v="0"/>
    <x v="764"/>
    <d v="2015-09-10T04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x v="584"/>
    <b v="0"/>
    <n v="0.36014285714285715"/>
    <x v="765"/>
    <d v="2014-10-19T13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x v="121"/>
    <b v="0"/>
    <n v="0"/>
    <x v="766"/>
    <d v="2015-02-16T18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x v="585"/>
    <b v="0"/>
    <n v="3.5400000000000001E-2"/>
    <x v="767"/>
    <d v="2015-05-21T03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x v="121"/>
    <b v="0"/>
    <n v="0"/>
    <x v="768"/>
    <d v="2013-12-16T04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x v="586"/>
    <b v="0"/>
    <n v="0.41399999999999998"/>
    <x v="769"/>
    <d v="2013-12-26T23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x v="121"/>
    <b v="0"/>
    <n v="0"/>
    <x v="770"/>
    <d v="2013-02-24T23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x v="119"/>
    <b v="0"/>
    <n v="2.631578947368421E-4"/>
    <x v="771"/>
    <d v="2016-01-30T19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x v="73"/>
    <b v="0"/>
    <n v="3.3333333333333333E-2"/>
    <x v="772"/>
    <d v="2009-11-01T03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x v="587"/>
    <b v="0"/>
    <n v="8.5129023676509714E-3"/>
    <x v="773"/>
    <d v="2015-05-10T23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x v="498"/>
    <b v="0"/>
    <n v="0.70199999999999996"/>
    <x v="774"/>
    <d v="2014-02-23T18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x v="447"/>
    <b v="0"/>
    <n v="1.7000000000000001E-2"/>
    <x v="775"/>
    <d v="2011-12-16T01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x v="588"/>
    <b v="0"/>
    <n v="0.51400000000000001"/>
    <x v="776"/>
    <d v="2015-10-11T05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x v="589"/>
    <b v="0"/>
    <n v="7.0000000000000001E-3"/>
    <x v="777"/>
    <d v="2013-07-31T23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x v="453"/>
    <b v="0"/>
    <n v="4.0000000000000001E-3"/>
    <x v="778"/>
    <d v="2014-04-30T16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x v="590"/>
    <b v="0"/>
    <n v="2.6666666666666668E-2"/>
    <x v="779"/>
    <d v="2010-10-15T04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x v="591"/>
    <b v="1"/>
    <n v="1.04"/>
    <x v="780"/>
    <d v="2011-05-03T16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x v="592"/>
    <b v="1"/>
    <n v="1.3315375"/>
    <x v="781"/>
    <d v="2013-06-08T00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x v="73"/>
    <b v="1"/>
    <n v="1"/>
    <x v="782"/>
    <d v="2012-08-25T18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x v="593"/>
    <b v="1"/>
    <n v="1.4813333333333334"/>
    <x v="783"/>
    <d v="2012-04-27T22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x v="594"/>
    <b v="1"/>
    <n v="1.0249999999999999"/>
    <x v="784"/>
    <d v="2014-03-17T02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x v="595"/>
    <b v="1"/>
    <n v="1.8062799999999999"/>
    <x v="785"/>
    <d v="2013-02-28T14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x v="596"/>
    <b v="1"/>
    <n v="1.4279999999999999"/>
    <x v="786"/>
    <d v="2012-05-11T15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x v="597"/>
    <b v="1"/>
    <n v="1.1416666666666666"/>
    <x v="787"/>
    <d v="2013-11-01T15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x v="598"/>
    <b v="1"/>
    <n v="2.03505"/>
    <x v="788"/>
    <d v="2012-07-07T03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x v="599"/>
    <b v="1"/>
    <n v="1.0941176470588236"/>
    <x v="789"/>
    <d v="2013-01-21T07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x v="600"/>
    <b v="1"/>
    <n v="1.443746"/>
    <x v="790"/>
    <d v="2013-02-01T01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x v="601"/>
    <b v="1"/>
    <n v="1.0386666666666666"/>
    <x v="791"/>
    <d v="2013-11-13T05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x v="602"/>
    <b v="1"/>
    <n v="1.0044440000000001"/>
    <x v="792"/>
    <d v="2013-11-07T21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x v="603"/>
    <b v="1"/>
    <n v="1.0277927272727272"/>
    <x v="793"/>
    <d v="2013-07-03T04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x v="604"/>
    <b v="1"/>
    <n v="1.0531250000000001"/>
    <x v="794"/>
    <d v="2011-09-05T17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x v="605"/>
    <b v="1"/>
    <n v="1.1178571428571429"/>
    <x v="795"/>
    <d v="2012-04-07T04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x v="606"/>
    <b v="1"/>
    <n v="1.0135000000000001"/>
    <x v="796"/>
    <d v="2013-09-15T21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x v="607"/>
    <b v="1"/>
    <n v="1.0753333333333333"/>
    <x v="797"/>
    <d v="2012-04-29T04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x v="608"/>
    <b v="1"/>
    <n v="1.1488571428571428"/>
    <x v="798"/>
    <d v="2014-09-30T14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x v="609"/>
    <b v="1"/>
    <n v="1.0002"/>
    <x v="799"/>
    <d v="2012-04-27T16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x v="610"/>
    <b v="1"/>
    <n v="1.5213333333333334"/>
    <x v="800"/>
    <d v="2014-09-11T10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x v="611"/>
    <b v="1"/>
    <n v="1.1152149999999998"/>
    <x v="801"/>
    <d v="2011-07-01T19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x v="612"/>
    <b v="1"/>
    <n v="1.0133333333333334"/>
    <x v="802"/>
    <d v="2012-09-17T04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x v="613"/>
    <b v="1"/>
    <n v="1.232608695652174"/>
    <x v="803"/>
    <d v="2011-05-29T01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x v="614"/>
    <b v="1"/>
    <n v="1"/>
    <x v="804"/>
    <d v="2011-07-23T03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x v="615"/>
    <b v="1"/>
    <n v="1.05"/>
    <x v="805"/>
    <d v="2011-07-16T23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x v="616"/>
    <b v="1"/>
    <n v="1.0443750000000001"/>
    <x v="806"/>
    <d v="2011-09-07T16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x v="617"/>
    <b v="1"/>
    <n v="1.05125"/>
    <x v="807"/>
    <d v="2017-03-01T02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x v="618"/>
    <b v="1"/>
    <n v="1"/>
    <x v="808"/>
    <d v="2014-12-22T04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x v="619"/>
    <b v="1"/>
    <n v="1.03775"/>
    <x v="809"/>
    <d v="2014-01-19T20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x v="615"/>
    <b v="1"/>
    <n v="1.05"/>
    <x v="810"/>
    <d v="2012-09-01T01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x v="64"/>
    <b v="1"/>
    <n v="1.04"/>
    <x v="811"/>
    <d v="2013-07-10T16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x v="620"/>
    <b v="1"/>
    <n v="1.5183333333333333"/>
    <x v="812"/>
    <d v="2013-03-01T13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x v="621"/>
    <b v="1"/>
    <n v="1.59996"/>
    <x v="813"/>
    <d v="2012-07-20T23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x v="622"/>
    <b v="1"/>
    <n v="1.2729999999999999"/>
    <x v="814"/>
    <d v="2011-05-31T18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x v="623"/>
    <b v="1"/>
    <n v="1.07"/>
    <x v="815"/>
    <d v="2014-11-01T22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x v="624"/>
    <b v="1"/>
    <n v="1.1512214285714286"/>
    <x v="816"/>
    <d v="2013-04-09T06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x v="625"/>
    <b v="1"/>
    <n v="1.3711066666666665"/>
    <x v="817"/>
    <d v="2012-03-11T04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x v="626"/>
    <b v="1"/>
    <n v="1.5571428571428572"/>
    <x v="818"/>
    <d v="2012-08-07T17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x v="627"/>
    <b v="1"/>
    <n v="1.0874999999999999"/>
    <x v="819"/>
    <d v="2013-12-21T04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x v="628"/>
    <b v="1"/>
    <n v="1.3405"/>
    <x v="820"/>
    <d v="2014-06-09T05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x v="629"/>
    <b v="1"/>
    <n v="1"/>
    <x v="821"/>
    <d v="2015-05-04T04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x v="630"/>
    <b v="1"/>
    <n v="1.1916666666666667"/>
    <x v="822"/>
    <d v="2012-10-05T22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x v="631"/>
    <b v="1"/>
    <n v="1.7949999999999999"/>
    <x v="823"/>
    <d v="2015-03-22T22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x v="632"/>
    <b v="1"/>
    <n v="1.3438124999999999"/>
    <x v="824"/>
    <d v="2010-04-18T06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x v="633"/>
    <b v="1"/>
    <n v="1.0043200000000001"/>
    <x v="825"/>
    <d v="2012-10-29T07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x v="634"/>
    <b v="1"/>
    <n v="1.0145454545454546"/>
    <x v="826"/>
    <d v="2012-03-25T23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x v="635"/>
    <b v="1"/>
    <n v="1.0333333333333334"/>
    <x v="827"/>
    <d v="2012-02-14T19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x v="636"/>
    <b v="1"/>
    <n v="1.07"/>
    <x v="828"/>
    <d v="2012-06-25T16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x v="151"/>
    <b v="1"/>
    <n v="1.04"/>
    <x v="829"/>
    <d v="2016-07-13T19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x v="637"/>
    <b v="1"/>
    <n v="1.0783333333333334"/>
    <x v="830"/>
    <d v="2013-03-22T11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x v="638"/>
    <b v="1"/>
    <n v="2.3333333333333335"/>
    <x v="831"/>
    <d v="2012-04-27T15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x v="639"/>
    <b v="1"/>
    <n v="1.0060706666666666"/>
    <x v="832"/>
    <d v="2012-01-21T08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x v="640"/>
    <b v="1"/>
    <n v="1.0166666666666666"/>
    <x v="833"/>
    <d v="2014-04-19T21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x v="641"/>
    <b v="1"/>
    <n v="1.3101818181818181"/>
    <x v="834"/>
    <d v="2013-07-01T03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x v="642"/>
    <b v="1"/>
    <n v="1.1725000000000001"/>
    <x v="835"/>
    <d v="2012-05-19T03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x v="643"/>
    <b v="1"/>
    <n v="1.009304"/>
    <x v="836"/>
    <d v="2013-10-07T01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x v="644"/>
    <b v="1"/>
    <n v="1.218"/>
    <x v="837"/>
    <d v="2014-05-01T23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x v="645"/>
    <b v="1"/>
    <n v="1.454"/>
    <x v="838"/>
    <d v="2012-01-17T21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x v="646"/>
    <b v="1"/>
    <n v="1.166166"/>
    <x v="839"/>
    <d v="2012-09-22T18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x v="647"/>
    <b v="1"/>
    <n v="1.2041660000000001"/>
    <x v="840"/>
    <d v="2016-09-24T05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x v="648"/>
    <b v="1"/>
    <n v="1.0132000000000001"/>
    <x v="841"/>
    <d v="2014-11-10T21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x v="649"/>
    <b v="1"/>
    <n v="1.0431999999999999"/>
    <x v="842"/>
    <d v="2013-10-14T03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x v="650"/>
    <b v="1"/>
    <n v="2.6713333333333331"/>
    <x v="843"/>
    <d v="2016-12-08T08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x v="651"/>
    <b v="1"/>
    <n v="1.9413333333333334"/>
    <x v="844"/>
    <d v="2014-11-01T04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x v="652"/>
    <b v="1"/>
    <n v="1.203802"/>
    <x v="845"/>
    <d v="2016-09-05T03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x v="653"/>
    <b v="1"/>
    <n v="1.2200090909090908"/>
    <x v="846"/>
    <d v="2014-03-10T14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x v="119"/>
    <b v="1"/>
    <n v="1"/>
    <x v="847"/>
    <d v="2015-07-10T19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x v="654"/>
    <b v="1"/>
    <n v="1"/>
    <x v="848"/>
    <d v="2015-04-14T19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x v="655"/>
    <b v="1"/>
    <n v="1.1990000000000001"/>
    <x v="849"/>
    <d v="2015-03-16T02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x v="656"/>
    <b v="1"/>
    <n v="1.55175"/>
    <x v="850"/>
    <d v="2016-04-25T04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x v="657"/>
    <b v="1"/>
    <n v="1.3045"/>
    <x v="851"/>
    <d v="2016-07-31T19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x v="658"/>
    <b v="1"/>
    <n v="1.0497142857142858"/>
    <x v="852"/>
    <d v="2016-10-24T21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x v="180"/>
    <b v="1"/>
    <n v="1"/>
    <x v="853"/>
    <d v="2015-02-16T19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x v="659"/>
    <b v="1"/>
    <n v="1.1822050359712231"/>
    <x v="854"/>
    <d v="2016-12-28T05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x v="660"/>
    <b v="1"/>
    <n v="1.0344827586206897"/>
    <x v="855"/>
    <d v="2016-07-24T03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x v="661"/>
    <b v="1"/>
    <n v="2.1800000000000002"/>
    <x v="856"/>
    <d v="2016-10-25T19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x v="73"/>
    <b v="1"/>
    <n v="1"/>
    <x v="857"/>
    <d v="2015-11-25T14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x v="662"/>
    <b v="1"/>
    <n v="1.4400583333333332"/>
    <x v="858"/>
    <d v="2015-04-15T22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x v="663"/>
    <b v="1"/>
    <n v="1.0467500000000001"/>
    <x v="859"/>
    <d v="2015-06-04T00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x v="664"/>
    <b v="0"/>
    <n v="0.18142857142857144"/>
    <x v="860"/>
    <d v="2013-11-22T12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x v="476"/>
    <b v="0"/>
    <n v="2.2444444444444444E-2"/>
    <x v="861"/>
    <d v="2016-09-16T23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x v="665"/>
    <b v="0"/>
    <n v="3.3999999999999998E-3"/>
    <x v="862"/>
    <d v="2013-11-11T14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x v="666"/>
    <b v="0"/>
    <n v="4.4999999999999998E-2"/>
    <x v="863"/>
    <d v="2012-02-12T02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x v="667"/>
    <b v="0"/>
    <n v="0.41538461538461541"/>
    <x v="864"/>
    <d v="2013-10-16T09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x v="381"/>
    <b v="0"/>
    <n v="2.0454545454545454E-2"/>
    <x v="865"/>
    <d v="2013-01-16T18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x v="668"/>
    <b v="0"/>
    <n v="0.18285714285714286"/>
    <x v="866"/>
    <d v="2015-02-28T15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x v="669"/>
    <b v="0"/>
    <n v="0.2402"/>
    <x v="867"/>
    <d v="2009-12-01T04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x v="73"/>
    <b v="0"/>
    <n v="1.1111111111111111E-3"/>
    <x v="868"/>
    <d v="2014-01-07T00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x v="670"/>
    <b v="0"/>
    <n v="0.11818181818181818"/>
    <x v="869"/>
    <d v="2013-04-08T19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x v="671"/>
    <b v="0"/>
    <n v="3.0999999999999999E-3"/>
    <x v="870"/>
    <d v="2013-09-01T00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x v="672"/>
    <b v="0"/>
    <n v="5.4166666666666669E-2"/>
    <x v="871"/>
    <d v="2013-11-29T14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x v="151"/>
    <b v="0"/>
    <n v="8.1250000000000003E-3"/>
    <x v="872"/>
    <d v="2011-03-10T19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x v="377"/>
    <b v="0"/>
    <n v="1.2857142857142857E-2"/>
    <x v="873"/>
    <d v="2012-11-11T05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x v="673"/>
    <b v="0"/>
    <n v="0.24333333333333335"/>
    <x v="874"/>
    <d v="2013-05-04T14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x v="121"/>
    <b v="0"/>
    <n v="0"/>
    <x v="875"/>
    <d v="2015-09-21T17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x v="674"/>
    <b v="0"/>
    <n v="0.40799492385786801"/>
    <x v="876"/>
    <d v="2013-02-04T11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x v="675"/>
    <b v="0"/>
    <n v="0.67549999999999999"/>
    <x v="877"/>
    <d v="2013-12-19T18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x v="151"/>
    <b v="0"/>
    <n v="1.2999999999999999E-2"/>
    <x v="878"/>
    <d v="2010-12-23T05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x v="676"/>
    <b v="0"/>
    <n v="0.30666666666666664"/>
    <x v="879"/>
    <d v="2012-05-29T19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x v="677"/>
    <b v="0"/>
    <n v="2.9894179894179893E-2"/>
    <x v="880"/>
    <d v="2012-10-30T07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x v="180"/>
    <b v="0"/>
    <n v="8.0000000000000002E-3"/>
    <x v="881"/>
    <d v="2012-01-14T06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x v="678"/>
    <b v="0"/>
    <n v="0.20133333333333334"/>
    <x v="882"/>
    <d v="2011-09-06T20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x v="679"/>
    <b v="0"/>
    <n v="0.4002"/>
    <x v="883"/>
    <d v="2016-03-02T22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x v="119"/>
    <b v="0"/>
    <n v="0.01"/>
    <x v="884"/>
    <d v="2012-05-12T02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x v="680"/>
    <b v="0"/>
    <n v="0.75"/>
    <x v="885"/>
    <d v="2016-12-30T22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x v="681"/>
    <b v="0"/>
    <n v="0.41"/>
    <x v="886"/>
    <d v="2016-09-15T20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x v="121"/>
    <b v="0"/>
    <n v="0"/>
    <x v="887"/>
    <d v="2012-05-27T23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x v="666"/>
    <b v="0"/>
    <n v="7.1999999999999995E-2"/>
    <x v="888"/>
    <d v="2011-09-01T06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x v="682"/>
    <b v="0"/>
    <n v="9.4412800000000005E-2"/>
    <x v="889"/>
    <d v="2014-10-05T18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x v="683"/>
    <b v="0"/>
    <n v="4.1666666666666664E-2"/>
    <x v="890"/>
    <d v="2013-11-21T17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x v="684"/>
    <b v="0"/>
    <n v="3.2500000000000001E-2"/>
    <x v="891"/>
    <d v="2014-08-21T00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x v="685"/>
    <b v="0"/>
    <n v="0.40749999999999997"/>
    <x v="892"/>
    <d v="2010-08-01T04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x v="379"/>
    <b v="0"/>
    <n v="0.1"/>
    <x v="893"/>
    <d v="2015-04-01T20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x v="686"/>
    <b v="0"/>
    <n v="0.39169999999999999"/>
    <x v="894"/>
    <d v="2016-06-05T23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x v="687"/>
    <b v="0"/>
    <n v="2.4375000000000001E-2"/>
    <x v="895"/>
    <d v="2010-10-25T03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x v="688"/>
    <b v="0"/>
    <n v="0.4"/>
    <x v="896"/>
    <d v="2015-08-28T04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x v="121"/>
    <b v="0"/>
    <n v="0"/>
    <x v="897"/>
    <d v="2012-11-28T17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x v="436"/>
    <b v="0"/>
    <n v="2.8000000000000001E-2"/>
    <x v="898"/>
    <d v="2012-01-15T18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x v="436"/>
    <b v="0"/>
    <n v="0.37333333333333335"/>
    <x v="899"/>
    <d v="2011-05-28T02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x v="689"/>
    <b v="0"/>
    <n v="4.1999999999999997E-3"/>
    <x v="900"/>
    <d v="2016-03-30T19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x v="121"/>
    <b v="0"/>
    <n v="0"/>
    <x v="901"/>
    <d v="2010-06-08T19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x v="180"/>
    <b v="0"/>
    <n v="3.0000000000000001E-3"/>
    <x v="902"/>
    <d v="2014-08-30T15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x v="379"/>
    <b v="0"/>
    <n v="3.2000000000000001E-2"/>
    <x v="903"/>
    <d v="2012-09-23T02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x v="690"/>
    <b v="0"/>
    <n v="3.0200000000000001E-3"/>
    <x v="904"/>
    <d v="2016-01-03T01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x v="691"/>
    <b v="0"/>
    <n v="3.0153846153846153E-2"/>
    <x v="905"/>
    <d v="2011-01-24T05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x v="121"/>
    <b v="0"/>
    <n v="0"/>
    <x v="906"/>
    <d v="2014-03-13T03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x v="121"/>
    <b v="0"/>
    <n v="0"/>
    <x v="907"/>
    <d v="2011-09-11T04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x v="121"/>
    <b v="0"/>
    <n v="0"/>
    <x v="908"/>
    <d v="2010-07-27T04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x v="178"/>
    <b v="0"/>
    <n v="3.2500000000000001E-2"/>
    <x v="909"/>
    <d v="2012-07-23T04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x v="692"/>
    <b v="0"/>
    <n v="0.22363636363636363"/>
    <x v="910"/>
    <d v="2017-03-03T13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x v="121"/>
    <b v="0"/>
    <n v="0"/>
    <x v="911"/>
    <d v="2014-01-24T00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x v="2"/>
    <b v="0"/>
    <n v="8.5714285714285719E-3"/>
    <x v="912"/>
    <d v="2012-12-11T03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x v="693"/>
    <b v="0"/>
    <n v="6.6066666666666662E-2"/>
    <x v="913"/>
    <d v="2012-05-05T03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x v="121"/>
    <b v="0"/>
    <n v="0"/>
    <x v="914"/>
    <d v="2012-08-25T18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x v="694"/>
    <b v="0"/>
    <n v="5.7692307692307696E-2"/>
    <x v="915"/>
    <d v="2012-03-01T04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x v="121"/>
    <b v="0"/>
    <n v="0"/>
    <x v="916"/>
    <d v="2010-10-22T05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x v="180"/>
    <b v="0"/>
    <n v="6.0000000000000001E-3"/>
    <x v="917"/>
    <d v="2014-07-14T02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x v="695"/>
    <b v="0"/>
    <n v="5.0256410256410255E-2"/>
    <x v="918"/>
    <d v="2014-12-01T22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x v="101"/>
    <b v="0"/>
    <n v="5.0000000000000001E-3"/>
    <x v="919"/>
    <d v="2012-12-19T15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x v="121"/>
    <b v="0"/>
    <n v="0"/>
    <x v="920"/>
    <d v="2013-11-14T17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x v="696"/>
    <b v="0"/>
    <n v="0.309"/>
    <x v="921"/>
    <d v="2011-12-12T05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x v="697"/>
    <b v="0"/>
    <n v="0.21037037037037037"/>
    <x v="922"/>
    <d v="2014-10-01T12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x v="698"/>
    <b v="0"/>
    <n v="2.1999999999999999E-2"/>
    <x v="923"/>
    <d v="2014-11-22T00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x v="699"/>
    <b v="0"/>
    <n v="0.109"/>
    <x v="924"/>
    <d v="2013-02-13T22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x v="700"/>
    <b v="0"/>
    <n v="2.6666666666666668E-2"/>
    <x v="925"/>
    <d v="2013-11-27T22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x v="121"/>
    <b v="0"/>
    <n v="0"/>
    <x v="926"/>
    <d v="2010-07-08T22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x v="121"/>
    <b v="0"/>
    <n v="0"/>
    <x v="927"/>
    <d v="2012-05-14T19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x v="701"/>
    <b v="0"/>
    <n v="0.10862068965517241"/>
    <x v="928"/>
    <d v="2012-11-18T00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x v="121"/>
    <b v="0"/>
    <n v="0"/>
    <x v="929"/>
    <d v="2012-04-09T04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x v="160"/>
    <b v="0"/>
    <n v="0.38333333333333336"/>
    <x v="930"/>
    <d v="2010-06-25T21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x v="702"/>
    <b v="0"/>
    <n v="6.5500000000000003E-2"/>
    <x v="931"/>
    <d v="2014-03-16T22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x v="703"/>
    <b v="0"/>
    <n v="0.14536842105263159"/>
    <x v="932"/>
    <d v="2013-03-22T22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x v="88"/>
    <b v="0"/>
    <n v="0.06"/>
    <x v="933"/>
    <d v="2014-05-12T04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x v="704"/>
    <b v="0"/>
    <n v="0.30399999999999999"/>
    <x v="934"/>
    <d v="2014-05-04T06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x v="384"/>
    <b v="0"/>
    <n v="1.4285714285714285E-2"/>
    <x v="935"/>
    <d v="2016-01-29T08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x v="121"/>
    <b v="0"/>
    <n v="0"/>
    <x v="936"/>
    <d v="2012-01-18T20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x v="135"/>
    <b v="0"/>
    <n v="1.1428571428571429E-2"/>
    <x v="937"/>
    <d v="2013-11-03T20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x v="384"/>
    <b v="0"/>
    <n v="3.5714285714285713E-3"/>
    <x v="938"/>
    <d v="2012-09-02T11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x v="135"/>
    <b v="0"/>
    <n v="1.4545454545454545E-2"/>
    <x v="939"/>
    <d v="2013-06-30T19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x v="705"/>
    <b v="0"/>
    <n v="0.17155555555555554"/>
    <x v="940"/>
    <d v="2015-08-11T00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x v="706"/>
    <b v="0"/>
    <n v="2.3220000000000001E-2"/>
    <x v="941"/>
    <d v="2017-02-10T02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x v="707"/>
    <b v="0"/>
    <n v="8.9066666666666669E-2"/>
    <x v="942"/>
    <d v="2016-02-18T20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x v="708"/>
    <b v="0"/>
    <n v="9.633333333333334E-2"/>
    <x v="943"/>
    <d v="2016-11-29T17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x v="709"/>
    <b v="0"/>
    <n v="0.13325999999999999"/>
    <x v="944"/>
    <d v="2016-04-18T14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x v="710"/>
    <b v="0"/>
    <n v="2.4840000000000001E-2"/>
    <x v="945"/>
    <d v="2017-02-18T23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x v="711"/>
    <b v="0"/>
    <n v="1.9066666666666666E-2"/>
    <x v="946"/>
    <d v="2016-09-09T18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x v="121"/>
    <b v="0"/>
    <n v="0"/>
    <x v="947"/>
    <d v="2016-06-30T18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x v="88"/>
    <b v="0"/>
    <n v="0.12"/>
    <x v="948"/>
    <d v="2016-03-12T19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x v="498"/>
    <b v="0"/>
    <n v="1.3650000000000001E-2"/>
    <x v="949"/>
    <d v="2016-02-21T01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x v="712"/>
    <b v="0"/>
    <n v="0.28039999999999998"/>
    <x v="950"/>
    <d v="2016-01-17T18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x v="713"/>
    <b v="0"/>
    <n v="0.38390000000000002"/>
    <x v="951"/>
    <d v="2016-06-04T15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x v="714"/>
    <b v="0"/>
    <n v="0.39942857142857141"/>
    <x v="952"/>
    <d v="2016-11-18T15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x v="715"/>
    <b v="0"/>
    <n v="8.3999999999999995E-3"/>
    <x v="953"/>
    <d v="2015-01-25T03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x v="716"/>
    <b v="0"/>
    <n v="0.43406666666666666"/>
    <x v="954"/>
    <d v="2015-08-20T20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x v="717"/>
    <b v="0"/>
    <n v="5.6613333333333335E-2"/>
    <x v="955"/>
    <d v="2016-09-13T07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x v="718"/>
    <b v="0"/>
    <n v="1.7219999999999999E-2"/>
    <x v="956"/>
    <d v="2015-04-26T20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x v="719"/>
    <b v="0"/>
    <n v="1.9416666666666665E-2"/>
    <x v="957"/>
    <d v="2016-11-17T14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x v="720"/>
    <b v="0"/>
    <n v="0.11328275684711328"/>
    <x v="958"/>
    <d v="2015-04-10T04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x v="721"/>
    <b v="0"/>
    <n v="0.3886"/>
    <x v="959"/>
    <d v="2015-01-19T04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x v="722"/>
    <b v="0"/>
    <n v="0.46100628930817611"/>
    <x v="960"/>
    <d v="2017-03-14T14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x v="723"/>
    <b v="0"/>
    <n v="0.42188421052631581"/>
    <x v="961"/>
    <d v="2017-02-20T19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x v="724"/>
    <b v="0"/>
    <n v="0.2848"/>
    <x v="962"/>
    <d v="2016-02-11T17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x v="725"/>
    <b v="0"/>
    <n v="1.0771428571428571E-2"/>
    <x v="963"/>
    <d v="2016-10-17T15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x v="726"/>
    <b v="0"/>
    <n v="7.9909090909090902E-3"/>
    <x v="964"/>
    <d v="2015-09-01T15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x v="727"/>
    <b v="0"/>
    <n v="1.192E-2"/>
    <x v="965"/>
    <d v="2016-10-26T03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x v="728"/>
    <b v="0"/>
    <n v="0.14799999999999999"/>
    <x v="966"/>
    <d v="2016-10-06T15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x v="729"/>
    <b v="0"/>
    <n v="0.17810000000000001"/>
    <x v="967"/>
    <d v="2016-04-22T05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x v="730"/>
    <b v="0"/>
    <n v="1.325E-2"/>
    <x v="968"/>
    <d v="2014-08-15T20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x v="731"/>
    <b v="0"/>
    <n v="0.46666666666666667"/>
    <x v="969"/>
    <d v="2017-02-09T07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x v="732"/>
    <b v="0"/>
    <n v="0.4592"/>
    <x v="970"/>
    <d v="2017-01-23T04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x v="733"/>
    <b v="0"/>
    <n v="2.2599999999999999E-3"/>
    <x v="971"/>
    <d v="2015-06-01T17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x v="734"/>
    <b v="0"/>
    <n v="0.34625"/>
    <x v="972"/>
    <d v="2014-09-04T06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x v="735"/>
    <b v="0"/>
    <n v="2.0549999999999999E-2"/>
    <x v="973"/>
    <d v="2015-11-09T01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x v="736"/>
    <b v="0"/>
    <n v="5.5999999999999999E-3"/>
    <x v="974"/>
    <d v="2016-03-25T16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x v="737"/>
    <b v="0"/>
    <n v="2.6069999999999999E-2"/>
    <x v="975"/>
    <d v="2016-06-28T16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x v="738"/>
    <b v="0"/>
    <n v="1.9259999999999999E-2"/>
    <x v="976"/>
    <d v="2015-08-14T01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x v="739"/>
    <b v="0"/>
    <n v="0.33666666666666667"/>
    <x v="977"/>
    <d v="2016-02-21T22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x v="740"/>
    <b v="0"/>
    <n v="0.5626326718299024"/>
    <x v="978"/>
    <d v="2016-02-25T07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x v="741"/>
    <b v="0"/>
    <n v="0.82817600000000002"/>
    <x v="979"/>
    <d v="2016-06-20T18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x v="742"/>
    <b v="0"/>
    <n v="0.14860000000000001"/>
    <x v="980"/>
    <d v="2014-11-30T22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x v="743"/>
    <b v="0"/>
    <n v="1.2375123751237513E-4"/>
    <x v="981"/>
    <d v="2014-08-09T22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x v="120"/>
    <b v="0"/>
    <n v="1.7142857142857143E-4"/>
    <x v="982"/>
    <d v="2016-10-02T18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x v="744"/>
    <b v="0"/>
    <n v="0.2950613611721471"/>
    <x v="983"/>
    <d v="2016-08-23T20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x v="745"/>
    <b v="0"/>
    <n v="1.06E-2"/>
    <x v="984"/>
    <d v="2015-03-28T01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x v="746"/>
    <b v="0"/>
    <n v="6.2933333333333327E-2"/>
    <x v="985"/>
    <d v="2015-12-31T23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x v="747"/>
    <b v="0"/>
    <n v="0.1275"/>
    <x v="986"/>
    <d v="2016-01-10T00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x v="748"/>
    <b v="0"/>
    <n v="0.13220000000000001"/>
    <x v="987"/>
    <d v="2014-06-23T07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x v="121"/>
    <b v="0"/>
    <n v="0"/>
    <x v="988"/>
    <d v="2016-10-01T08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x v="749"/>
    <b v="0"/>
    <n v="0.16769999999999999"/>
    <x v="989"/>
    <d v="2016-09-28T22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x v="31"/>
    <b v="0"/>
    <n v="1.0399999999999999E-3"/>
    <x v="990"/>
    <d v="2014-09-03T18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x v="750"/>
    <b v="0"/>
    <n v="4.24E-2"/>
    <x v="991"/>
    <d v="2016-07-12T18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x v="751"/>
    <b v="0"/>
    <n v="4.6699999999999997E-3"/>
    <x v="992"/>
    <d v="2016-05-07T21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x v="752"/>
    <b v="0"/>
    <n v="0.25087142857142858"/>
    <x v="993"/>
    <d v="2016-11-12T05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x v="753"/>
    <b v="0"/>
    <n v="2.3345000000000001E-2"/>
    <x v="994"/>
    <d v="2014-11-30T22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x v="754"/>
    <b v="0"/>
    <n v="7.2599999999999998E-2"/>
    <x v="995"/>
    <d v="2014-11-29T16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x v="31"/>
    <b v="0"/>
    <n v="1.6250000000000001E-2"/>
    <x v="996"/>
    <d v="2014-07-27T15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x v="755"/>
    <b v="0"/>
    <n v="1.2999999999999999E-2"/>
    <x v="997"/>
    <d v="2014-11-28T03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x v="756"/>
    <b v="0"/>
    <n v="0.58558333333333334"/>
    <x v="998"/>
    <d v="2015-11-19T05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x v="757"/>
    <b v="0"/>
    <n v="7.7886666666666673E-2"/>
    <x v="999"/>
    <d v="2014-11-13T08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x v="758"/>
    <b v="0"/>
    <n v="2.2157147647256063E-2"/>
    <x v="1000"/>
    <d v="2017-03-15T00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x v="759"/>
    <b v="0"/>
    <n v="1.04"/>
    <x v="1001"/>
    <d v="2017-01-30T17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x v="760"/>
    <b v="0"/>
    <n v="0.29602960296029601"/>
    <x v="1002"/>
    <d v="2015-12-17T05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x v="761"/>
    <b v="0"/>
    <n v="0.16055"/>
    <x v="1003"/>
    <d v="2017-03-16T16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x v="762"/>
    <b v="0"/>
    <n v="0.82208000000000003"/>
    <x v="1004"/>
    <d v="2016-02-18T17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x v="763"/>
    <b v="0"/>
    <n v="0.75051000000000001"/>
    <x v="1005"/>
    <d v="2015-10-30T14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x v="764"/>
    <b v="0"/>
    <n v="5.8500000000000003E-2"/>
    <x v="1006"/>
    <d v="2014-12-12T07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x v="765"/>
    <b v="0"/>
    <n v="0.44319999999999998"/>
    <x v="1007"/>
    <d v="2016-12-14T15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x v="409"/>
    <b v="0"/>
    <n v="2.6737967914438501E-3"/>
    <x v="1008"/>
    <d v="2016-12-28T19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x v="178"/>
    <b v="0"/>
    <n v="0.1313"/>
    <x v="1009"/>
    <d v="2016-06-19T14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x v="698"/>
    <b v="0"/>
    <n v="1.9088937093275488E-3"/>
    <x v="1010"/>
    <d v="2016-09-05T02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x v="766"/>
    <b v="0"/>
    <n v="3.7499999999999999E-3"/>
    <x v="1011"/>
    <d v="2014-12-18T21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x v="767"/>
    <b v="0"/>
    <n v="215.35021"/>
    <x v="1012"/>
    <d v="2017-01-24T10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x v="768"/>
    <b v="0"/>
    <n v="0.34527999999999998"/>
    <x v="1013"/>
    <d v="2015-12-29T20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x v="769"/>
    <b v="0"/>
    <n v="0.30599999999999999"/>
    <x v="1014"/>
    <d v="2015-01-01T00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x v="379"/>
    <b v="0"/>
    <n v="2.6666666666666668E-2"/>
    <x v="1015"/>
    <d v="2015-11-25T22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x v="770"/>
    <b v="0"/>
    <n v="2.8420000000000001E-2"/>
    <x v="1016"/>
    <d v="2016-04-07T01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x v="771"/>
    <b v="0"/>
    <n v="0.22878799999999999"/>
    <x v="1017"/>
    <d v="2015-11-21T17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x v="772"/>
    <b v="0"/>
    <n v="3.1050000000000001E-2"/>
    <x v="1018"/>
    <d v="2016-07-14T11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x v="460"/>
    <b v="0"/>
    <n v="0.47333333333333333"/>
    <x v="1019"/>
    <d v="2015-02-04T23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x v="773"/>
    <b v="1"/>
    <n v="2.0554838709677421"/>
    <x v="1020"/>
    <d v="2015-06-02T00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x v="774"/>
    <b v="1"/>
    <n v="3.5180366666666667"/>
    <x v="1021"/>
    <d v="2015-10-17T04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x v="775"/>
    <b v="1"/>
    <n v="1.149"/>
    <x v="1022"/>
    <d v="2015-05-17T15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x v="776"/>
    <b v="1"/>
    <n v="2.3715000000000002"/>
    <x v="1023"/>
    <d v="2015-06-20T22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x v="777"/>
    <b v="1"/>
    <n v="1.1863774999999999"/>
    <x v="1024"/>
    <d v="2016-01-31T13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x v="778"/>
    <b v="1"/>
    <n v="1.099283142857143"/>
    <x v="1025"/>
    <d v="2015-03-16T19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x v="779"/>
    <b v="1"/>
    <n v="1.0000828571428571"/>
    <x v="1026"/>
    <d v="2016-03-31T08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x v="780"/>
    <b v="1"/>
    <n v="1.0309292094387414"/>
    <x v="1027"/>
    <d v="2014-10-23T00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x v="781"/>
    <b v="1"/>
    <n v="1.1727000000000001"/>
    <x v="1028"/>
    <d v="2017-03-06T20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x v="782"/>
    <b v="1"/>
    <n v="1.1175999999999999"/>
    <x v="1029"/>
    <d v="2015-04-04T21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x v="783"/>
    <b v="1"/>
    <n v="3.4209999999999998"/>
    <x v="1030"/>
    <d v="2016-09-12T11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x v="784"/>
    <b v="1"/>
    <n v="1.0740000000000001"/>
    <x v="1031"/>
    <d v="2015-12-16T18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x v="785"/>
    <b v="1"/>
    <n v="1.0849703703703704"/>
    <x v="1032"/>
    <d v="2016-06-23T16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x v="786"/>
    <b v="1"/>
    <n v="1.0286144578313252"/>
    <x v="1033"/>
    <d v="2016-12-12T17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x v="787"/>
    <b v="1"/>
    <n v="1.3000180000000001"/>
    <x v="1034"/>
    <d v="2016-08-05T03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x v="788"/>
    <b v="1"/>
    <n v="1.0765217391304347"/>
    <x v="1035"/>
    <d v="2015-02-11T15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x v="789"/>
    <b v="1"/>
    <n v="1.1236044444444444"/>
    <x v="1036"/>
    <d v="2013-01-07T08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x v="790"/>
    <b v="1"/>
    <n v="1.0209999999999999"/>
    <x v="1037"/>
    <d v="2015-05-18T05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x v="791"/>
    <b v="1"/>
    <n v="1.4533333333333334"/>
    <x v="1038"/>
    <d v="2016-03-19T04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x v="792"/>
    <b v="1"/>
    <n v="1.282"/>
    <x v="1039"/>
    <d v="2016-12-13T07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x v="409"/>
    <b v="0"/>
    <n v="2.9411764705882353E-3"/>
    <x v="1040"/>
    <d v="2016-08-27T17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x v="121"/>
    <b v="0"/>
    <n v="0"/>
    <x v="1041"/>
    <d v="2014-07-31T01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x v="119"/>
    <b v="0"/>
    <n v="1.5384615384615385E-2"/>
    <x v="1042"/>
    <d v="2014-09-12T10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x v="793"/>
    <b v="0"/>
    <n v="8.5370000000000001E-2"/>
    <x v="1043"/>
    <d v="2015-05-20T06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x v="366"/>
    <b v="0"/>
    <n v="8.571428571428571E-4"/>
    <x v="1044"/>
    <d v="2015-03-05T20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x v="794"/>
    <b v="0"/>
    <n v="2.6599999999999999E-2"/>
    <x v="1045"/>
    <d v="2014-08-23T20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x v="121"/>
    <b v="0"/>
    <n v="0"/>
    <x v="1046"/>
    <d v="2015-12-26T20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x v="120"/>
    <b v="0"/>
    <n v="5.0000000000000001E-4"/>
    <x v="1047"/>
    <d v="2014-11-05T20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x v="450"/>
    <b v="0"/>
    <n v="1.4133333333333333E-2"/>
    <x v="1048"/>
    <d v="2016-09-25T01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x v="121"/>
    <b v="0"/>
    <n v="0"/>
    <x v="1049"/>
    <d v="2016-02-12T10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x v="121"/>
    <b v="0"/>
    <n v="0"/>
    <x v="1050"/>
    <d v="2015-09-14T19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x v="121"/>
    <b v="0"/>
    <n v="0"/>
    <x v="1051"/>
    <d v="2014-08-27T00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x v="121"/>
    <b v="0"/>
    <n v="0"/>
    <x v="1052"/>
    <d v="2016-06-06T20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x v="2"/>
    <b v="0"/>
    <n v="0.01"/>
    <x v="1053"/>
    <d v="2017-03-06T04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x v="121"/>
    <b v="0"/>
    <n v="0"/>
    <x v="1054"/>
    <d v="2014-08-10T22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x v="121"/>
    <b v="0"/>
    <n v="0"/>
    <x v="1055"/>
    <d v="2016-03-07T23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x v="121"/>
    <b v="0"/>
    <n v="0"/>
    <x v="1056"/>
    <d v="2015-04-24T16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x v="121"/>
    <b v="0"/>
    <n v="0"/>
    <x v="1057"/>
    <d v="2016-12-04T21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x v="121"/>
    <b v="0"/>
    <n v="0"/>
    <x v="1058"/>
    <d v="2015-03-26T00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x v="121"/>
    <b v="0"/>
    <n v="0"/>
    <x v="1059"/>
    <d v="2015-03-13T17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x v="73"/>
    <b v="0"/>
    <n v="0.01"/>
    <x v="1060"/>
    <d v="2015-04-15T21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x v="121"/>
    <b v="0"/>
    <n v="0"/>
    <x v="1061"/>
    <d v="2016-05-02T01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x v="125"/>
    <b v="0"/>
    <n v="0.95477386934673369"/>
    <x v="1062"/>
    <d v="2016-07-12T19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x v="121"/>
    <b v="0"/>
    <n v="0"/>
    <x v="1063"/>
    <d v="2016-08-31T00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x v="795"/>
    <b v="0"/>
    <n v="8.9744444444444446E-2"/>
    <x v="1064"/>
    <d v="2013-07-07T05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x v="796"/>
    <b v="0"/>
    <n v="2.7E-2"/>
    <x v="1065"/>
    <d v="2014-02-19T09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x v="797"/>
    <b v="0"/>
    <n v="3.3673333333333333E-2"/>
    <x v="1066"/>
    <d v="2013-08-04T23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x v="31"/>
    <b v="0"/>
    <n v="0.26"/>
    <x v="1067"/>
    <d v="2013-12-21T20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x v="798"/>
    <b v="0"/>
    <n v="1.5E-3"/>
    <x v="1068"/>
    <d v="2016-04-10T07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x v="799"/>
    <b v="0"/>
    <n v="0.38636363636363635"/>
    <x v="1069"/>
    <d v="2013-11-26T06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x v="436"/>
    <b v="0"/>
    <n v="7.0000000000000001E-3"/>
    <x v="1070"/>
    <d v="2012-10-01T00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x v="121"/>
    <b v="0"/>
    <n v="0"/>
    <x v="1071"/>
    <d v="2015-11-17T19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x v="800"/>
    <b v="0"/>
    <n v="6.8000000000000005E-4"/>
    <x v="1072"/>
    <d v="2014-02-05T19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x v="119"/>
    <b v="0"/>
    <n v="1.3333333333333334E-2"/>
    <x v="1073"/>
    <d v="2011-10-16T23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x v="801"/>
    <b v="0"/>
    <n v="6.3092592592592589E-2"/>
    <x v="1074"/>
    <d v="2014-01-04T04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x v="2"/>
    <b v="0"/>
    <n v="4.4999999999999998E-2"/>
    <x v="1075"/>
    <d v="2012-05-06T21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x v="802"/>
    <b v="0"/>
    <n v="0.62765333333333329"/>
    <x v="1076"/>
    <d v="2014-09-11T09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x v="803"/>
    <b v="0"/>
    <n v="0.29376000000000002"/>
    <x v="1077"/>
    <d v="2016-01-14T04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x v="377"/>
    <b v="0"/>
    <n v="7.4999999999999997E-2"/>
    <x v="1078"/>
    <d v="2011-07-22T04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x v="804"/>
    <b v="0"/>
    <n v="2.6076923076923077E-2"/>
    <x v="1079"/>
    <d v="2016-05-14T13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x v="805"/>
    <b v="0"/>
    <n v="9.1050000000000006E-2"/>
    <x v="1080"/>
    <d v="2014-05-11T03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x v="366"/>
    <b v="0"/>
    <n v="1.7647058823529413E-4"/>
    <x v="1081"/>
    <d v="2015-01-28T22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x v="806"/>
    <b v="0"/>
    <n v="5.5999999999999999E-3"/>
    <x v="1082"/>
    <d v="2012-08-10T21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x v="807"/>
    <b v="0"/>
    <n v="8.2000000000000007E-3"/>
    <x v="1083"/>
    <d v="2014-08-02T15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x v="121"/>
    <b v="0"/>
    <n v="0"/>
    <x v="1084"/>
    <d v="2014-08-08T21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x v="808"/>
    <b v="0"/>
    <n v="3.4200000000000001E-2"/>
    <x v="1085"/>
    <d v="2016-03-14T15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x v="507"/>
    <b v="0"/>
    <n v="8.3333333333333339E-4"/>
    <x v="1086"/>
    <d v="2014-08-24T20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x v="121"/>
    <b v="0"/>
    <n v="0"/>
    <x v="1087"/>
    <d v="2014-06-15T17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x v="809"/>
    <b v="0"/>
    <n v="0.14182977777777778"/>
    <x v="1088"/>
    <d v="2014-04-24T19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x v="810"/>
    <b v="0"/>
    <n v="7.8266666666666665E-2"/>
    <x v="1089"/>
    <d v="2015-06-26T04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x v="144"/>
    <b v="0"/>
    <n v="3.8464497269020693E-4"/>
    <x v="1090"/>
    <d v="2015-05-29T04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x v="385"/>
    <b v="0"/>
    <n v="0.125"/>
    <x v="1091"/>
    <d v="2016-04-10T18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x v="366"/>
    <b v="0"/>
    <n v="1.0500000000000001E-2"/>
    <x v="1092"/>
    <d v="2013-01-06T00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x v="811"/>
    <b v="0"/>
    <n v="0.14083333333333334"/>
    <x v="1093"/>
    <d v="2016-02-11T23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x v="812"/>
    <b v="0"/>
    <n v="0.18300055555555556"/>
    <x v="1094"/>
    <d v="2011-10-09T17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x v="813"/>
    <b v="0"/>
    <n v="5.0347999999999997E-2"/>
    <x v="1095"/>
    <d v="2013-08-30T12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x v="814"/>
    <b v="0"/>
    <n v="0.17933333333333334"/>
    <x v="1096"/>
    <d v="2014-10-04T03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x v="815"/>
    <b v="0"/>
    <n v="4.6999999999999999E-4"/>
    <x v="1097"/>
    <d v="2014-03-02T19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x v="816"/>
    <b v="0"/>
    <n v="7.2120000000000004E-2"/>
    <x v="1098"/>
    <d v="2014-04-13T18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x v="384"/>
    <b v="0"/>
    <n v="5.0000000000000001E-3"/>
    <x v="1099"/>
    <d v="2015-05-13T20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x v="119"/>
    <b v="0"/>
    <n v="2.5000000000000001E-2"/>
    <x v="1100"/>
    <d v="2016-02-14T02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x v="817"/>
    <b v="0"/>
    <n v="4.0999999999999999E-4"/>
    <x v="1101"/>
    <d v="2016-07-14T18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x v="818"/>
    <b v="0"/>
    <n v="5.3124999999999999E-2"/>
    <x v="1102"/>
    <d v="2013-12-09T05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x v="796"/>
    <b v="0"/>
    <n v="1.6199999999999999E-2"/>
    <x v="1103"/>
    <d v="2016-06-18T05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x v="819"/>
    <b v="0"/>
    <n v="4.9516666666666667E-2"/>
    <x v="1104"/>
    <d v="2014-06-11T09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x v="820"/>
    <b v="0"/>
    <n v="1.5900000000000001E-3"/>
    <x v="1105"/>
    <d v="2014-03-24T02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x v="821"/>
    <b v="0"/>
    <n v="0.41249999999999998"/>
    <x v="1106"/>
    <d v="2012-04-04T16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x v="121"/>
    <b v="0"/>
    <n v="0"/>
    <x v="1107"/>
    <d v="2014-07-23T20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x v="822"/>
    <b v="0"/>
    <n v="2.93E-2"/>
    <x v="1108"/>
    <d v="2012-04-13T14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x v="2"/>
    <b v="0"/>
    <n v="4.4999999999999997E-3"/>
    <x v="1109"/>
    <d v="2016-11-18T19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x v="823"/>
    <b v="0"/>
    <n v="5.1000000000000004E-3"/>
    <x v="1110"/>
    <d v="2012-12-07T22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x v="120"/>
    <b v="0"/>
    <n v="4.0000000000000002E-4"/>
    <x v="1111"/>
    <d v="2016-01-08T04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x v="824"/>
    <b v="0"/>
    <n v="0.35537409090909089"/>
    <x v="1112"/>
    <d v="2015-01-19T08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x v="144"/>
    <b v="0"/>
    <n v="5.0000000000000001E-3"/>
    <x v="1113"/>
    <d v="2014-08-14T23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x v="825"/>
    <b v="0"/>
    <n v="1.6666666666666668E-3"/>
    <x v="1114"/>
    <d v="2013-10-09T08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x v="514"/>
    <b v="0"/>
    <n v="1.325E-3"/>
    <x v="1115"/>
    <d v="2016-03-30T15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x v="826"/>
    <b v="0"/>
    <n v="3.5704000000000004E-4"/>
    <x v="1116"/>
    <d v="2012-06-09T20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x v="827"/>
    <b v="0"/>
    <n v="8.3000000000000004E-2"/>
    <x v="1117"/>
    <d v="2015-12-25T14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x v="828"/>
    <b v="0"/>
    <n v="2.4222222222222221E-2"/>
    <x v="1118"/>
    <d v="2014-04-05T02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x v="144"/>
    <b v="0"/>
    <n v="2.3809523809523812E-3"/>
    <x v="1119"/>
    <d v="2014-04-06T19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x v="121"/>
    <b v="0"/>
    <n v="0"/>
    <x v="1120"/>
    <d v="2011-10-28T20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x v="829"/>
    <b v="0"/>
    <n v="1.16E-4"/>
    <x v="1121"/>
    <d v="2016-03-13T21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x v="121"/>
    <b v="0"/>
    <n v="0"/>
    <x v="1122"/>
    <d v="2013-05-30T16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x v="830"/>
    <b v="0"/>
    <n v="2.2000000000000001E-3"/>
    <x v="1123"/>
    <d v="2014-04-19T12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x v="831"/>
    <b v="0"/>
    <n v="4.7222222222222223E-3"/>
    <x v="1124"/>
    <d v="2015-04-30T16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x v="121"/>
    <b v="0"/>
    <n v="0"/>
    <x v="1125"/>
    <d v="2015-09-25T14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x v="144"/>
    <b v="0"/>
    <n v="5.0000000000000001E-3"/>
    <x v="1126"/>
    <d v="2016-07-14T07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x v="832"/>
    <b v="0"/>
    <n v="1.6714285714285713E-2"/>
    <x v="1127"/>
    <d v="2014-11-14T21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x v="120"/>
    <b v="0"/>
    <n v="1E-3"/>
    <x v="1128"/>
    <d v="2014-08-07T15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x v="689"/>
    <b v="0"/>
    <n v="1.0499999999999999E-3"/>
    <x v="1129"/>
    <d v="2016-06-05T06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x v="830"/>
    <b v="0"/>
    <n v="2.2000000000000001E-3"/>
    <x v="1130"/>
    <d v="2014-11-26T00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x v="121"/>
    <b v="0"/>
    <n v="0"/>
    <x v="1131"/>
    <d v="2015-12-24T21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x v="833"/>
    <b v="0"/>
    <n v="0.14380000000000001"/>
    <x v="1132"/>
    <d v="2017-01-01T02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x v="135"/>
    <b v="0"/>
    <n v="6.6666666666666671E-3"/>
    <x v="1133"/>
    <d v="2014-07-31T09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x v="120"/>
    <b v="0"/>
    <n v="4.0000000000000003E-5"/>
    <x v="1134"/>
    <d v="2014-11-29T04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x v="73"/>
    <b v="0"/>
    <n v="0.05"/>
    <x v="1135"/>
    <d v="2016-08-06T23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x v="834"/>
    <b v="0"/>
    <n v="6.4439140811455853E-2"/>
    <x v="1136"/>
    <d v="2015-12-19T16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x v="835"/>
    <b v="0"/>
    <n v="0.39500000000000002"/>
    <x v="1137"/>
    <d v="2016-04-23T19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x v="683"/>
    <b v="0"/>
    <n v="3.5714285714285713E-3"/>
    <x v="1138"/>
    <d v="2017-01-21T21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x v="144"/>
    <b v="0"/>
    <n v="6.2500000000000001E-4"/>
    <x v="1139"/>
    <d v="2015-01-01T08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x v="121"/>
    <b v="0"/>
    <n v="0"/>
    <x v="1140"/>
    <d v="2015-08-06T11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x v="121"/>
    <b v="0"/>
    <n v="0"/>
    <x v="1141"/>
    <d v="2015-07-09T16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x v="121"/>
    <b v="0"/>
    <n v="0"/>
    <x v="1142"/>
    <d v="2015-02-17T00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x v="836"/>
    <b v="0"/>
    <n v="4.1333333333333335E-3"/>
    <x v="1143"/>
    <d v="2015-12-17T04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x v="121"/>
    <b v="0"/>
    <n v="0"/>
    <x v="1144"/>
    <d v="2015-04-29T04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x v="101"/>
    <b v="0"/>
    <n v="1.25E-3"/>
    <x v="1145"/>
    <d v="2014-10-02T17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x v="837"/>
    <b v="0"/>
    <n v="8.8333333333333333E-2"/>
    <x v="1146"/>
    <d v="2014-05-02T22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x v="121"/>
    <b v="0"/>
    <n v="0"/>
    <x v="1147"/>
    <d v="2014-10-19T23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x v="838"/>
    <b v="0"/>
    <n v="4.8666666666666667E-3"/>
    <x v="1148"/>
    <d v="2016-12-01T05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x v="839"/>
    <b v="0"/>
    <n v="1.5E-3"/>
    <x v="1149"/>
    <d v="2016-06-16T17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x v="840"/>
    <b v="0"/>
    <n v="0.1008"/>
    <x v="1150"/>
    <d v="2016-01-08T22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x v="121"/>
    <b v="0"/>
    <n v="0"/>
    <x v="1151"/>
    <d v="2015-09-07T02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x v="841"/>
    <b v="0"/>
    <n v="5.6937500000000002E-2"/>
    <x v="1152"/>
    <d v="2015-05-15T17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x v="73"/>
    <b v="0"/>
    <n v="6.2500000000000003E-3"/>
    <x v="1153"/>
    <d v="2015-06-18T17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x v="149"/>
    <b v="0"/>
    <n v="6.5000000000000002E-2"/>
    <x v="1154"/>
    <d v="2015-09-06T02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x v="842"/>
    <b v="0"/>
    <n v="7.5199999999999998E-3"/>
    <x v="1155"/>
    <d v="2014-08-14T18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x v="121"/>
    <b v="0"/>
    <n v="0"/>
    <x v="1156"/>
    <d v="2015-02-24T01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x v="690"/>
    <b v="0"/>
    <n v="1.5100000000000001E-2"/>
    <x v="1157"/>
    <d v="2014-12-05T16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x v="123"/>
    <b v="0"/>
    <n v="4.6666666666666671E-3"/>
    <x v="1158"/>
    <d v="2014-12-09T02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x v="121"/>
    <b v="0"/>
    <n v="0"/>
    <x v="1159"/>
    <d v="2015-06-30T15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x v="843"/>
    <b v="0"/>
    <n v="3.85E-2"/>
    <x v="1160"/>
    <d v="2015-03-28T02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x v="121"/>
    <b v="0"/>
    <n v="0"/>
    <x v="1161"/>
    <d v="2015-05-19T15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x v="844"/>
    <b v="0"/>
    <n v="5.8333333333333338E-4"/>
    <x v="1162"/>
    <d v="2014-09-25T16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x v="121"/>
    <b v="0"/>
    <n v="0"/>
    <x v="1163"/>
    <d v="2014-08-09T17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x v="121"/>
    <b v="0"/>
    <n v="0"/>
    <x v="1164"/>
    <d v="2016-06-18T17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x v="845"/>
    <b v="0"/>
    <n v="0.20705000000000001"/>
    <x v="1165"/>
    <d v="2014-07-06T05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x v="846"/>
    <b v="0"/>
    <n v="0.19139999999999999"/>
    <x v="1166"/>
    <d v="2015-06-26T04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x v="847"/>
    <b v="0"/>
    <n v="1.6316666666666667E-2"/>
    <x v="1167"/>
    <d v="2014-09-12T17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x v="848"/>
    <b v="0"/>
    <n v="5.6666666666666664E-2"/>
    <x v="1168"/>
    <d v="2016-09-22T01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x v="162"/>
    <b v="0"/>
    <n v="1.6999999999999999E-3"/>
    <x v="1169"/>
    <d v="2015-02-22T08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x v="73"/>
    <b v="0"/>
    <n v="4.0000000000000001E-3"/>
    <x v="1170"/>
    <d v="2015-05-30T21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x v="384"/>
    <b v="0"/>
    <n v="1E-3"/>
    <x v="1171"/>
    <d v="2014-11-13T20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x v="121"/>
    <b v="0"/>
    <n v="0"/>
    <x v="1172"/>
    <d v="2014-08-20T16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x v="180"/>
    <b v="0"/>
    <n v="2.4000000000000001E-4"/>
    <x v="1173"/>
    <d v="2015-08-03T04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x v="849"/>
    <b v="0"/>
    <n v="5.906666666666667E-2"/>
    <x v="1174"/>
    <d v="2016-05-08T20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x v="178"/>
    <b v="0"/>
    <n v="2.9250000000000002E-2"/>
    <x v="1175"/>
    <d v="2015-07-15T17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x v="119"/>
    <b v="0"/>
    <n v="5.7142857142857142E-5"/>
    <x v="1176"/>
    <d v="2017-03-06T13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x v="121"/>
    <b v="0"/>
    <n v="0"/>
    <x v="1177"/>
    <d v="2014-10-15T15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x v="144"/>
    <b v="0"/>
    <n v="6.666666666666667E-5"/>
    <x v="1178"/>
    <d v="2014-08-16T21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x v="850"/>
    <b v="0"/>
    <n v="5.3333333333333337E-2"/>
    <x v="1179"/>
    <d v="2015-10-28T17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x v="851"/>
    <b v="0"/>
    <n v="0.11749999999999999"/>
    <x v="1180"/>
    <d v="2014-06-28T19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x v="852"/>
    <b v="0"/>
    <n v="8.0000000000000007E-5"/>
    <x v="1181"/>
    <d v="2015-03-01T08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x v="689"/>
    <b v="0"/>
    <n v="4.2000000000000003E-2"/>
    <x v="1182"/>
    <d v="2017-01-12T16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x v="853"/>
    <b v="0"/>
    <n v="0.04"/>
    <x v="1183"/>
    <d v="2016-11-02T03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x v="854"/>
    <b v="1"/>
    <n v="1.0493636363636363"/>
    <x v="1184"/>
    <d v="2017-02-06T14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x v="855"/>
    <b v="1"/>
    <n v="1.0544"/>
    <x v="1185"/>
    <d v="2015-06-08T04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x v="856"/>
    <b v="1"/>
    <n v="1.0673333333333332"/>
    <x v="1186"/>
    <d v="2015-06-01T22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x v="857"/>
    <b v="1"/>
    <n v="1.0412571428571429"/>
    <x v="1187"/>
    <d v="2015-05-17T18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x v="858"/>
    <b v="1"/>
    <n v="1.6054999999999999"/>
    <x v="1188"/>
    <d v="2016-12-28T16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x v="859"/>
    <b v="1"/>
    <n v="1.0777777777777777"/>
    <x v="1189"/>
    <d v="2016-06-29T23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x v="860"/>
    <b v="1"/>
    <n v="1.35"/>
    <x v="1190"/>
    <d v="2014-08-31T15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x v="861"/>
    <b v="1"/>
    <n v="1.0907407407407408"/>
    <x v="1191"/>
    <d v="2016-03-20T13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x v="862"/>
    <b v="1"/>
    <n v="2.9"/>
    <x v="1192"/>
    <d v="2017-02-11T12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x v="863"/>
    <b v="1"/>
    <n v="1.0395714285714286"/>
    <x v="1193"/>
    <d v="2016-04-09T17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x v="864"/>
    <b v="1"/>
    <n v="3.2223999999999999"/>
    <x v="1194"/>
    <d v="2015-04-08T11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x v="865"/>
    <b v="1"/>
    <n v="1.35"/>
    <x v="1195"/>
    <d v="2015-12-20T09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x v="866"/>
    <b v="1"/>
    <n v="2.6991034482758622"/>
    <x v="1196"/>
    <d v="2015-12-18T19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x v="867"/>
    <b v="1"/>
    <n v="2.5329333333333333"/>
    <x v="1197"/>
    <d v="2016-06-13T05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x v="868"/>
    <b v="1"/>
    <n v="2.6059999999999999"/>
    <x v="1198"/>
    <d v="2015-12-31T03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x v="869"/>
    <b v="1"/>
    <n v="1.0131677953348381"/>
    <x v="1199"/>
    <d v="2015-07-08T18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x v="870"/>
    <b v="1"/>
    <n v="1.2560416666666667"/>
    <x v="1200"/>
    <d v="2015-04-16T11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x v="871"/>
    <b v="1"/>
    <n v="1.0243783333333334"/>
    <x v="1201"/>
    <d v="2016-07-15T14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x v="872"/>
    <b v="1"/>
    <n v="1.99244"/>
    <x v="1202"/>
    <d v="2015-06-27T06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x v="873"/>
    <b v="1"/>
    <n v="1.0245398773006136"/>
    <x v="1203"/>
    <d v="2015-05-31T14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x v="874"/>
    <b v="1"/>
    <n v="1.0294615384615384"/>
    <x v="1204"/>
    <d v="2015-12-04T05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x v="875"/>
    <b v="1"/>
    <n v="1.0086153846153847"/>
    <x v="1205"/>
    <d v="2015-06-13T12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x v="876"/>
    <b v="1"/>
    <n v="1.1499999999999999"/>
    <x v="1206"/>
    <d v="2017-03-11T13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x v="877"/>
    <b v="1"/>
    <n v="1.0416766467065868"/>
    <x v="1207"/>
    <d v="2016-03-31T10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x v="878"/>
    <b v="1"/>
    <n v="1.5529999999999999"/>
    <x v="1208"/>
    <d v="2016-03-24T16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x v="879"/>
    <b v="1"/>
    <n v="1.06"/>
    <x v="1209"/>
    <d v="2017-02-25T20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x v="880"/>
    <b v="1"/>
    <n v="2.5431499999999998"/>
    <x v="1210"/>
    <d v="2015-05-31T21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x v="881"/>
    <b v="1"/>
    <n v="1.0109999999999999"/>
    <x v="1211"/>
    <d v="2016-06-09T20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x v="882"/>
    <b v="1"/>
    <n v="1.2904"/>
    <x v="1212"/>
    <d v="2015-11-27T01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x v="883"/>
    <b v="1"/>
    <n v="1.0223076923076924"/>
    <x v="1213"/>
    <d v="2017-01-31T18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x v="884"/>
    <b v="1"/>
    <n v="1.3180000000000001"/>
    <x v="1214"/>
    <d v="2015-06-09T20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x v="885"/>
    <b v="1"/>
    <n v="7.8608020000000005"/>
    <x v="1215"/>
    <d v="2014-05-30T22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x v="886"/>
    <b v="1"/>
    <n v="1.4570000000000001"/>
    <x v="1216"/>
    <d v="2015-10-02T23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x v="887"/>
    <b v="1"/>
    <n v="1.026"/>
    <x v="1217"/>
    <d v="2016-07-14T19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x v="888"/>
    <b v="1"/>
    <n v="1.7227777777777777"/>
    <x v="1218"/>
    <d v="2015-11-01T03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x v="889"/>
    <b v="1"/>
    <n v="1.5916819571865444"/>
    <x v="1219"/>
    <d v="2016-10-20T11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x v="890"/>
    <b v="1"/>
    <n v="1.0376666666666667"/>
    <x v="1220"/>
    <d v="2015-08-25T15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x v="891"/>
    <b v="1"/>
    <n v="1.1140954545454547"/>
    <x v="1221"/>
    <d v="2016-12-04T00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x v="892"/>
    <b v="1"/>
    <n v="2.80375"/>
    <x v="1222"/>
    <d v="2016-04-01T04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x v="893"/>
    <b v="1"/>
    <n v="1.1210606060606061"/>
    <x v="1223"/>
    <d v="2016-11-10T05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x v="894"/>
    <b v="0"/>
    <n v="7.0666666666666669E-2"/>
    <x v="1224"/>
    <d v="2014-06-06T13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x v="895"/>
    <b v="0"/>
    <n v="4.3999999999999997E-2"/>
    <x v="1225"/>
    <d v="2013-10-22T21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x v="896"/>
    <b v="0"/>
    <n v="3.8739999999999997E-2"/>
    <x v="1226"/>
    <d v="2014-04-21T01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x v="121"/>
    <b v="0"/>
    <n v="0"/>
    <x v="1227"/>
    <d v="2014-08-07T07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x v="897"/>
    <b v="0"/>
    <n v="0.29299999999999998"/>
    <x v="1228"/>
    <d v="2011-09-28T17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x v="384"/>
    <b v="0"/>
    <n v="9.0909090909090905E-3"/>
    <x v="1229"/>
    <d v="2012-04-16T16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x v="121"/>
    <b v="0"/>
    <n v="0"/>
    <x v="1230"/>
    <d v="2011-02-24T23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x v="121"/>
    <b v="0"/>
    <n v="0"/>
    <x v="1231"/>
    <d v="2015-08-28T01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x v="379"/>
    <b v="0"/>
    <n v="8.0000000000000002E-3"/>
    <x v="1232"/>
    <d v="2013-10-06T20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x v="862"/>
    <b v="0"/>
    <n v="0.11600000000000001"/>
    <x v="1233"/>
    <d v="2012-02-21T22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x v="121"/>
    <b v="0"/>
    <n v="0"/>
    <x v="1234"/>
    <d v="2015-02-02T18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x v="436"/>
    <b v="0"/>
    <n v="2.787363950092912E-2"/>
    <x v="1235"/>
    <d v="2013-12-15T03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x v="121"/>
    <b v="0"/>
    <n v="0"/>
    <x v="1236"/>
    <d v="2012-07-28T16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x v="121"/>
    <b v="0"/>
    <n v="0"/>
    <x v="1237"/>
    <d v="2012-08-24T06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x v="898"/>
    <b v="0"/>
    <n v="0.17799999999999999"/>
    <x v="1238"/>
    <d v="2011-08-06T14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x v="121"/>
    <b v="0"/>
    <n v="0"/>
    <x v="1239"/>
    <d v="2012-01-05T23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x v="899"/>
    <b v="0"/>
    <n v="3.0124999999999999E-2"/>
    <x v="1240"/>
    <d v="2013-07-12T21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x v="900"/>
    <b v="0"/>
    <n v="0.50739999999999996"/>
    <x v="1241"/>
    <d v="2014-11-03T05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x v="144"/>
    <b v="0"/>
    <n v="5.4884742041712408E-3"/>
    <x v="1242"/>
    <d v="2011-09-11T13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x v="901"/>
    <b v="0"/>
    <n v="0.14091666666666666"/>
    <x v="1243"/>
    <d v="2011-07-08T21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x v="902"/>
    <b v="1"/>
    <n v="1.038"/>
    <x v="1244"/>
    <d v="2013-04-22T21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x v="903"/>
    <b v="1"/>
    <n v="1.2024999999999999"/>
    <x v="1245"/>
    <d v="2014-06-14T14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x v="904"/>
    <b v="1"/>
    <n v="1.17"/>
    <x v="1246"/>
    <d v="2011-12-06T02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x v="905"/>
    <b v="1"/>
    <n v="1.2214285714285715"/>
    <x v="1247"/>
    <d v="2013-05-06T07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x v="906"/>
    <b v="1"/>
    <n v="1.5164"/>
    <x v="1248"/>
    <d v="2014-06-13T06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x v="907"/>
    <b v="1"/>
    <n v="1.0444"/>
    <x v="1249"/>
    <d v="2012-07-07T17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x v="908"/>
    <b v="1"/>
    <n v="2.0015333333333332"/>
    <x v="1250"/>
    <d v="2014-09-06T15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x v="909"/>
    <b v="1"/>
    <n v="1.018"/>
    <x v="1251"/>
    <d v="2011-09-25T19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x v="910"/>
    <b v="1"/>
    <n v="1.3765714285714286"/>
    <x v="1252"/>
    <d v="2013-10-24T23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x v="911"/>
    <b v="1"/>
    <n v="3038.3319999999999"/>
    <x v="1253"/>
    <d v="2014-09-03T18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x v="912"/>
    <b v="1"/>
    <n v="1.9885074626865671"/>
    <x v="1254"/>
    <d v="2011-01-01T04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x v="913"/>
    <b v="1"/>
    <n v="2.0236666666666667"/>
    <x v="1255"/>
    <d v="2013-12-01T21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x v="914"/>
    <b v="1"/>
    <n v="1.1796376666666666"/>
    <x v="1256"/>
    <d v="2012-02-12T22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x v="915"/>
    <b v="1"/>
    <n v="2.9472727272727273"/>
    <x v="1257"/>
    <d v="2011-04-03T01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x v="916"/>
    <b v="1"/>
    <n v="2.1314633333333335"/>
    <x v="1258"/>
    <d v="2013-08-31T14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x v="917"/>
    <b v="1"/>
    <n v="1.0424"/>
    <x v="1259"/>
    <d v="2014-06-09T03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x v="918"/>
    <b v="1"/>
    <n v="1.1366666666666667"/>
    <x v="1260"/>
    <d v="2014-02-26T20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x v="919"/>
    <b v="1"/>
    <n v="1.0125"/>
    <x v="1261"/>
    <d v="2014-01-29T08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x v="920"/>
    <b v="1"/>
    <n v="1.2541538461538462"/>
    <x v="1262"/>
    <d v="2014-02-16T18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x v="921"/>
    <b v="1"/>
    <n v="1.19"/>
    <x v="1263"/>
    <d v="2014-03-29T01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x v="922"/>
    <b v="1"/>
    <n v="1.6646153846153846"/>
    <x v="1264"/>
    <d v="2013-10-29T15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x v="923"/>
    <b v="1"/>
    <n v="1.1914771428571429"/>
    <x v="1265"/>
    <d v="2010-11-30T15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x v="924"/>
    <b v="1"/>
    <n v="1.0047368421052632"/>
    <x v="1266"/>
    <d v="2014-01-11T21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x v="925"/>
    <b v="1"/>
    <n v="1.018"/>
    <x v="1267"/>
    <d v="2013-07-24T14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x v="926"/>
    <b v="1"/>
    <n v="1.1666666666666667"/>
    <x v="1268"/>
    <d v="2013-09-20T20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x v="927"/>
    <b v="1"/>
    <n v="1.0864893617021276"/>
    <x v="1269"/>
    <d v="2016-04-16T00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x v="928"/>
    <b v="1"/>
    <n v="1.1472"/>
    <x v="1270"/>
    <d v="2012-03-25T19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x v="929"/>
    <b v="1"/>
    <n v="1.018"/>
    <x v="1271"/>
    <d v="2013-11-13T17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x v="930"/>
    <b v="1"/>
    <n v="1.06"/>
    <x v="1272"/>
    <d v="2010-06-15T04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x v="474"/>
    <b v="1"/>
    <n v="1.0349999999999999"/>
    <x v="1273"/>
    <d v="2014-08-31T17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x v="931"/>
    <b v="1"/>
    <n v="1.5497535999999998"/>
    <x v="1274"/>
    <d v="2012-08-30T16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x v="932"/>
    <b v="1"/>
    <n v="1.6214066666666667"/>
    <x v="1275"/>
    <d v="2013-08-07T20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x v="933"/>
    <b v="1"/>
    <n v="1.0442100000000001"/>
    <x v="1276"/>
    <d v="2009-09-01T04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x v="934"/>
    <b v="1"/>
    <n v="1.0612433333333333"/>
    <x v="1277"/>
    <d v="2012-09-04T13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x v="935"/>
    <b v="1"/>
    <n v="1.5493846153846154"/>
    <x v="1278"/>
    <d v="2014-06-25T02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x v="936"/>
    <b v="1"/>
    <n v="1.1077157238734421"/>
    <x v="1279"/>
    <d v="2014-03-24T01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x v="937"/>
    <b v="1"/>
    <n v="1.1091186666666666"/>
    <x v="1280"/>
    <d v="2011-03-01T18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x v="938"/>
    <b v="1"/>
    <n v="1.1071428571428572"/>
    <x v="1281"/>
    <d v="2013-07-28T17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x v="939"/>
    <b v="1"/>
    <n v="1.2361333333333333"/>
    <x v="1282"/>
    <d v="2013-12-09T04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x v="940"/>
    <b v="1"/>
    <n v="2.1105"/>
    <x v="1283"/>
    <d v="2013-03-11T04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x v="941"/>
    <b v="1"/>
    <n v="1.01"/>
    <x v="1284"/>
    <d v="2016-12-31T16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x v="942"/>
    <b v="1"/>
    <n v="1.0165"/>
    <x v="1285"/>
    <d v="2015-06-20T13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x v="943"/>
    <b v="1"/>
    <n v="1.0833333333333333"/>
    <x v="1286"/>
    <d v="2015-02-17T14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x v="944"/>
    <b v="1"/>
    <n v="2.42"/>
    <x v="1287"/>
    <d v="2015-06-12T14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x v="945"/>
    <b v="1"/>
    <n v="1.0044999999999999"/>
    <x v="1288"/>
    <d v="2016-08-10T04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x v="946"/>
    <b v="1"/>
    <n v="1.2506666666666666"/>
    <x v="1289"/>
    <d v="2017-01-04T03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x v="947"/>
    <b v="1"/>
    <n v="1.0857142857142856"/>
    <x v="1290"/>
    <d v="2015-04-23T06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x v="948"/>
    <b v="1"/>
    <n v="1.4570000000000001"/>
    <x v="1291"/>
    <d v="2015-04-07T07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x v="949"/>
    <b v="1"/>
    <n v="1.1000000000000001"/>
    <x v="1292"/>
    <d v="2015-10-06T22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x v="950"/>
    <b v="1"/>
    <n v="1.0223333333333333"/>
    <x v="1293"/>
    <d v="2015-11-14T17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x v="951"/>
    <b v="1"/>
    <n v="1.22"/>
    <x v="1294"/>
    <d v="2015-10-19T11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x v="952"/>
    <b v="1"/>
    <n v="1.0196000000000001"/>
    <x v="1295"/>
    <d v="2015-07-29T17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x v="953"/>
    <b v="1"/>
    <n v="1.411764705882353"/>
    <x v="1296"/>
    <d v="2016-03-14T00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x v="954"/>
    <b v="1"/>
    <n v="1.0952500000000001"/>
    <x v="1297"/>
    <d v="2016-05-01T17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x v="955"/>
    <b v="1"/>
    <n v="1.0465"/>
    <x v="1298"/>
    <d v="2016-04-28T16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x v="956"/>
    <b v="1"/>
    <n v="1.24"/>
    <x v="1299"/>
    <d v="2015-07-14T19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x v="957"/>
    <b v="1"/>
    <n v="1.35"/>
    <x v="1300"/>
    <d v="2016-06-01T18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x v="958"/>
    <b v="1"/>
    <n v="1.0275000000000001"/>
    <x v="1301"/>
    <d v="2015-07-21T03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x v="73"/>
    <b v="1"/>
    <n v="1"/>
    <x v="1302"/>
    <d v="2016-12-01T02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x v="959"/>
    <b v="1"/>
    <n v="1.3026085714285716"/>
    <x v="1303"/>
    <d v="2016-07-31T11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x v="960"/>
    <b v="0"/>
    <n v="0.39627499999999999"/>
    <x v="1304"/>
    <d v="2017-03-13T03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x v="961"/>
    <b v="0"/>
    <n v="0.25976666666666665"/>
    <x v="1305"/>
    <d v="2016-07-21T17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x v="962"/>
    <b v="0"/>
    <n v="0.65246363636363636"/>
    <x v="1306"/>
    <d v="2014-12-04T10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x v="963"/>
    <b v="0"/>
    <n v="0.11514000000000001"/>
    <x v="1307"/>
    <d v="2016-02-17T12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x v="964"/>
    <b v="0"/>
    <n v="0.11360000000000001"/>
    <x v="1308"/>
    <d v="2016-10-08T14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x v="965"/>
    <b v="0"/>
    <n v="1.1199130434782609"/>
    <x v="1309"/>
    <d v="2015-10-15T21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x v="966"/>
    <b v="0"/>
    <n v="0.155"/>
    <x v="1310"/>
    <d v="2016-08-19T16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x v="967"/>
    <b v="0"/>
    <n v="0.32028000000000001"/>
    <x v="1311"/>
    <d v="2016-11-30T20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x v="138"/>
    <b v="0"/>
    <n v="6.0869565217391303E-3"/>
    <x v="1312"/>
    <d v="2015-04-18T16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x v="968"/>
    <b v="0"/>
    <n v="0.31114999999999998"/>
    <x v="1313"/>
    <d v="2016-03-03T17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x v="969"/>
    <b v="0"/>
    <n v="1.1266666666666666E-2"/>
    <x v="1314"/>
    <d v="2016-10-21T16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x v="970"/>
    <b v="0"/>
    <n v="0.40404000000000001"/>
    <x v="1315"/>
    <d v="2015-11-06T01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x v="120"/>
    <b v="0"/>
    <n v="1.3333333333333333E-5"/>
    <x v="1316"/>
    <d v="2016-02-28T23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x v="971"/>
    <b v="0"/>
    <n v="5.7334999999999997E-2"/>
    <x v="1317"/>
    <d v="2016-07-21T14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x v="972"/>
    <b v="0"/>
    <n v="0.15325"/>
    <x v="1318"/>
    <d v="2015-01-11T01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x v="973"/>
    <b v="0"/>
    <n v="0.15103448275862069"/>
    <x v="1319"/>
    <d v="2014-07-11T16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x v="974"/>
    <b v="0"/>
    <n v="5.0299999999999997E-3"/>
    <x v="1320"/>
    <d v="2016-12-30T23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x v="975"/>
    <b v="0"/>
    <n v="1.3028138528138528E-2"/>
    <x v="1321"/>
    <d v="2016-12-23T17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x v="730"/>
    <b v="0"/>
    <n v="3.0285714285714286E-3"/>
    <x v="1322"/>
    <d v="2015-05-21T15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x v="976"/>
    <b v="0"/>
    <n v="8.8800000000000004E-2"/>
    <x v="1323"/>
    <d v="2016-04-26T06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x v="977"/>
    <b v="0"/>
    <n v="9.8400000000000001E-2"/>
    <x v="1324"/>
    <d v="2016-10-13T15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x v="978"/>
    <b v="0"/>
    <n v="2.4299999999999999E-2"/>
    <x v="1325"/>
    <d v="2016-12-30T02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x v="979"/>
    <b v="0"/>
    <n v="1.1299999999999999E-2"/>
    <x v="1326"/>
    <d v="2015-01-15T19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x v="980"/>
    <b v="0"/>
    <n v="3.5520833333333335E-2"/>
    <x v="1327"/>
    <d v="2015-05-29T16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x v="981"/>
    <b v="0"/>
    <n v="2.3306666666666667E-2"/>
    <x v="1328"/>
    <d v="2016-10-14T15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x v="982"/>
    <b v="0"/>
    <n v="8.1600000000000006E-3"/>
    <x v="1329"/>
    <d v="2014-12-02T06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x v="983"/>
    <b v="0"/>
    <n v="0.22494285714285714"/>
    <x v="1330"/>
    <d v="2016-07-02T04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x v="984"/>
    <b v="0"/>
    <n v="1.3668E-2"/>
    <x v="1331"/>
    <d v="2016-08-17T12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x v="121"/>
    <b v="0"/>
    <n v="0"/>
    <x v="1332"/>
    <d v="2017-01-27T01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x v="121"/>
    <b v="0"/>
    <n v="0"/>
    <x v="1333"/>
    <d v="2014-07-16T02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x v="985"/>
    <b v="0"/>
    <n v="0.10754135338345865"/>
    <x v="1334"/>
    <d v="2016-03-11T18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x v="986"/>
    <b v="0"/>
    <n v="0.1976"/>
    <x v="1335"/>
    <d v="2015-12-05T22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x v="987"/>
    <b v="0"/>
    <n v="0.84946999999999995"/>
    <x v="1336"/>
    <d v="2014-12-17T20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x v="988"/>
    <b v="0"/>
    <n v="0.49381999999999998"/>
    <x v="1337"/>
    <d v="2017-03-03T13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x v="989"/>
    <b v="0"/>
    <n v="3.3033333333333331E-2"/>
    <x v="1338"/>
    <d v="2015-08-02T19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x v="990"/>
    <b v="0"/>
    <n v="6.6339999999999996E-2"/>
    <x v="1339"/>
    <d v="2014-12-08T16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x v="121"/>
    <b v="0"/>
    <n v="0"/>
    <x v="1340"/>
    <d v="2014-08-15T14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x v="991"/>
    <b v="0"/>
    <n v="0.7036"/>
    <x v="1341"/>
    <d v="2016-10-01T14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x v="101"/>
    <b v="0"/>
    <n v="2E-3"/>
    <x v="1342"/>
    <d v="2015-07-17T19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x v="992"/>
    <b v="0"/>
    <n v="1.02298"/>
    <x v="1343"/>
    <d v="2016-08-19T03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x v="993"/>
    <b v="1"/>
    <n v="3.7773333333333334"/>
    <x v="1344"/>
    <d v="2016-06-30T18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x v="994"/>
    <b v="1"/>
    <n v="1.25"/>
    <x v="1345"/>
    <d v="2014-07-14T19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x v="995"/>
    <b v="1"/>
    <n v="1.473265306122449"/>
    <x v="1346"/>
    <d v="2013-06-27T01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x v="996"/>
    <b v="1"/>
    <n v="1.022"/>
    <x v="1347"/>
    <d v="2015-03-07T15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x v="997"/>
    <b v="1"/>
    <n v="1.018723404255319"/>
    <x v="1348"/>
    <d v="2014-12-18T12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x v="998"/>
    <b v="1"/>
    <n v="2.0419999999999998"/>
    <x v="1349"/>
    <d v="2015-12-16T06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x v="999"/>
    <b v="1"/>
    <n v="1.0405"/>
    <x v="1350"/>
    <d v="2015-12-26T00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x v="1000"/>
    <b v="1"/>
    <n v="1.0126500000000001"/>
    <x v="1351"/>
    <d v="2016-02-12T17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x v="1001"/>
    <b v="1"/>
    <n v="1.3613999999999999"/>
    <x v="1352"/>
    <d v="2015-09-05T03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x v="1002"/>
    <b v="1"/>
    <n v="1.3360000000000001"/>
    <x v="1353"/>
    <d v="2013-03-11T00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x v="1003"/>
    <b v="1"/>
    <n v="1.3025"/>
    <x v="1354"/>
    <d v="2016-06-11T19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x v="1004"/>
    <b v="1"/>
    <n v="1.2267999999999999"/>
    <x v="1355"/>
    <d v="2012-11-30T10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x v="1005"/>
    <b v="1"/>
    <n v="1.8281058823529412"/>
    <x v="1356"/>
    <d v="2013-07-05T00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x v="1006"/>
    <b v="1"/>
    <n v="1.2529999999999999"/>
    <x v="1357"/>
    <d v="2013-03-01T05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x v="1007"/>
    <b v="1"/>
    <n v="1.1166666666666667"/>
    <x v="1358"/>
    <d v="2011-06-25T13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x v="1008"/>
    <b v="1"/>
    <n v="1.1575757575757575"/>
    <x v="1359"/>
    <d v="2011-07-06T19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x v="1009"/>
    <b v="1"/>
    <n v="1.732"/>
    <x v="1360"/>
    <d v="2012-08-02T21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x v="1010"/>
    <b v="1"/>
    <n v="1.2598333333333334"/>
    <x v="1361"/>
    <d v="2014-06-21T17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x v="1011"/>
    <b v="1"/>
    <n v="1.091"/>
    <x v="1362"/>
    <d v="2013-09-07T22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x v="379"/>
    <b v="1"/>
    <n v="1"/>
    <x v="1363"/>
    <d v="2016-02-15T07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x v="1012"/>
    <b v="1"/>
    <n v="1.1864285714285714"/>
    <x v="1364"/>
    <d v="2015-01-07T16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x v="1013"/>
    <b v="1"/>
    <n v="1.0026666666666666"/>
    <x v="1365"/>
    <d v="2015-03-16T16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x v="1014"/>
    <b v="1"/>
    <n v="1.2648920000000001"/>
    <x v="1366"/>
    <d v="2014-11-27T00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x v="1015"/>
    <b v="1"/>
    <n v="1.1426000000000001"/>
    <x v="1367"/>
    <d v="2015-11-14T01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x v="1016"/>
    <b v="1"/>
    <n v="1.107"/>
    <x v="1368"/>
    <d v="2015-06-15T04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x v="1017"/>
    <b v="1"/>
    <n v="1.0534805315203954"/>
    <x v="1369"/>
    <d v="2014-04-11T14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x v="1018"/>
    <b v="1"/>
    <n v="1.0366666666666666"/>
    <x v="1370"/>
    <d v="2013-10-16T00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x v="1019"/>
    <b v="1"/>
    <n v="1.0708672667523933"/>
    <x v="1371"/>
    <d v="2015-05-07T18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x v="1020"/>
    <b v="1"/>
    <n v="1.24"/>
    <x v="1372"/>
    <d v="2012-07-12T17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x v="1021"/>
    <b v="1"/>
    <n v="1.0501"/>
    <x v="1373"/>
    <d v="2016-12-30T22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x v="1022"/>
    <b v="1"/>
    <n v="1.8946666666666667"/>
    <x v="1374"/>
    <d v="2016-03-25T02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x v="1023"/>
    <b v="1"/>
    <n v="1.7132499999999999"/>
    <x v="1375"/>
    <d v="2017-01-15T01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x v="1024"/>
    <b v="1"/>
    <n v="2.5248648648648651"/>
    <x v="1376"/>
    <d v="2016-12-03T17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x v="1025"/>
    <b v="1"/>
    <n v="1.1615384615384616"/>
    <x v="1377"/>
    <d v="2017-02-03T04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x v="1026"/>
    <b v="1"/>
    <n v="2.0335000000000001"/>
    <x v="1378"/>
    <d v="2016-08-01T18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x v="1027"/>
    <b v="1"/>
    <n v="1.1160000000000001"/>
    <x v="1379"/>
    <d v="2015-06-05T11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x v="1028"/>
    <b v="1"/>
    <n v="4.24"/>
    <x v="1380"/>
    <d v="2015-06-09T02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x v="1029"/>
    <b v="1"/>
    <n v="1.071"/>
    <x v="1381"/>
    <d v="2016-12-29T05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x v="1030"/>
    <b v="1"/>
    <n v="1.043625"/>
    <x v="1382"/>
    <d v="2013-05-06T19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x v="1031"/>
    <b v="1"/>
    <n v="2.124090909090909"/>
    <x v="1383"/>
    <d v="2016-12-23T01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x v="1032"/>
    <b v="1"/>
    <n v="1.2408571428571429"/>
    <x v="1384"/>
    <d v="2015-07-05T17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x v="1033"/>
    <b v="1"/>
    <n v="1.10406125"/>
    <x v="1385"/>
    <d v="2016-04-29T12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x v="372"/>
    <b v="1"/>
    <n v="2.1875"/>
    <x v="1386"/>
    <d v="2015-07-29T15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x v="1034"/>
    <b v="1"/>
    <n v="1.36625"/>
    <x v="1387"/>
    <d v="2015-06-03T04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x v="1035"/>
    <b v="1"/>
    <n v="1.348074"/>
    <x v="1388"/>
    <d v="2016-10-17T16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x v="1036"/>
    <b v="1"/>
    <n v="1.454"/>
    <x v="1389"/>
    <d v="2016-08-13T11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x v="1037"/>
    <b v="1"/>
    <n v="1.0910714285714285"/>
    <x v="1390"/>
    <d v="2015-04-27T17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x v="1038"/>
    <b v="1"/>
    <n v="1.1020000000000001"/>
    <x v="1391"/>
    <d v="2015-08-22T04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x v="1039"/>
    <b v="1"/>
    <n v="1.1364000000000001"/>
    <x v="1392"/>
    <d v="2016-03-03T03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x v="1040"/>
    <b v="1"/>
    <n v="1.0235000000000001"/>
    <x v="1393"/>
    <d v="2016-08-01T16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x v="1041"/>
    <b v="1"/>
    <n v="1.2213333333333334"/>
    <x v="1394"/>
    <d v="2017-03-01T03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x v="1042"/>
    <b v="1"/>
    <n v="1.1188571428571428"/>
    <x v="1395"/>
    <d v="2017-01-14T21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x v="1043"/>
    <b v="1"/>
    <n v="1.073"/>
    <x v="1396"/>
    <d v="2015-02-13T23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x v="1044"/>
    <b v="1"/>
    <n v="1.1385000000000001"/>
    <x v="1397"/>
    <d v="2016-10-27T21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x v="1045"/>
    <b v="1"/>
    <n v="1.0968181818181819"/>
    <x v="1398"/>
    <d v="2016-07-05T20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x v="1046"/>
    <b v="1"/>
    <n v="1.2614444444444444"/>
    <x v="1399"/>
    <d v="2014-10-07T00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x v="1047"/>
    <b v="1"/>
    <n v="1.6742857142857144"/>
    <x v="1400"/>
    <d v="2016-06-12T05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x v="1048"/>
    <b v="1"/>
    <n v="4.9652000000000003"/>
    <x v="1401"/>
    <d v="2013-05-26T23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x v="1049"/>
    <b v="1"/>
    <n v="1.0915999999999999"/>
    <x v="1402"/>
    <d v="2015-05-01T00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x v="1050"/>
    <b v="1"/>
    <n v="1.0257499999999999"/>
    <x v="1403"/>
    <d v="2013-07-26T01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x v="1051"/>
    <b v="0"/>
    <n v="1.6620689655172414E-2"/>
    <x v="1404"/>
    <d v="2015-02-22T12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x v="1052"/>
    <b v="0"/>
    <n v="4.1999999999999997E-3"/>
    <x v="1405"/>
    <d v="2014-11-28T17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x v="144"/>
    <b v="0"/>
    <n v="1.25E-3"/>
    <x v="1406"/>
    <d v="2015-12-12T10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x v="507"/>
    <b v="0"/>
    <n v="5.0000000000000001E-3"/>
    <x v="1407"/>
    <d v="2014-08-12T12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x v="1053"/>
    <b v="0"/>
    <n v="7.1999999999999995E-2"/>
    <x v="1408"/>
    <d v="2015-11-13T21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x v="121"/>
    <b v="0"/>
    <n v="0"/>
    <x v="1409"/>
    <d v="2015-01-01T04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x v="120"/>
    <b v="0"/>
    <n v="1.6666666666666666E-4"/>
    <x v="1410"/>
    <d v="2016-06-03T07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x v="1054"/>
    <b v="0"/>
    <n v="2.3333333333333335E-3"/>
    <x v="1411"/>
    <d v="2015-02-06T01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x v="1055"/>
    <b v="0"/>
    <n v="4.5714285714285714E-2"/>
    <x v="1412"/>
    <d v="2014-12-04T01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x v="101"/>
    <b v="0"/>
    <n v="0.05"/>
    <x v="1413"/>
    <d v="2016-02-20T10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x v="120"/>
    <b v="0"/>
    <n v="2E-3"/>
    <x v="1414"/>
    <d v="2017-01-03T06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x v="1056"/>
    <b v="0"/>
    <n v="0.18181818181818182"/>
    <x v="1415"/>
    <d v="2015-08-16T16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x v="121"/>
    <b v="0"/>
    <n v="0"/>
    <x v="1416"/>
    <d v="2015-11-21T23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x v="446"/>
    <b v="0"/>
    <n v="1.2222222222222223E-2"/>
    <x v="1417"/>
    <d v="2015-09-15T11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x v="1057"/>
    <b v="0"/>
    <n v="2E-3"/>
    <x v="1418"/>
    <d v="2016-02-25T10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x v="901"/>
    <b v="0"/>
    <n v="7.0634920634920634E-2"/>
    <x v="1419"/>
    <d v="2016-10-09T10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x v="120"/>
    <b v="0"/>
    <n v="2.7272727272727271E-2"/>
    <x v="1420"/>
    <d v="2016-06-28T16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x v="101"/>
    <b v="0"/>
    <n v="1E-3"/>
    <x v="1421"/>
    <d v="2015-02-08T21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x v="31"/>
    <b v="0"/>
    <n v="1.0399999999999999E-3"/>
    <x v="1422"/>
    <d v="2016-09-21T05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x v="101"/>
    <b v="0"/>
    <n v="3.3333333333333335E-3"/>
    <x v="1423"/>
    <d v="2016-01-01T08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x v="1058"/>
    <b v="0"/>
    <n v="0.2036"/>
    <x v="1424"/>
    <d v="2016-11-15T18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x v="121"/>
    <b v="0"/>
    <n v="0"/>
    <x v="1425"/>
    <d v="2015-04-29T03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x v="121"/>
    <b v="0"/>
    <n v="0"/>
    <x v="1426"/>
    <d v="2015-08-24T09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x v="1059"/>
    <b v="0"/>
    <n v="8.3799999999999999E-2"/>
    <x v="1427"/>
    <d v="2016-09-18T20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x v="2"/>
    <b v="0"/>
    <n v="4.4999999999999998E-2"/>
    <x v="1428"/>
    <d v="2016-04-02T08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x v="121"/>
    <b v="0"/>
    <n v="0"/>
    <x v="1429"/>
    <d v="2015-04-10T01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x v="128"/>
    <b v="0"/>
    <n v="8.0600000000000005E-2"/>
    <x v="1430"/>
    <d v="2014-12-19T19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x v="1060"/>
    <b v="0"/>
    <n v="0.31947058823529412"/>
    <x v="1431"/>
    <d v="2015-11-26T06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x v="121"/>
    <b v="0"/>
    <n v="0"/>
    <x v="1432"/>
    <d v="2015-07-20T18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x v="1061"/>
    <b v="0"/>
    <n v="6.7083333333333328E-2"/>
    <x v="1433"/>
    <d v="2016-12-10T11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x v="1062"/>
    <b v="0"/>
    <n v="9.987804878048781E-2"/>
    <x v="1434"/>
    <d v="2015-06-08T15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x v="507"/>
    <b v="0"/>
    <n v="1E-3"/>
    <x v="1435"/>
    <d v="2015-10-11T18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x v="1063"/>
    <b v="0"/>
    <n v="7.7000000000000002E-3"/>
    <x v="1436"/>
    <d v="2016-02-21T08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x v="1064"/>
    <b v="0"/>
    <n v="0.26900000000000002"/>
    <x v="1437"/>
    <d v="2014-07-13T04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x v="766"/>
    <b v="0"/>
    <n v="0.03"/>
    <x v="1438"/>
    <d v="2016-04-27T13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x v="180"/>
    <b v="0"/>
    <n v="6.6055045871559637E-2"/>
    <x v="1439"/>
    <d v="2015-03-07T19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x v="120"/>
    <b v="0"/>
    <n v="7.6923076923076926E-5"/>
    <x v="1440"/>
    <d v="2016-05-26T17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x v="1065"/>
    <b v="0"/>
    <n v="1.1222222222222222E-2"/>
    <x v="1441"/>
    <d v="2015-09-11T18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x v="121"/>
    <b v="0"/>
    <n v="0"/>
    <x v="1442"/>
    <d v="2016-05-25T15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x v="121"/>
    <b v="0"/>
    <n v="0"/>
    <x v="1443"/>
    <d v="2017-01-02T22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x v="121"/>
    <b v="0"/>
    <n v="0"/>
    <x v="1444"/>
    <d v="2015-09-12T20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x v="121"/>
    <b v="0"/>
    <n v="0"/>
    <x v="1445"/>
    <d v="2015-06-14T13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x v="121"/>
    <b v="0"/>
    <n v="0"/>
    <x v="1446"/>
    <d v="2016-04-21T10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x v="384"/>
    <b v="0"/>
    <n v="1.4999999999999999E-4"/>
    <x v="1447"/>
    <d v="2016-07-08T17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x v="121"/>
    <b v="0"/>
    <n v="0"/>
    <x v="1448"/>
    <d v="2015-05-22T05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x v="121"/>
    <b v="0"/>
    <n v="0"/>
    <x v="1449"/>
    <d v="2015-05-10T19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x v="120"/>
    <b v="0"/>
    <n v="1.0000000000000001E-5"/>
    <x v="1450"/>
    <d v="2016-02-20T04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x v="120"/>
    <b v="0"/>
    <n v="1.0554089709762533E-4"/>
    <x v="1451"/>
    <d v="2014-11-19T00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x v="121"/>
    <b v="0"/>
    <n v="0"/>
    <x v="1452"/>
    <d v="2014-07-28T16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x v="121"/>
    <b v="0"/>
    <n v="0"/>
    <x v="1453"/>
    <d v="2017-04-15T15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x v="2"/>
    <b v="0"/>
    <n v="8.5714285714285719E-3"/>
    <x v="1454"/>
    <d v="2016-04-24T21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x v="1066"/>
    <b v="0"/>
    <n v="0.105"/>
    <x v="1455"/>
    <d v="2014-09-05T13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x v="1067"/>
    <b v="0"/>
    <n v="2.9000000000000001E-2"/>
    <x v="1456"/>
    <d v="2017-01-03T16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x v="121"/>
    <b v="0"/>
    <n v="0"/>
    <x v="1457"/>
    <d v="2015-11-11T22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x v="121"/>
    <b v="0"/>
    <n v="0"/>
    <x v="1458"/>
    <d v="2014-08-11T04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x v="121"/>
    <b v="0"/>
    <n v="0"/>
    <x v="1459"/>
    <d v="2015-12-02T17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x v="121"/>
    <b v="0"/>
    <n v="0"/>
    <x v="1460"/>
    <d v="2014-11-30T23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x v="1068"/>
    <b v="1"/>
    <n v="1.012446"/>
    <x v="1461"/>
    <d v="2014-10-21T00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x v="1069"/>
    <b v="1"/>
    <n v="1.085175"/>
    <x v="1462"/>
    <d v="2013-04-10T15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x v="1070"/>
    <b v="1"/>
    <n v="1.4766666666666666"/>
    <x v="1463"/>
    <d v="2013-04-07T20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x v="1071"/>
    <b v="1"/>
    <n v="1.6319999999999999"/>
    <x v="1464"/>
    <d v="2013-02-16T15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x v="1072"/>
    <b v="1"/>
    <n v="4.5641449999999999"/>
    <x v="1465"/>
    <d v="2012-03-22T03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x v="1073"/>
    <b v="1"/>
    <n v="1.0787731249999999"/>
    <x v="1466"/>
    <d v="2016-01-12T05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x v="1074"/>
    <b v="1"/>
    <n v="1.1508"/>
    <x v="1467"/>
    <d v="2012-03-25T18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x v="1075"/>
    <b v="1"/>
    <n v="1.0236842105263158"/>
    <x v="1468"/>
    <d v="2011-06-12T00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x v="1076"/>
    <b v="1"/>
    <n v="1.0842485875706214"/>
    <x v="1469"/>
    <d v="2013-02-15T14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x v="1077"/>
    <b v="1"/>
    <n v="1.2513333333333334"/>
    <x v="1470"/>
    <d v="2012-12-28T19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x v="1078"/>
    <b v="1"/>
    <n v="1.03840625"/>
    <x v="1471"/>
    <d v="2015-04-09T22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x v="1079"/>
    <b v="1"/>
    <n v="1.3870400000000001"/>
    <x v="1472"/>
    <d v="2013-10-16T13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x v="1080"/>
    <b v="1"/>
    <n v="1.20516"/>
    <x v="1473"/>
    <d v="2012-03-01T23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x v="1081"/>
    <b v="1"/>
    <n v="1.1226666666666667"/>
    <x v="1474"/>
    <d v="2013-09-13T17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x v="1082"/>
    <b v="1"/>
    <n v="1.8866966666666667"/>
    <x v="1475"/>
    <d v="2014-12-20T04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x v="1083"/>
    <b v="1"/>
    <n v="6.6155466666666669"/>
    <x v="1476"/>
    <d v="2011-09-10T01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x v="1084"/>
    <b v="1"/>
    <n v="1.1131"/>
    <x v="1477"/>
    <d v="2011-12-23T03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x v="1085"/>
    <b v="1"/>
    <n v="11.8161422"/>
    <x v="1478"/>
    <d v="2013-05-14T20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x v="1086"/>
    <b v="1"/>
    <n v="1.37375"/>
    <x v="1479"/>
    <d v="2014-05-10T03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x v="1087"/>
    <b v="1"/>
    <n v="1.170404"/>
    <x v="1480"/>
    <d v="2013-07-26T17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x v="844"/>
    <b v="0"/>
    <n v="2.1000000000000001E-2"/>
    <x v="1481"/>
    <d v="2013-11-02T22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x v="144"/>
    <b v="0"/>
    <n v="1E-3"/>
    <x v="1482"/>
    <d v="2012-09-07T07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x v="384"/>
    <b v="0"/>
    <n v="7.1428571428571426E-3"/>
    <x v="1483"/>
    <d v="2016-07-22T04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x v="121"/>
    <b v="0"/>
    <n v="0"/>
    <x v="1484"/>
    <d v="2012-07-21T14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x v="73"/>
    <b v="0"/>
    <n v="2.2388059701492536E-2"/>
    <x v="1485"/>
    <d v="2015-06-20T19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x v="587"/>
    <b v="0"/>
    <n v="2.3999999999999998E-3"/>
    <x v="1486"/>
    <d v="2015-02-27T04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x v="121"/>
    <b v="0"/>
    <n v="0"/>
    <x v="1487"/>
    <d v="2016-08-02T22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x v="88"/>
    <b v="0"/>
    <n v="2.4E-2"/>
    <x v="1488"/>
    <d v="2014-01-05T13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x v="121"/>
    <b v="0"/>
    <n v="0"/>
    <x v="1489"/>
    <d v="2012-11-15T15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x v="1088"/>
    <b v="0"/>
    <n v="0.30862068965517242"/>
    <x v="1490"/>
    <d v="2013-10-02T13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x v="101"/>
    <b v="0"/>
    <n v="8.3333333333333329E-2"/>
    <x v="1491"/>
    <d v="2015-02-15T15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x v="2"/>
    <b v="0"/>
    <n v="7.4999999999999997E-3"/>
    <x v="1492"/>
    <d v="2011-06-18T21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x v="121"/>
    <b v="0"/>
    <n v="0"/>
    <x v="1493"/>
    <d v="2013-06-16T20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x v="1089"/>
    <b v="0"/>
    <n v="8.8999999999999996E-2"/>
    <x v="1494"/>
    <d v="2015-04-03T15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x v="121"/>
    <b v="0"/>
    <n v="0"/>
    <x v="1495"/>
    <d v="2011-08-27T18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x v="121"/>
    <b v="0"/>
    <n v="0"/>
    <x v="1496"/>
    <d v="2014-09-16T11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x v="120"/>
    <b v="0"/>
    <n v="6.666666666666667E-5"/>
    <x v="1497"/>
    <d v="2013-07-31T19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x v="1090"/>
    <b v="0"/>
    <n v="1.9E-2"/>
    <x v="1498"/>
    <d v="2014-09-03T23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x v="144"/>
    <b v="0"/>
    <n v="2.5000000000000001E-3"/>
    <x v="1499"/>
    <d v="2016-08-05T00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x v="1091"/>
    <b v="0"/>
    <n v="0.25035714285714283"/>
    <x v="1500"/>
    <d v="2013-05-01T21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x v="1092"/>
    <b v="1"/>
    <n v="1.6633076923076924"/>
    <x v="1501"/>
    <d v="2015-07-08T14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x v="1093"/>
    <b v="1"/>
    <n v="1.0144545454545455"/>
    <x v="1502"/>
    <d v="2016-03-25T22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x v="1094"/>
    <b v="1"/>
    <n v="1.0789146666666667"/>
    <x v="1503"/>
    <d v="2016-10-23T08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x v="1095"/>
    <b v="1"/>
    <n v="2.7793846153846156"/>
    <x v="1504"/>
    <d v="2014-06-10T08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x v="1096"/>
    <b v="1"/>
    <n v="1.0358125"/>
    <x v="1505"/>
    <d v="2016-03-22T20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x v="1097"/>
    <b v="1"/>
    <n v="1.1140000000000001"/>
    <x v="1506"/>
    <d v="2014-07-24T18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x v="1098"/>
    <b v="1"/>
    <n v="2.15"/>
    <x v="1507"/>
    <d v="2010-05-15T08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x v="1099"/>
    <b v="1"/>
    <n v="1.1076216216216217"/>
    <x v="1508"/>
    <d v="2014-06-27T14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x v="1100"/>
    <b v="1"/>
    <n v="1.2364125714285714"/>
    <x v="1509"/>
    <d v="2017-02-14T22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x v="1101"/>
    <b v="1"/>
    <n v="1.0103500000000001"/>
    <x v="1510"/>
    <d v="2014-07-19T09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x v="1102"/>
    <b v="1"/>
    <n v="1.1179285714285714"/>
    <x v="1511"/>
    <d v="2015-11-18T15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x v="1103"/>
    <b v="1"/>
    <n v="5.5877142857142861"/>
    <x v="1512"/>
    <d v="2017-02-05T16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x v="1104"/>
    <b v="1"/>
    <n v="1.5001875"/>
    <x v="1513"/>
    <d v="2014-07-16T15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x v="1105"/>
    <b v="1"/>
    <n v="1.0647599999999999"/>
    <x v="1514"/>
    <d v="2015-09-27T14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x v="1106"/>
    <b v="1"/>
    <n v="1.57189"/>
    <x v="1515"/>
    <d v="2016-03-16T05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x v="1107"/>
    <b v="1"/>
    <n v="1.0865882352941176"/>
    <x v="1516"/>
    <d v="2016-10-06T14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x v="1108"/>
    <b v="1"/>
    <n v="1.6197999999999999"/>
    <x v="1517"/>
    <d v="2014-12-06T06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x v="1109"/>
    <b v="1"/>
    <n v="2.0536666666666665"/>
    <x v="1518"/>
    <d v="2014-05-31T19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x v="1110"/>
    <b v="1"/>
    <n v="1.033638888888889"/>
    <x v="1519"/>
    <d v="2014-06-20T21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x v="1111"/>
    <b v="1"/>
    <n v="1.0347222222222223"/>
    <x v="1520"/>
    <d v="2014-12-19T04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x v="1112"/>
    <b v="1"/>
    <n v="1.0681333333333334"/>
    <x v="1521"/>
    <d v="2016-06-07T04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x v="1113"/>
    <b v="1"/>
    <n v="1.3896574712643677"/>
    <x v="1522"/>
    <d v="2014-10-17T19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x v="1114"/>
    <b v="1"/>
    <n v="1.2484324324324325"/>
    <x v="1523"/>
    <d v="2014-12-23T00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x v="1115"/>
    <b v="1"/>
    <n v="2.0699999999999998"/>
    <x v="1524"/>
    <d v="2017-02-20T12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x v="1116"/>
    <b v="1"/>
    <n v="1.7400576923076922"/>
    <x v="1525"/>
    <d v="2016-08-18T16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x v="1117"/>
    <b v="1"/>
    <n v="1.2032608695652174"/>
    <x v="1526"/>
    <d v="2016-01-19T06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x v="1118"/>
    <b v="1"/>
    <n v="1.1044428571428573"/>
    <x v="1527"/>
    <d v="2017-03-14T13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x v="1119"/>
    <b v="1"/>
    <n v="2.8156666666666665"/>
    <x v="1528"/>
    <d v="2017-02-01T00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x v="1120"/>
    <b v="1"/>
    <n v="1.0067894736842105"/>
    <x v="1529"/>
    <d v="2015-03-19T14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x v="1121"/>
    <b v="1"/>
    <n v="1.3482571428571428"/>
    <x v="1530"/>
    <d v="2015-10-23T18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x v="1122"/>
    <b v="1"/>
    <n v="1.7595744680851064"/>
    <x v="1531"/>
    <d v="2014-12-01T03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x v="1123"/>
    <b v="1"/>
    <n v="4.8402000000000003"/>
    <x v="1532"/>
    <d v="2016-02-15T15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x v="1124"/>
    <b v="1"/>
    <n v="1.4514"/>
    <x v="1533"/>
    <d v="2016-05-02T03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x v="1125"/>
    <b v="1"/>
    <n v="4.1773333333333333"/>
    <x v="1534"/>
    <d v="2015-09-04T16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x v="1126"/>
    <b v="1"/>
    <n v="1.3242499999999999"/>
    <x v="1535"/>
    <d v="2016-05-23T22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x v="1127"/>
    <b v="1"/>
    <n v="2.5030841666666666"/>
    <x v="1536"/>
    <d v="2015-08-27T19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x v="1128"/>
    <b v="1"/>
    <n v="1.7989999999999999"/>
    <x v="1537"/>
    <d v="2016-08-06T18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x v="1129"/>
    <b v="1"/>
    <n v="1.0262857142857142"/>
    <x v="1538"/>
    <d v="2015-01-22T18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x v="1130"/>
    <b v="1"/>
    <n v="1.359861"/>
    <x v="1539"/>
    <d v="2017-01-03T22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x v="1131"/>
    <b v="1"/>
    <n v="1.1786666666666668"/>
    <x v="1540"/>
    <d v="2014-11-26T01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x v="366"/>
    <b v="0"/>
    <n v="3.3333333333333332E-4"/>
    <x v="1541"/>
    <d v="2014-12-31T17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x v="135"/>
    <b v="0"/>
    <n v="0.04"/>
    <x v="1542"/>
    <d v="2015-06-30T23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x v="119"/>
    <b v="0"/>
    <n v="4.4444444444444444E-3"/>
    <x v="1543"/>
    <d v="2014-11-22T13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x v="121"/>
    <b v="0"/>
    <n v="0"/>
    <x v="1544"/>
    <d v="2015-04-01T00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x v="120"/>
    <b v="0"/>
    <n v="3.3333333333333332E-4"/>
    <x v="1545"/>
    <d v="2015-03-02T21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x v="1132"/>
    <b v="0"/>
    <n v="0.28899999999999998"/>
    <x v="1546"/>
    <d v="2014-09-17T05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x v="121"/>
    <b v="0"/>
    <n v="0"/>
    <x v="1547"/>
    <d v="2017-02-23T10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x v="88"/>
    <b v="0"/>
    <n v="8.5714285714285715E-2"/>
    <x v="1548"/>
    <d v="2015-11-08T22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x v="1133"/>
    <b v="0"/>
    <n v="0.34"/>
    <x v="1549"/>
    <d v="2015-11-03T04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x v="1134"/>
    <b v="0"/>
    <n v="0.13466666666666666"/>
    <x v="1550"/>
    <d v="2016-05-12T10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x v="121"/>
    <b v="0"/>
    <n v="0"/>
    <x v="1551"/>
    <d v="2015-05-27T19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x v="1135"/>
    <b v="0"/>
    <n v="0.49186046511627907"/>
    <x v="1552"/>
    <d v="2014-10-01T03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x v="121"/>
    <b v="0"/>
    <n v="0"/>
    <x v="1553"/>
    <d v="2015-09-02T06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x v="121"/>
    <b v="0"/>
    <n v="0"/>
    <x v="1554"/>
    <d v="2015-08-02T06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x v="121"/>
    <b v="0"/>
    <n v="0"/>
    <x v="1555"/>
    <d v="2015-09-17T17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x v="1136"/>
    <b v="0"/>
    <n v="0.45133333333333331"/>
    <x v="1556"/>
    <d v="2016-07-04T03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x v="101"/>
    <b v="0"/>
    <n v="0.04"/>
    <x v="1557"/>
    <d v="2014-09-20T15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x v="123"/>
    <b v="0"/>
    <n v="4.6666666666666669E-2"/>
    <x v="1558"/>
    <d v="2015-08-28T12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x v="73"/>
    <b v="0"/>
    <n v="3.3333333333333335E-3"/>
    <x v="1559"/>
    <d v="2015-04-29T01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x v="842"/>
    <b v="0"/>
    <n v="3.7600000000000001E-2"/>
    <x v="1560"/>
    <d v="2014-11-13T01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x v="407"/>
    <b v="0"/>
    <n v="6.7000000000000002E-3"/>
    <x v="1561"/>
    <d v="2013-11-07T02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x v="121"/>
    <b v="0"/>
    <n v="0"/>
    <x v="1562"/>
    <d v="2009-12-02T00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x v="665"/>
    <b v="0"/>
    <n v="1.4166666666666666E-2"/>
    <x v="1563"/>
    <d v="2014-03-14T16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x v="119"/>
    <b v="0"/>
    <n v="1E-3"/>
    <x v="1564"/>
    <d v="2015-05-28T20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x v="101"/>
    <b v="0"/>
    <n v="2.5000000000000001E-2"/>
    <x v="1565"/>
    <d v="2011-06-08T17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x v="1137"/>
    <b v="0"/>
    <n v="0.21249999999999999"/>
    <x v="1566"/>
    <d v="2016-07-27T22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x v="1138"/>
    <b v="0"/>
    <n v="4.1176470588235294E-2"/>
    <x v="1567"/>
    <d v="2014-02-17T00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x v="1139"/>
    <b v="0"/>
    <n v="0.13639999999999999"/>
    <x v="1568"/>
    <d v="2014-12-24T01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x v="121"/>
    <b v="0"/>
    <n v="0"/>
    <x v="1569"/>
    <d v="2013-05-25T16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x v="1140"/>
    <b v="0"/>
    <n v="0.41399999999999998"/>
    <x v="1570"/>
    <d v="2016-04-08T18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x v="135"/>
    <b v="0"/>
    <n v="6.6115702479338841E-3"/>
    <x v="1571"/>
    <d v="2015-06-19T18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x v="694"/>
    <b v="0"/>
    <n v="0.05"/>
    <x v="1572"/>
    <d v="2016-02-28T23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x v="1141"/>
    <b v="0"/>
    <n v="2.4777777777777777E-2"/>
    <x v="1573"/>
    <d v="2017-04-01T03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x v="1142"/>
    <b v="0"/>
    <n v="5.0599999999999999E-2"/>
    <x v="1574"/>
    <d v="2015-02-17T22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x v="1143"/>
    <b v="0"/>
    <n v="0.2291"/>
    <x v="1575"/>
    <d v="2014-07-09T12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x v="178"/>
    <b v="0"/>
    <n v="0.13"/>
    <x v="1576"/>
    <d v="2015-06-30T21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x v="446"/>
    <b v="0"/>
    <n v="5.4999999999999997E-3"/>
    <x v="1577"/>
    <d v="2012-07-24T20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x v="22"/>
    <b v="0"/>
    <n v="0.10806536636794939"/>
    <x v="1578"/>
    <d v="2010-09-02T02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x v="454"/>
    <b v="0"/>
    <n v="8.4008400840084006E-3"/>
    <x v="1579"/>
    <d v="2013-08-28T23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x v="121"/>
    <b v="0"/>
    <n v="0"/>
    <x v="1580"/>
    <d v="2012-05-21T01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x v="144"/>
    <b v="0"/>
    <n v="5.0000000000000001E-3"/>
    <x v="1581"/>
    <d v="2015-12-19T10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x v="1144"/>
    <b v="0"/>
    <n v="9.2999999999999999E-2"/>
    <x v="1582"/>
    <d v="2015-10-26T21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x v="2"/>
    <b v="0"/>
    <n v="7.5000000000000002E-4"/>
    <x v="1583"/>
    <d v="2014-09-25T21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x v="121"/>
    <b v="0"/>
    <n v="0"/>
    <x v="1584"/>
    <d v="2014-05-30T15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x v="1145"/>
    <b v="0"/>
    <n v="0.79"/>
    <x v="1585"/>
    <d v="2016-12-25T11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x v="121"/>
    <b v="0"/>
    <n v="0"/>
    <x v="1586"/>
    <d v="2015-04-05T01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x v="120"/>
    <b v="0"/>
    <n v="1.3333333333333334E-4"/>
    <x v="1587"/>
    <d v="2014-12-13T22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x v="121"/>
    <b v="0"/>
    <n v="0"/>
    <x v="1588"/>
    <d v="2015-01-31T20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x v="121"/>
    <b v="0"/>
    <n v="0"/>
    <x v="1589"/>
    <d v="2015-10-09T23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x v="1146"/>
    <b v="0"/>
    <n v="1.7000000000000001E-2"/>
    <x v="1590"/>
    <d v="2015-09-23T20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x v="1147"/>
    <b v="0"/>
    <n v="0.29228571428571426"/>
    <x v="1591"/>
    <d v="2016-04-03T16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x v="121"/>
    <b v="0"/>
    <n v="0"/>
    <x v="1592"/>
    <d v="2015-03-28T00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x v="120"/>
    <b v="0"/>
    <n v="1.3636363636363637E-4"/>
    <x v="1593"/>
    <d v="2015-02-28T20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x v="442"/>
    <b v="0"/>
    <n v="0.20499999999999999"/>
    <x v="1594"/>
    <d v="2016-05-15T16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x v="379"/>
    <b v="0"/>
    <n v="2.8E-3"/>
    <x v="1595"/>
    <d v="2014-06-18T20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x v="384"/>
    <b v="0"/>
    <n v="2.3076923076923078E-2"/>
    <x v="1596"/>
    <d v="2014-12-13T11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x v="121"/>
    <b v="0"/>
    <n v="0"/>
    <x v="1597"/>
    <d v="2016-09-20T08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x v="120"/>
    <b v="0"/>
    <n v="1.25E-3"/>
    <x v="1598"/>
    <d v="2015-07-26T16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x v="121"/>
    <b v="0"/>
    <n v="0"/>
    <x v="1599"/>
    <d v="2016-04-08T11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x v="1148"/>
    <b v="0"/>
    <n v="7.3400000000000007E-2"/>
    <x v="1600"/>
    <d v="2014-07-15T05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x v="1149"/>
    <b v="1"/>
    <n v="1.082492"/>
    <x v="1601"/>
    <d v="2011-05-05T02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x v="1150"/>
    <b v="1"/>
    <n v="1.0016666666666667"/>
    <x v="1602"/>
    <d v="2011-10-14T23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x v="1151"/>
    <b v="1"/>
    <n v="1.0003299999999999"/>
    <x v="1603"/>
    <d v="2012-01-28T04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x v="1152"/>
    <b v="1"/>
    <n v="1.2210714285714286"/>
    <x v="1604"/>
    <d v="2012-03-17T19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x v="1153"/>
    <b v="1"/>
    <n v="1.0069333333333335"/>
    <x v="1605"/>
    <d v="2011-08-01T07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x v="1154"/>
    <b v="1"/>
    <n v="1.01004125"/>
    <x v="1606"/>
    <d v="2011-03-24T01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x v="1155"/>
    <b v="1"/>
    <n v="1.4511000000000001"/>
    <x v="1607"/>
    <d v="2012-06-14T19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x v="1156"/>
    <b v="1"/>
    <n v="1.0125"/>
    <x v="1608"/>
    <d v="2014-01-01T05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x v="1157"/>
    <b v="1"/>
    <n v="1.1833333333333333"/>
    <x v="1609"/>
    <d v="2011-11-02T08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x v="1158"/>
    <b v="1"/>
    <n v="2.7185000000000001"/>
    <x v="1610"/>
    <d v="2012-12-15T22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x v="1159"/>
    <b v="1"/>
    <n v="1.25125"/>
    <x v="1611"/>
    <d v="2013-06-05T00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x v="73"/>
    <b v="1"/>
    <n v="1.1000000000000001"/>
    <x v="1612"/>
    <d v="2013-01-02T20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x v="1160"/>
    <b v="1"/>
    <n v="1.0149999999999999"/>
    <x v="1613"/>
    <d v="2012-07-22T01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x v="1161"/>
    <b v="1"/>
    <n v="1.0269999999999999"/>
    <x v="1614"/>
    <d v="2014-08-03T17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x v="1162"/>
    <b v="1"/>
    <n v="1.1412500000000001"/>
    <x v="1615"/>
    <d v="2011-12-13T02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x v="1163"/>
    <b v="1"/>
    <n v="1.042"/>
    <x v="1616"/>
    <d v="2012-11-22T22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x v="1164"/>
    <b v="1"/>
    <n v="1.4585714285714286"/>
    <x v="1617"/>
    <d v="2013-11-01T19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x v="1165"/>
    <b v="1"/>
    <n v="1.0506666666666666"/>
    <x v="1618"/>
    <d v="2013-03-08T15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x v="1166"/>
    <b v="1"/>
    <n v="1.3333333333333333"/>
    <x v="1619"/>
    <d v="2014-09-15T04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x v="1167"/>
    <b v="1"/>
    <n v="1.1299999999999999"/>
    <x v="1620"/>
    <d v="2013-02-23T08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x v="1168"/>
    <b v="1"/>
    <n v="1.212"/>
    <x v="1621"/>
    <d v="2012-05-28T03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x v="1169"/>
    <b v="1"/>
    <n v="1.0172463768115942"/>
    <x v="1622"/>
    <d v="2014-12-17T07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x v="1170"/>
    <b v="1"/>
    <n v="1.0106666666666666"/>
    <x v="1623"/>
    <d v="2013-08-27T16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x v="1171"/>
    <b v="1"/>
    <n v="1.18"/>
    <x v="1624"/>
    <d v="2013-01-09T08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x v="1172"/>
    <b v="1"/>
    <n v="1.5533333333333332"/>
    <x v="1625"/>
    <d v="2012-09-11T16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x v="1173"/>
    <b v="1"/>
    <n v="1.0118750000000001"/>
    <x v="1626"/>
    <d v="2013-12-01T21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x v="1174"/>
    <b v="1"/>
    <n v="1.17"/>
    <x v="1627"/>
    <d v="2012-11-26T04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x v="1175"/>
    <b v="1"/>
    <n v="1.00925"/>
    <x v="1628"/>
    <d v="2014-06-17T17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x v="1176"/>
    <b v="1"/>
    <n v="1.0366666666666666"/>
    <x v="1629"/>
    <d v="2014-02-20T20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x v="1177"/>
    <b v="1"/>
    <n v="2.6524999999999999"/>
    <x v="1630"/>
    <d v="2012-03-02T06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x v="1178"/>
    <b v="1"/>
    <n v="1.5590999999999999"/>
    <x v="1631"/>
    <d v="2012-10-12T20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x v="1179"/>
    <b v="1"/>
    <n v="1.0162500000000001"/>
    <x v="1632"/>
    <d v="2011-09-24T08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x v="1180"/>
    <b v="1"/>
    <n v="1"/>
    <x v="1633"/>
    <d v="2012-01-16T05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x v="1181"/>
    <b v="1"/>
    <n v="1.0049999999999999"/>
    <x v="1634"/>
    <d v="2011-06-02T05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x v="1182"/>
    <b v="1"/>
    <n v="1.2529999999999999"/>
    <x v="1635"/>
    <d v="2016-07-11T20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x v="1183"/>
    <b v="1"/>
    <n v="1.0355555555555556"/>
    <x v="1636"/>
    <d v="2011-06-12T04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x v="1184"/>
    <b v="1"/>
    <n v="1.038"/>
    <x v="1637"/>
    <d v="2009-12-31T23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x v="1185"/>
    <b v="1"/>
    <n v="1.05"/>
    <x v="1638"/>
    <d v="2013-02-28T21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x v="1186"/>
    <b v="1"/>
    <n v="1"/>
    <x v="1639"/>
    <d v="2012-03-03T15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x v="1187"/>
    <b v="1"/>
    <n v="1.6986000000000001"/>
    <x v="1640"/>
    <d v="2010-08-03T01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x v="1188"/>
    <b v="1"/>
    <n v="1.014"/>
    <x v="1641"/>
    <d v="2014-12-19T14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x v="317"/>
    <b v="1"/>
    <n v="1"/>
    <x v="1642"/>
    <d v="2011-06-14T00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x v="1189"/>
    <b v="1"/>
    <n v="1.2470000000000001"/>
    <x v="1643"/>
    <d v="2012-09-24T19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x v="1190"/>
    <b v="1"/>
    <n v="1.095"/>
    <x v="1644"/>
    <d v="2012-11-22T02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x v="1191"/>
    <b v="1"/>
    <n v="1.1080000000000001"/>
    <x v="1645"/>
    <d v="2013-09-18T14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x v="1192"/>
    <b v="1"/>
    <n v="1.1020000000000001"/>
    <x v="1646"/>
    <d v="2014-08-14T18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x v="1193"/>
    <b v="1"/>
    <n v="1.0471999999999999"/>
    <x v="1647"/>
    <d v="2012-06-09T09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x v="1194"/>
    <b v="1"/>
    <n v="1.2526086956521738"/>
    <x v="1648"/>
    <d v="2011-03-20T15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x v="1195"/>
    <b v="1"/>
    <n v="1.0058763157894737"/>
    <x v="1649"/>
    <d v="2014-05-23T16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x v="1196"/>
    <b v="1"/>
    <n v="1.4155"/>
    <x v="1650"/>
    <d v="2013-10-09T10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x v="1197"/>
    <b v="1"/>
    <n v="1.0075000000000001"/>
    <x v="1651"/>
    <d v="2011-04-26T06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x v="1198"/>
    <b v="1"/>
    <n v="1.0066666666666666"/>
    <x v="1652"/>
    <d v="2013-11-24T12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x v="1199"/>
    <b v="1"/>
    <n v="1.7423040000000001"/>
    <x v="1653"/>
    <d v="2011-04-24T20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x v="1200"/>
    <b v="1"/>
    <n v="1.199090909090909"/>
    <x v="1654"/>
    <d v="2012-04-18T21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x v="1201"/>
    <b v="1"/>
    <n v="1.4286666666666668"/>
    <x v="1655"/>
    <d v="2012-04-05T18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x v="1202"/>
    <b v="1"/>
    <n v="1.0033493333333334"/>
    <x v="1656"/>
    <d v="2012-12-13T22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x v="1203"/>
    <b v="1"/>
    <n v="1.0493380000000001"/>
    <x v="1657"/>
    <d v="2012-05-24T18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x v="1204"/>
    <b v="1"/>
    <n v="1.3223333333333334"/>
    <x v="1658"/>
    <d v="2012-12-18T14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x v="1205"/>
    <b v="1"/>
    <n v="1.1279999999999999"/>
    <x v="1659"/>
    <d v="2013-12-17T12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x v="1206"/>
    <b v="1"/>
    <n v="12.5375"/>
    <x v="1660"/>
    <d v="2016-04-30T21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x v="1207"/>
    <b v="1"/>
    <n v="1.0250632911392406"/>
    <x v="1661"/>
    <d v="2016-01-17T21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x v="1208"/>
    <b v="1"/>
    <n v="1.026375"/>
    <x v="1662"/>
    <d v="2011-12-31T05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x v="1209"/>
    <b v="1"/>
    <n v="1.08"/>
    <x v="1663"/>
    <d v="2015-02-01T00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x v="1210"/>
    <b v="1"/>
    <n v="1.2240879999999998"/>
    <x v="1664"/>
    <d v="2012-03-16T03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x v="1211"/>
    <b v="1"/>
    <n v="1.1945714285714286"/>
    <x v="1665"/>
    <d v="2011-02-22T03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x v="1212"/>
    <b v="1"/>
    <n v="1.6088"/>
    <x v="1666"/>
    <d v="2013-03-28T05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x v="1213"/>
    <b v="1"/>
    <n v="1.2685294117647059"/>
    <x v="1667"/>
    <d v="2014-03-11T06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x v="1214"/>
    <b v="1"/>
    <n v="1.026375"/>
    <x v="1668"/>
    <d v="2011-11-28T04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x v="404"/>
    <b v="1"/>
    <n v="1.3975"/>
    <x v="1669"/>
    <d v="2016-05-31T21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x v="1215"/>
    <b v="1"/>
    <n v="1.026"/>
    <x v="1670"/>
    <d v="2010-07-05T04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x v="1216"/>
    <b v="1"/>
    <n v="1.0067349999999999"/>
    <x v="1671"/>
    <d v="2016-08-01T13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x v="1217"/>
    <b v="1"/>
    <n v="1.1294117647058823"/>
    <x v="1672"/>
    <d v="2012-06-04T15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x v="1218"/>
    <b v="1"/>
    <n v="1.2809523809523808"/>
    <x v="1673"/>
    <d v="2015-03-06T21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x v="1219"/>
    <b v="1"/>
    <n v="2.0169999999999999"/>
    <x v="1674"/>
    <d v="2016-08-18T06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x v="1220"/>
    <b v="1"/>
    <n v="1.37416"/>
    <x v="1675"/>
    <d v="2011-10-16T22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x v="1221"/>
    <b v="1"/>
    <n v="1.1533333333333333"/>
    <x v="1676"/>
    <d v="2012-04-21T03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x v="1222"/>
    <b v="1"/>
    <n v="1.1166666666666667"/>
    <x v="1677"/>
    <d v="2016-04-16T05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x v="1223"/>
    <b v="1"/>
    <n v="1.1839999999999999"/>
    <x v="1678"/>
    <d v="2014-02-06T20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x v="372"/>
    <b v="1"/>
    <n v="1.75"/>
    <x v="1679"/>
    <d v="2011-07-22T01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x v="1224"/>
    <b v="1"/>
    <n v="1.175"/>
    <x v="1680"/>
    <d v="2014-07-12T18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x v="1225"/>
    <b v="0"/>
    <n v="1.0142212307692309"/>
    <x v="1681"/>
    <d v="2017-03-29T02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x v="121"/>
    <b v="0"/>
    <n v="0"/>
    <x v="1682"/>
    <d v="2017-04-14T04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x v="1226"/>
    <b v="0"/>
    <n v="0.21714285714285714"/>
    <x v="1683"/>
    <d v="2017-04-07T18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x v="1227"/>
    <b v="0"/>
    <n v="1.0912500000000001"/>
    <x v="1684"/>
    <d v="2017-03-17T18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x v="1228"/>
    <b v="0"/>
    <n v="1.0285714285714285"/>
    <x v="1685"/>
    <d v="2017-03-24T05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x v="666"/>
    <b v="0"/>
    <n v="3.5999999999999999E-3"/>
    <x v="1686"/>
    <d v="2017-04-27T19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x v="1229"/>
    <b v="0"/>
    <n v="0.3125"/>
    <x v="1687"/>
    <d v="2017-04-10T20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x v="1230"/>
    <b v="0"/>
    <n v="0.443"/>
    <x v="1688"/>
    <d v="2017-04-09T11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x v="1231"/>
    <b v="0"/>
    <n v="1"/>
    <x v="1689"/>
    <d v="2017-03-16T21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x v="1232"/>
    <b v="0"/>
    <n v="0.254"/>
    <x v="1690"/>
    <d v="2017-04-06T09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x v="1233"/>
    <b v="0"/>
    <n v="0.33473333333333333"/>
    <x v="1691"/>
    <d v="2017-04-03T01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x v="1234"/>
    <b v="0"/>
    <n v="0.47799999999999998"/>
    <x v="1692"/>
    <d v="2017-03-26T23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x v="436"/>
    <b v="0"/>
    <n v="9.3333333333333338E-2"/>
    <x v="1693"/>
    <d v="2017-04-09T20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x v="144"/>
    <b v="0"/>
    <n v="5.0000000000000001E-4"/>
    <x v="1694"/>
    <d v="2017-03-27T04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x v="1235"/>
    <b v="0"/>
    <n v="0.11708333333333333"/>
    <x v="1695"/>
    <d v="2017-04-10T01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x v="121"/>
    <b v="0"/>
    <n v="0"/>
    <x v="1696"/>
    <d v="2017-04-01T00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x v="1236"/>
    <b v="0"/>
    <n v="0.20208000000000001"/>
    <x v="1697"/>
    <d v="2017-04-09T23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x v="121"/>
    <b v="0"/>
    <n v="0"/>
    <x v="1698"/>
    <d v="2017-03-26T03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x v="1237"/>
    <b v="0"/>
    <n v="4.2311459353574929E-2"/>
    <x v="1699"/>
    <d v="2017-04-11T20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x v="1238"/>
    <b v="0"/>
    <n v="0.2606"/>
    <x v="1700"/>
    <d v="2017-04-01T04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x v="144"/>
    <b v="0"/>
    <n v="1.9801980198019802E-3"/>
    <x v="1701"/>
    <d v="2015-01-15T15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x v="120"/>
    <b v="0"/>
    <n v="6.0606060606060605E-5"/>
    <x v="1702"/>
    <d v="2015-03-30T19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x v="157"/>
    <b v="0"/>
    <n v="1.0200000000000001E-2"/>
    <x v="1703"/>
    <d v="2015-08-31T06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x v="1239"/>
    <b v="0"/>
    <n v="0.65100000000000002"/>
    <x v="1704"/>
    <d v="2015-02-16T03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x v="121"/>
    <b v="0"/>
    <n v="0"/>
    <x v="1705"/>
    <d v="2015-09-09T16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x v="121"/>
    <b v="0"/>
    <n v="0"/>
    <x v="1706"/>
    <d v="2015-08-23T07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x v="1240"/>
    <b v="0"/>
    <n v="9.74E-2"/>
    <x v="1707"/>
    <d v="2016-03-28T16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x v="121"/>
    <b v="0"/>
    <n v="0"/>
    <x v="1708"/>
    <d v="2016-05-01T20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x v="1241"/>
    <b v="0"/>
    <n v="4.8571428571428571E-2"/>
    <x v="1709"/>
    <d v="2014-08-31T19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x v="447"/>
    <b v="0"/>
    <n v="6.7999999999999996E-3"/>
    <x v="1710"/>
    <d v="2016-01-18T13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x v="1242"/>
    <b v="0"/>
    <n v="0.105"/>
    <x v="1711"/>
    <d v="2014-09-01T15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x v="121"/>
    <b v="0"/>
    <n v="0"/>
    <x v="1712"/>
    <d v="2015-06-30T21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x v="73"/>
    <b v="0"/>
    <n v="1.6666666666666666E-2"/>
    <x v="1713"/>
    <d v="2014-10-05T19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x v="1243"/>
    <b v="0"/>
    <n v="7.868E-2"/>
    <x v="1714"/>
    <d v="2015-05-01T22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x v="148"/>
    <b v="0"/>
    <n v="2.2000000000000001E-3"/>
    <x v="1715"/>
    <d v="2015-03-31T03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x v="73"/>
    <b v="0"/>
    <n v="7.4999999999999997E-2"/>
    <x v="1716"/>
    <d v="2016-12-09T14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x v="1244"/>
    <b v="0"/>
    <n v="0.42725880551301687"/>
    <x v="1717"/>
    <d v="2016-04-21T04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x v="839"/>
    <b v="0"/>
    <n v="2.142857142857143E-3"/>
    <x v="1718"/>
    <d v="2016-05-14T04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x v="123"/>
    <b v="0"/>
    <n v="8.7500000000000008E-3"/>
    <x v="1719"/>
    <d v="2014-09-17T12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x v="1245"/>
    <b v="0"/>
    <n v="5.6250000000000001E-2"/>
    <x v="1720"/>
    <d v="2014-11-09T19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x v="121"/>
    <b v="0"/>
    <n v="0"/>
    <x v="1721"/>
    <d v="2015-12-11T11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x v="120"/>
    <b v="0"/>
    <n v="3.4722222222222224E-4"/>
    <x v="1722"/>
    <d v="2016-04-03T00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x v="1246"/>
    <b v="0"/>
    <n v="6.5000000000000002E-2"/>
    <x v="1723"/>
    <d v="2015-07-01T06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x v="440"/>
    <b v="0"/>
    <n v="5.8333333333333336E-3"/>
    <x v="1724"/>
    <d v="2014-10-30T22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x v="1247"/>
    <b v="0"/>
    <n v="0.10181818181818182"/>
    <x v="1725"/>
    <d v="2014-08-24T23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x v="1248"/>
    <b v="0"/>
    <n v="0.33784615384615385"/>
    <x v="1726"/>
    <d v="2014-06-27T22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x v="120"/>
    <b v="0"/>
    <n v="3.3333333333333332E-4"/>
    <x v="1727"/>
    <d v="2015-04-05T11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x v="1249"/>
    <b v="0"/>
    <n v="0.68400000000000005"/>
    <x v="1728"/>
    <d v="2015-10-21T15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x v="121"/>
    <b v="0"/>
    <n v="0"/>
    <x v="1729"/>
    <d v="2016-06-10T01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x v="121"/>
    <b v="0"/>
    <n v="0"/>
    <x v="1730"/>
    <d v="2015-10-25T02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x v="121"/>
    <b v="0"/>
    <n v="0"/>
    <x v="1731"/>
    <d v="2015-06-11T15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x v="121"/>
    <b v="0"/>
    <n v="0"/>
    <x v="1732"/>
    <d v="2016-01-16T05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x v="121"/>
    <b v="0"/>
    <n v="0"/>
    <x v="1733"/>
    <d v="2016-09-13T21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x v="120"/>
    <b v="0"/>
    <n v="2.2222222222222223E-4"/>
    <x v="1734"/>
    <d v="2015-05-08T00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x v="698"/>
    <b v="0"/>
    <n v="0.11"/>
    <x v="1735"/>
    <d v="2016-08-07T19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x v="1250"/>
    <b v="0"/>
    <n v="7.3333333333333332E-3"/>
    <x v="1736"/>
    <d v="2015-11-08T21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x v="98"/>
    <b v="0"/>
    <n v="0.21249999999999999"/>
    <x v="1737"/>
    <d v="2015-07-20T22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x v="135"/>
    <b v="0"/>
    <n v="4.0000000000000001E-3"/>
    <x v="1738"/>
    <d v="2014-10-02T20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x v="120"/>
    <b v="0"/>
    <n v="1E-3"/>
    <x v="1739"/>
    <d v="2016-05-04T19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x v="121"/>
    <b v="0"/>
    <n v="0"/>
    <x v="1740"/>
    <d v="2015-07-16T19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x v="1251"/>
    <b v="1"/>
    <n v="1.1083333333333334"/>
    <x v="1741"/>
    <d v="2015-06-10T15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x v="1252"/>
    <b v="1"/>
    <n v="1.0874999999999999"/>
    <x v="1742"/>
    <d v="2017-01-07T21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x v="1253"/>
    <b v="1"/>
    <n v="1.0041666666666667"/>
    <x v="1743"/>
    <d v="2016-08-27T03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x v="1254"/>
    <b v="1"/>
    <n v="1.1845454545454546"/>
    <x v="1744"/>
    <d v="2015-03-08T13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x v="1255"/>
    <b v="1"/>
    <n v="1.1401428571428571"/>
    <x v="1745"/>
    <d v="2016-12-22T02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x v="1256"/>
    <b v="1"/>
    <n v="1.4810000000000001"/>
    <x v="1746"/>
    <d v="2016-11-24T02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x v="1257"/>
    <b v="1"/>
    <n v="1.0495555555555556"/>
    <x v="1747"/>
    <d v="2015-11-13T15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x v="1258"/>
    <b v="1"/>
    <n v="1.29948"/>
    <x v="1748"/>
    <d v="2015-09-02T22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x v="1259"/>
    <b v="1"/>
    <n v="1.2348756218905472"/>
    <x v="1749"/>
    <d v="2017-03-01T19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x v="1260"/>
    <b v="1"/>
    <n v="2.0162"/>
    <x v="1750"/>
    <d v="2016-04-19T20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x v="1261"/>
    <b v="1"/>
    <n v="1.0289999999999999"/>
    <x v="1751"/>
    <d v="2015-03-19T17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x v="1262"/>
    <b v="1"/>
    <n v="2.6016666666666666"/>
    <x v="1752"/>
    <d v="2016-10-14T06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x v="1263"/>
    <b v="1"/>
    <n v="1.08"/>
    <x v="1753"/>
    <d v="2016-03-21T16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x v="1264"/>
    <b v="1"/>
    <n v="1.1052941176470588"/>
    <x v="1754"/>
    <d v="2015-04-03T20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x v="507"/>
    <b v="1"/>
    <n v="1.2"/>
    <x v="1755"/>
    <d v="2015-10-05T18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x v="1265"/>
    <b v="1"/>
    <n v="1.0282909090909091"/>
    <x v="1756"/>
    <d v="2016-08-29T04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x v="1266"/>
    <b v="1"/>
    <n v="1.1599999999999999"/>
    <x v="1757"/>
    <d v="2017-01-28T19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x v="1267"/>
    <b v="1"/>
    <n v="1.147"/>
    <x v="1758"/>
    <d v="2016-07-14T22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x v="1268"/>
    <b v="1"/>
    <n v="1.0660000000000001"/>
    <x v="1759"/>
    <d v="2015-03-25T18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x v="1269"/>
    <b v="1"/>
    <n v="1.6544000000000001"/>
    <x v="1760"/>
    <d v="2016-02-25T16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x v="1270"/>
    <b v="1"/>
    <n v="1.55"/>
    <x v="1761"/>
    <d v="2015-09-12T13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x v="1271"/>
    <b v="1"/>
    <n v="8.85"/>
    <x v="1762"/>
    <d v="2016-03-11T23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x v="1272"/>
    <b v="1"/>
    <n v="1.0190833333333333"/>
    <x v="1763"/>
    <d v="2016-10-23T20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x v="1273"/>
    <b v="0"/>
    <n v="0.19600000000000001"/>
    <x v="1764"/>
    <d v="2014-08-03T11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x v="1274"/>
    <b v="0"/>
    <n v="0.59467839999999994"/>
    <x v="1765"/>
    <d v="2014-08-13T23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x v="121"/>
    <b v="0"/>
    <n v="0"/>
    <x v="1766"/>
    <d v="2014-08-25T20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x v="1275"/>
    <b v="0"/>
    <n v="0.4572"/>
    <x v="1767"/>
    <d v="2014-08-03T15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x v="1276"/>
    <b v="0"/>
    <n v="3.7400000000000003E-2"/>
    <x v="1768"/>
    <d v="2014-09-27T13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x v="1277"/>
    <b v="0"/>
    <n v="2.7025E-2"/>
    <x v="1769"/>
    <d v="2015-01-13T19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x v="456"/>
    <b v="0"/>
    <n v="0.56514285714285717"/>
    <x v="1770"/>
    <d v="2014-10-14T18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x v="1278"/>
    <b v="0"/>
    <n v="0.21309523809523809"/>
    <x v="1771"/>
    <d v="2014-10-23T23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x v="1279"/>
    <b v="0"/>
    <n v="0.156"/>
    <x v="1772"/>
    <d v="2014-07-06T17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x v="1280"/>
    <b v="0"/>
    <n v="6.2566666666666673E-2"/>
    <x v="1773"/>
    <d v="2015-01-19T18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x v="1281"/>
    <b v="0"/>
    <n v="0.4592"/>
    <x v="1774"/>
    <d v="2014-11-29T14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x v="1282"/>
    <b v="0"/>
    <n v="0.65101538461538466"/>
    <x v="1775"/>
    <d v="2014-10-24T23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x v="33"/>
    <b v="0"/>
    <n v="6.7000000000000004E-2"/>
    <x v="1776"/>
    <d v="2014-10-29T22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x v="1283"/>
    <b v="0"/>
    <n v="0.135625"/>
    <x v="1777"/>
    <d v="2015-02-20T08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x v="1284"/>
    <b v="0"/>
    <n v="1.9900000000000001E-2"/>
    <x v="1778"/>
    <d v="2015-03-27T19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x v="1285"/>
    <b v="0"/>
    <n v="0.36236363636363639"/>
    <x v="1779"/>
    <d v="2016-09-02T16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x v="1286"/>
    <b v="0"/>
    <n v="0.39743333333333336"/>
    <x v="1780"/>
    <d v="2016-07-02T14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x v="1287"/>
    <b v="0"/>
    <n v="0.25763636363636366"/>
    <x v="1781"/>
    <d v="2016-09-15T14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x v="1288"/>
    <b v="0"/>
    <n v="0.15491428571428573"/>
    <x v="1782"/>
    <d v="2016-02-21T13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x v="1289"/>
    <b v="0"/>
    <n v="0.236925"/>
    <x v="1783"/>
    <d v="2015-05-21T22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x v="1290"/>
    <b v="0"/>
    <n v="0.39760000000000001"/>
    <x v="1784"/>
    <d v="2015-01-31T03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x v="1291"/>
    <b v="0"/>
    <n v="0.20220833333333332"/>
    <x v="1785"/>
    <d v="2014-10-16T00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x v="1292"/>
    <b v="0"/>
    <n v="0.47631578947368419"/>
    <x v="1786"/>
    <d v="2014-12-15T13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x v="1293"/>
    <b v="0"/>
    <n v="0.15329999999999999"/>
    <x v="1787"/>
    <d v="2015-04-04T14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x v="1090"/>
    <b v="0"/>
    <n v="1.3818181818181818E-2"/>
    <x v="1788"/>
    <d v="2014-10-31T22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x v="119"/>
    <b v="0"/>
    <n v="5.0000000000000001E-3"/>
    <x v="1789"/>
    <d v="2015-01-12T06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x v="1294"/>
    <b v="0"/>
    <n v="4.9575757575757579E-2"/>
    <x v="1790"/>
    <d v="2015-02-05T16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x v="1295"/>
    <b v="0"/>
    <n v="3.5666666666666666E-2"/>
    <x v="1791"/>
    <d v="2015-01-29T17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x v="1296"/>
    <b v="0"/>
    <n v="0.61124000000000001"/>
    <x v="1792"/>
    <d v="2015-08-10T06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x v="135"/>
    <b v="0"/>
    <n v="1.3333333333333334E-2"/>
    <x v="1793"/>
    <d v="2014-11-27T22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x v="1297"/>
    <b v="0"/>
    <n v="0.11077777777777778"/>
    <x v="1794"/>
    <d v="2015-02-11T13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x v="1298"/>
    <b v="0"/>
    <n v="0.38735714285714284"/>
    <x v="1795"/>
    <d v="2016-10-14T16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x v="1299"/>
    <b v="0"/>
    <n v="0.22052631578947368"/>
    <x v="1796"/>
    <d v="2016-07-24T10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x v="1300"/>
    <b v="0"/>
    <n v="0.67549999999999999"/>
    <x v="1797"/>
    <d v="2016-12-15T13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x v="1301"/>
    <b v="0"/>
    <n v="0.136375"/>
    <x v="1798"/>
    <d v="2016-02-04T07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x v="1302"/>
    <b v="0"/>
    <n v="1.7457500000000001E-2"/>
    <x v="1799"/>
    <d v="2014-11-11T21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x v="1303"/>
    <b v="0"/>
    <n v="0.20449632511889321"/>
    <x v="1800"/>
    <d v="2016-10-10T14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x v="1304"/>
    <b v="0"/>
    <n v="0.13852941176470587"/>
    <x v="1801"/>
    <d v="2015-12-15T12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x v="1305"/>
    <b v="0"/>
    <n v="0.48485714285714288"/>
    <x v="1802"/>
    <d v="2015-06-27T21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x v="1306"/>
    <b v="0"/>
    <n v="0.308"/>
    <x v="1803"/>
    <d v="2015-02-14T01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x v="1307"/>
    <b v="0"/>
    <n v="0.35174193548387095"/>
    <x v="1804"/>
    <d v="2015-11-14T17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x v="1308"/>
    <b v="0"/>
    <n v="0.36404444444444445"/>
    <x v="1805"/>
    <d v="2015-10-02T18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x v="1309"/>
    <b v="0"/>
    <n v="2.955E-2"/>
    <x v="1806"/>
    <d v="2014-09-30T15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x v="1310"/>
    <b v="0"/>
    <n v="0.1106"/>
    <x v="1807"/>
    <d v="2014-09-28T01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x v="1311"/>
    <b v="0"/>
    <n v="0.41407142857142859"/>
    <x v="1808"/>
    <d v="2017-02-11T16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x v="1312"/>
    <b v="0"/>
    <n v="0.10857142857142857"/>
    <x v="1809"/>
    <d v="2015-03-01T21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x v="507"/>
    <b v="0"/>
    <n v="3.3333333333333333E-2"/>
    <x v="1810"/>
    <d v="2014-08-21T21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x v="1313"/>
    <b v="0"/>
    <n v="7.407407407407407E-4"/>
    <x v="1811"/>
    <d v="2014-10-24T04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x v="1314"/>
    <b v="0"/>
    <n v="0.13307692307692306"/>
    <x v="1812"/>
    <d v="2016-07-03T07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x v="121"/>
    <b v="0"/>
    <n v="0"/>
    <x v="1813"/>
    <d v="2014-08-08T21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x v="1315"/>
    <b v="0"/>
    <n v="0.49183333333333334"/>
    <x v="1814"/>
    <d v="2015-02-28T07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x v="121"/>
    <b v="0"/>
    <n v="0"/>
    <x v="1815"/>
    <d v="2015-07-01T21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x v="1316"/>
    <b v="0"/>
    <n v="2.036E-2"/>
    <x v="1816"/>
    <d v="2016-07-25T19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x v="1317"/>
    <b v="0"/>
    <n v="0.52327777777777773"/>
    <x v="1817"/>
    <d v="2017-01-30T06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x v="121"/>
    <b v="0"/>
    <n v="0"/>
    <x v="1818"/>
    <d v="2015-04-03T04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x v="1318"/>
    <b v="0"/>
    <n v="2.0833333333333332E-2"/>
    <x v="1819"/>
    <d v="2014-07-30T18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x v="1319"/>
    <b v="0"/>
    <n v="6.565384615384616E-2"/>
    <x v="1820"/>
    <d v="2015-04-01T01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x v="1320"/>
    <b v="1"/>
    <n v="1.3489"/>
    <x v="1821"/>
    <d v="2012-03-03T07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x v="50"/>
    <b v="1"/>
    <n v="1"/>
    <x v="1822"/>
    <d v="2014-01-31T19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x v="1321"/>
    <b v="1"/>
    <n v="1.1585714285714286"/>
    <x v="1823"/>
    <d v="2012-10-24T16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x v="1322"/>
    <b v="1"/>
    <n v="1.0006666666666666"/>
    <x v="1824"/>
    <d v="2014-01-08T02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x v="1323"/>
    <b v="1"/>
    <n v="1.0505"/>
    <x v="1825"/>
    <d v="2013-07-11T20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x v="1324"/>
    <b v="1"/>
    <n v="1.01"/>
    <x v="1826"/>
    <d v="2014-02-17T22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x v="1325"/>
    <b v="1"/>
    <n v="1.0066250000000001"/>
    <x v="1827"/>
    <d v="2011-03-03T07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x v="1326"/>
    <b v="1"/>
    <n v="1.0016"/>
    <x v="1828"/>
    <d v="2014-05-09T22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x v="1327"/>
    <b v="1"/>
    <n v="1.6668333333333334"/>
    <x v="1829"/>
    <d v="2011-01-21T22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x v="1328"/>
    <b v="1"/>
    <n v="1.0153333333333334"/>
    <x v="1830"/>
    <d v="2014-02-24T16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x v="1329"/>
    <b v="1"/>
    <n v="1.03"/>
    <x v="1831"/>
    <d v="2012-05-12T23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x v="384"/>
    <b v="1"/>
    <n v="1.4285714285714286"/>
    <x v="1832"/>
    <d v="2011-03-04T12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x v="840"/>
    <b v="1"/>
    <n v="2.625"/>
    <x v="1833"/>
    <d v="2013-03-02T07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x v="1330"/>
    <b v="1"/>
    <n v="1.1805000000000001"/>
    <x v="1834"/>
    <d v="2015-01-24T23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x v="1331"/>
    <b v="1"/>
    <n v="1.04"/>
    <x v="1835"/>
    <d v="2016-03-31T15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x v="1332"/>
    <b v="1"/>
    <n v="2.0034000000000001"/>
    <x v="1836"/>
    <d v="2013-02-17T19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x v="1333"/>
    <b v="1"/>
    <n v="3.0683333333333334"/>
    <x v="1837"/>
    <d v="2012-03-18T00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x v="1334"/>
    <b v="1"/>
    <n v="1.00149"/>
    <x v="1838"/>
    <d v="2011-10-01T03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x v="1335"/>
    <b v="1"/>
    <n v="2.0529999999999999"/>
    <x v="1839"/>
    <d v="2016-10-01T17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x v="1336"/>
    <b v="1"/>
    <n v="1.0888888888888888"/>
    <x v="1840"/>
    <d v="2013-05-07T04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x v="1337"/>
    <b v="1"/>
    <n v="1.0175000000000001"/>
    <x v="1841"/>
    <d v="2014-05-20T04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x v="1338"/>
    <b v="1"/>
    <n v="1.2524999999999999"/>
    <x v="1842"/>
    <d v="2015-03-02T05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x v="1339"/>
    <b v="1"/>
    <n v="1.2400610000000001"/>
    <x v="1843"/>
    <d v="2011-02-20T23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x v="1340"/>
    <b v="1"/>
    <n v="1.014"/>
    <x v="1844"/>
    <d v="2011-06-11T03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x v="1341"/>
    <b v="1"/>
    <n v="1"/>
    <x v="1845"/>
    <d v="2016-06-17T04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x v="1342"/>
    <b v="1"/>
    <n v="1.3792666666666666"/>
    <x v="1846"/>
    <d v="2012-12-15T15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x v="1343"/>
    <b v="1"/>
    <n v="1.2088000000000001"/>
    <x v="1847"/>
    <d v="2015-04-21T05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x v="1344"/>
    <b v="1"/>
    <n v="1.0736666666666668"/>
    <x v="1848"/>
    <d v="2011-07-31T06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x v="1345"/>
    <b v="1"/>
    <n v="1.0033333333333334"/>
    <x v="1849"/>
    <d v="2012-10-17T20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x v="1346"/>
    <b v="1"/>
    <n v="1.0152222222222222"/>
    <x v="1850"/>
    <d v="2014-07-10T23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x v="1347"/>
    <b v="1"/>
    <n v="1.0007692307692309"/>
    <x v="1851"/>
    <d v="2014-07-28T01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x v="1348"/>
    <b v="1"/>
    <n v="1.1696666666666666"/>
    <x v="1852"/>
    <d v="2015-04-25T00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x v="1349"/>
    <b v="1"/>
    <n v="1.01875"/>
    <x v="1853"/>
    <d v="2012-11-14T02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x v="1350"/>
    <b v="1"/>
    <n v="1.0212366666666666"/>
    <x v="1854"/>
    <d v="2013-05-24T00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x v="1351"/>
    <b v="1"/>
    <n v="1.5405897142857143"/>
    <x v="1855"/>
    <d v="2014-01-06T12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x v="1352"/>
    <b v="1"/>
    <n v="1.0125"/>
    <x v="1856"/>
    <d v="2014-07-18T20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x v="1353"/>
    <b v="1"/>
    <n v="1"/>
    <x v="1857"/>
    <d v="2014-09-12T18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x v="1354"/>
    <b v="1"/>
    <n v="1.0874800874800874"/>
    <x v="1858"/>
    <d v="2011-12-16T05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x v="1355"/>
    <b v="1"/>
    <n v="1.3183333333333334"/>
    <x v="1859"/>
    <d v="2011-09-22T18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x v="1356"/>
    <b v="1"/>
    <n v="1.3346666666666667"/>
    <x v="1860"/>
    <d v="2014-02-06T17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x v="121"/>
    <b v="0"/>
    <n v="0"/>
    <x v="1861"/>
    <d v="2015-01-26T07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x v="1357"/>
    <b v="0"/>
    <n v="8.0833333333333326E-2"/>
    <x v="1862"/>
    <d v="2017-03-08T07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x v="144"/>
    <b v="0"/>
    <n v="4.0000000000000001E-3"/>
    <x v="1863"/>
    <d v="2014-06-12T19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x v="1358"/>
    <b v="0"/>
    <n v="0.42892307692307691"/>
    <x v="1864"/>
    <d v="2014-05-04T17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x v="453"/>
    <b v="0"/>
    <n v="3.6363636363636364E-5"/>
    <x v="1865"/>
    <d v="2016-11-06T09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x v="372"/>
    <b v="0"/>
    <n v="5.0000000000000001E-3"/>
    <x v="1866"/>
    <d v="2017-03-01T04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x v="119"/>
    <b v="0"/>
    <n v="5.0000000000000001E-4"/>
    <x v="1867"/>
    <d v="2016-11-05T22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x v="1359"/>
    <b v="0"/>
    <n v="4.8680000000000001E-2"/>
    <x v="1868"/>
    <d v="2015-12-15T07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x v="121"/>
    <b v="0"/>
    <n v="0"/>
    <x v="1869"/>
    <d v="2017-01-04T00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x v="1360"/>
    <b v="0"/>
    <n v="0.10314285714285715"/>
    <x v="1870"/>
    <d v="2016-01-31T04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x v="1361"/>
    <b v="0"/>
    <n v="0.7178461538461538"/>
    <x v="1871"/>
    <d v="2014-11-20T19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x v="1362"/>
    <b v="0"/>
    <n v="1.06E-2"/>
    <x v="1872"/>
    <d v="2015-06-30T03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x v="666"/>
    <b v="0"/>
    <n v="4.4999999999999997E-3"/>
    <x v="1873"/>
    <d v="2015-07-08T16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x v="31"/>
    <b v="0"/>
    <n v="1.6249999999999999E-4"/>
    <x v="1874"/>
    <d v="2016-06-28T23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x v="1363"/>
    <b v="0"/>
    <n v="5.1000000000000004E-3"/>
    <x v="1875"/>
    <d v="2016-08-06T21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x v="121"/>
    <b v="0"/>
    <n v="0"/>
    <x v="1876"/>
    <d v="2014-06-16T06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x v="121"/>
    <b v="0"/>
    <n v="0"/>
    <x v="1877"/>
    <d v="2015-03-01T00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x v="121"/>
    <b v="0"/>
    <n v="0"/>
    <x v="1878"/>
    <d v="2014-06-13T00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x v="366"/>
    <b v="0"/>
    <n v="1.1999999999999999E-3"/>
    <x v="1879"/>
    <d v="2016-03-14T14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x v="1364"/>
    <b v="0"/>
    <n v="0.20080000000000001"/>
    <x v="1880"/>
    <d v="2016-03-30T12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x v="1365"/>
    <b v="1"/>
    <n v="1.726845"/>
    <x v="1881"/>
    <d v="2015-03-10T02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x v="1366"/>
    <b v="1"/>
    <n v="1.008955223880597"/>
    <x v="1882"/>
    <d v="2012-07-10T23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x v="1367"/>
    <b v="1"/>
    <n v="1.0480480480480481"/>
    <x v="1883"/>
    <d v="2012-04-08T21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x v="1368"/>
    <b v="1"/>
    <n v="1.351"/>
    <x v="1884"/>
    <d v="2012-11-27T12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x v="1369"/>
    <b v="1"/>
    <n v="1.1632786885245903"/>
    <x v="1885"/>
    <d v="2012-08-10T22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x v="1370"/>
    <b v="1"/>
    <n v="1.0208333333333333"/>
    <x v="1886"/>
    <d v="2014-11-12T22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x v="1371"/>
    <b v="1"/>
    <n v="1.1116666666666666"/>
    <x v="1887"/>
    <d v="2015-12-03T21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x v="1372"/>
    <b v="1"/>
    <n v="1.6608000000000001"/>
    <x v="1888"/>
    <d v="2010-06-01T04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x v="1373"/>
    <b v="1"/>
    <n v="1.0660000000000001"/>
    <x v="1889"/>
    <d v="2013-03-11T18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x v="1374"/>
    <b v="1"/>
    <n v="1.4458441666666668"/>
    <x v="1890"/>
    <d v="2012-12-15T18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x v="1375"/>
    <b v="1"/>
    <n v="1.0555000000000001"/>
    <x v="1891"/>
    <d v="2010-07-22T06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x v="1376"/>
    <b v="1"/>
    <n v="1.3660000000000001"/>
    <x v="1892"/>
    <d v="2011-06-07T15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x v="1377"/>
    <b v="1"/>
    <n v="1.04"/>
    <x v="1893"/>
    <d v="2011-04-16T03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x v="1378"/>
    <b v="1"/>
    <n v="1.145"/>
    <x v="1894"/>
    <d v="2012-02-12T21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x v="1379"/>
    <b v="1"/>
    <n v="1.0171957671957672"/>
    <x v="1895"/>
    <d v="2015-10-20T17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x v="1380"/>
    <b v="1"/>
    <n v="1.2394678492239468"/>
    <x v="1896"/>
    <d v="2012-04-12T17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x v="1381"/>
    <b v="1"/>
    <n v="1.0245669291338582"/>
    <x v="1897"/>
    <d v="2014-03-04T21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x v="1382"/>
    <b v="1"/>
    <n v="1.4450000000000001"/>
    <x v="1898"/>
    <d v="2016-02-01T18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x v="1383"/>
    <b v="1"/>
    <n v="1.3333333333333333"/>
    <x v="1899"/>
    <d v="2015-03-25T21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x v="1384"/>
    <b v="1"/>
    <n v="1.0936440000000001"/>
    <x v="1900"/>
    <d v="2012-10-06T09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x v="1385"/>
    <b v="0"/>
    <n v="2.696969696969697E-2"/>
    <x v="1901"/>
    <d v="2015-05-22T13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x v="143"/>
    <b v="0"/>
    <n v="1.2E-2"/>
    <x v="1902"/>
    <d v="2015-03-04T18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x v="1386"/>
    <b v="0"/>
    <n v="0.46600000000000003"/>
    <x v="1903"/>
    <d v="2017-01-27T18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x v="384"/>
    <b v="0"/>
    <n v="1E-3"/>
    <x v="1904"/>
    <d v="2016-01-02T16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x v="689"/>
    <b v="0"/>
    <n v="1.6800000000000001E-3"/>
    <x v="1905"/>
    <d v="2014-09-07T22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x v="1387"/>
    <b v="0"/>
    <n v="0.42759999999999998"/>
    <x v="1906"/>
    <d v="2016-06-23T16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x v="1241"/>
    <b v="0"/>
    <n v="2.8333333333333335E-3"/>
    <x v="1907"/>
    <d v="2014-05-23T14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x v="1388"/>
    <b v="0"/>
    <n v="1.7319999999999999E-2"/>
    <x v="1908"/>
    <d v="2016-12-29T22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x v="1389"/>
    <b v="0"/>
    <n v="0.14111428571428572"/>
    <x v="1909"/>
    <d v="2014-10-23T10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x v="1390"/>
    <b v="0"/>
    <n v="0.39395294117647056"/>
    <x v="1910"/>
    <d v="2015-10-31T22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x v="119"/>
    <b v="0"/>
    <n v="2.3529411764705883E-4"/>
    <x v="1911"/>
    <d v="2014-08-09T00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x v="1391"/>
    <b v="0"/>
    <n v="0.59299999999999997"/>
    <x v="1912"/>
    <d v="2015-06-04T05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x v="1392"/>
    <b v="0"/>
    <n v="1.3270833333333334E-2"/>
    <x v="1913"/>
    <d v="2014-10-08T12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x v="180"/>
    <b v="0"/>
    <n v="9.0090090090090086E-2"/>
    <x v="1914"/>
    <d v="2014-11-01T03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x v="453"/>
    <b v="0"/>
    <n v="1.6E-2"/>
    <x v="1915"/>
    <d v="2014-09-02T01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x v="1363"/>
    <b v="0"/>
    <n v="5.1000000000000004E-3"/>
    <x v="1916"/>
    <d v="2016-11-07T18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x v="1393"/>
    <b v="0"/>
    <n v="0.52570512820512816"/>
    <x v="1917"/>
    <d v="2017-02-10T06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x v="684"/>
    <b v="0"/>
    <n v="1.04E-2"/>
    <x v="1918"/>
    <d v="2014-08-12T18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x v="1394"/>
    <b v="0"/>
    <n v="0.47399999999999998"/>
    <x v="1919"/>
    <d v="2015-05-19T21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x v="1395"/>
    <b v="0"/>
    <n v="0.43030000000000002"/>
    <x v="1920"/>
    <d v="2015-10-21T23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x v="1237"/>
    <b v="1"/>
    <n v="1.3680000000000001"/>
    <x v="1921"/>
    <d v="2012-07-14T05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x v="1396"/>
    <b v="1"/>
    <n v="1.1555"/>
    <x v="1922"/>
    <d v="2013-12-12T06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x v="1397"/>
    <b v="1"/>
    <n v="2.4079999999999999"/>
    <x v="1923"/>
    <d v="2011-09-27T04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x v="1398"/>
    <b v="1"/>
    <n v="1.1439999999999999"/>
    <x v="1924"/>
    <d v="2014-01-15T19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x v="1399"/>
    <b v="1"/>
    <n v="1.1033333333333333"/>
    <x v="1925"/>
    <d v="2013-10-11T00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x v="1400"/>
    <b v="1"/>
    <n v="1.9537933333333333"/>
    <x v="1926"/>
    <d v="2010-11-02T00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x v="1401"/>
    <b v="1"/>
    <n v="1.0333333333333334"/>
    <x v="1927"/>
    <d v="2012-03-08T04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x v="1402"/>
    <b v="1"/>
    <n v="1.031372549019608"/>
    <x v="1928"/>
    <d v="2013-05-07T15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x v="1403"/>
    <b v="1"/>
    <n v="1.003125"/>
    <x v="1929"/>
    <d v="2011-07-05T00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x v="1404"/>
    <b v="1"/>
    <n v="1.27"/>
    <x v="1930"/>
    <d v="2013-07-07T13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x v="1405"/>
    <b v="1"/>
    <n v="1.20601"/>
    <x v="1931"/>
    <d v="2012-05-22T03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x v="1406"/>
    <b v="1"/>
    <n v="1.0699047619047619"/>
    <x v="1932"/>
    <d v="2012-01-24T19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x v="1407"/>
    <b v="1"/>
    <n v="1.7243333333333333"/>
    <x v="1933"/>
    <d v="2014-09-27T03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x v="1408"/>
    <b v="1"/>
    <n v="1.2362"/>
    <x v="1934"/>
    <d v="2011-12-25T05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x v="1409"/>
    <b v="1"/>
    <n v="1.0840000000000001"/>
    <x v="1935"/>
    <d v="2014-06-21T04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x v="1410"/>
    <b v="1"/>
    <n v="1.1652013333333333"/>
    <x v="1936"/>
    <d v="2011-12-06T05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x v="1411"/>
    <b v="1"/>
    <n v="1.8724499999999999"/>
    <x v="1937"/>
    <d v="2012-06-15T03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x v="1412"/>
    <b v="1"/>
    <n v="1.1593333333333333"/>
    <x v="1938"/>
    <d v="2013-07-02T05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x v="1413"/>
    <b v="1"/>
    <n v="1.107"/>
    <x v="1939"/>
    <d v="2013-03-10T22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x v="1414"/>
    <b v="1"/>
    <n v="1.7092307692307693"/>
    <x v="1940"/>
    <d v="2011-06-15T03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x v="1415"/>
    <b v="1"/>
    <n v="1.2611835600000001"/>
    <x v="1941"/>
    <d v="2014-05-15T06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x v="1416"/>
    <b v="1"/>
    <n v="1.3844033333333334"/>
    <x v="1942"/>
    <d v="2011-07-04T19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x v="1417"/>
    <b v="1"/>
    <n v="17.052499999999998"/>
    <x v="1943"/>
    <d v="2016-08-11T06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x v="1418"/>
    <b v="1"/>
    <n v="7.8805550000000002"/>
    <x v="1944"/>
    <d v="2014-05-01T14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x v="1419"/>
    <b v="1"/>
    <n v="3.4801799999999998"/>
    <x v="1945"/>
    <d v="2015-07-12T06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x v="1420"/>
    <b v="1"/>
    <n v="1.4974666666666667"/>
    <x v="1946"/>
    <d v="2014-04-20T02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x v="1421"/>
    <b v="1"/>
    <n v="1.0063375000000001"/>
    <x v="1947"/>
    <d v="2009-11-23T05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x v="1422"/>
    <b v="1"/>
    <n v="8.0021100000000001"/>
    <x v="1948"/>
    <d v="2016-06-06T17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x v="1423"/>
    <b v="1"/>
    <n v="1.0600260000000001"/>
    <x v="1949"/>
    <d v="2014-07-10T10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x v="1424"/>
    <b v="1"/>
    <n v="2.0051866666666669"/>
    <x v="1950"/>
    <d v="2011-04-22T04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x v="1425"/>
    <b v="1"/>
    <n v="2.1244399999999999"/>
    <x v="1951"/>
    <d v="2016-11-07T11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x v="1426"/>
    <b v="1"/>
    <n v="1.9847237142857144"/>
    <x v="1952"/>
    <d v="2013-10-16T14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x v="1427"/>
    <b v="1"/>
    <n v="2.2594666666666665"/>
    <x v="1953"/>
    <d v="2012-03-02T03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x v="1428"/>
    <b v="1"/>
    <n v="6.9894800000000004"/>
    <x v="1954"/>
    <d v="2016-03-12T05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x v="1429"/>
    <b v="1"/>
    <n v="3.9859528571428569"/>
    <x v="1955"/>
    <d v="2012-05-23T19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x v="1430"/>
    <b v="1"/>
    <n v="2.9403333333333332"/>
    <x v="1956"/>
    <d v="2015-04-18T21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x v="1431"/>
    <b v="1"/>
    <n v="1.6750470000000002"/>
    <x v="1957"/>
    <d v="2012-10-27T02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x v="1432"/>
    <b v="1"/>
    <n v="14.355717142857143"/>
    <x v="1958"/>
    <d v="2013-03-23T22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x v="1433"/>
    <b v="1"/>
    <n v="1.5673440000000001"/>
    <x v="1959"/>
    <d v="2014-10-01T00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x v="1434"/>
    <b v="1"/>
    <n v="1.1790285714285715"/>
    <x v="1960"/>
    <d v="2014-12-21T08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x v="1435"/>
    <b v="1"/>
    <n v="11.053811999999999"/>
    <x v="1961"/>
    <d v="2012-10-06T03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x v="1436"/>
    <b v="1"/>
    <n v="1.9292499999999999"/>
    <x v="1962"/>
    <d v="2014-05-13T18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x v="1437"/>
    <b v="1"/>
    <n v="1.268842105263158"/>
    <x v="1963"/>
    <d v="2014-09-16T10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x v="1438"/>
    <b v="1"/>
    <n v="2.5957748878923765"/>
    <x v="1964"/>
    <d v="2016-04-22T06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x v="1439"/>
    <b v="1"/>
    <n v="2.6227999999999998"/>
    <x v="1965"/>
    <d v="2012-01-12T01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x v="1440"/>
    <b v="1"/>
    <n v="2.0674309000000002"/>
    <x v="1966"/>
    <d v="2014-08-14T12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x v="1441"/>
    <b v="1"/>
    <n v="3.7012999999999998"/>
    <x v="1967"/>
    <d v="2014-05-01T15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x v="1442"/>
    <b v="1"/>
    <n v="2.8496600000000001"/>
    <x v="1968"/>
    <d v="2016-12-03T15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x v="1443"/>
    <b v="1"/>
    <n v="5.7907999999999999"/>
    <x v="1969"/>
    <d v="2016-08-05T19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x v="1444"/>
    <b v="1"/>
    <n v="11.318"/>
    <x v="1970"/>
    <d v="2013-04-20T03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x v="1445"/>
    <b v="1"/>
    <n v="2.6302771750000002"/>
    <x v="1971"/>
    <d v="2013-11-15T04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x v="1446"/>
    <b v="1"/>
    <n v="6.7447999999999997"/>
    <x v="1972"/>
    <d v="2012-11-18T01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x v="1447"/>
    <b v="1"/>
    <n v="2.5683081313131315"/>
    <x v="1973"/>
    <d v="2016-08-06T07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x v="1448"/>
    <b v="1"/>
    <n v="3.7549600000000001"/>
    <x v="1974"/>
    <d v="2013-08-19T08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x v="1449"/>
    <b v="1"/>
    <n v="2.0870837499999997"/>
    <x v="1975"/>
    <d v="2013-03-10T18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x v="1450"/>
    <b v="1"/>
    <n v="3.4660000000000002"/>
    <x v="1976"/>
    <d v="2013-07-13T21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x v="1451"/>
    <b v="1"/>
    <n v="4.0232999999999999"/>
    <x v="1977"/>
    <d v="2015-12-19T07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x v="1452"/>
    <b v="1"/>
    <n v="10.2684514"/>
    <x v="1978"/>
    <d v="2012-06-12T07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x v="1453"/>
    <b v="1"/>
    <n v="1.14901155"/>
    <x v="1979"/>
    <d v="2015-11-19T04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x v="1454"/>
    <b v="1"/>
    <n v="3.5482402000000004"/>
    <x v="1980"/>
    <d v="2016-04-03T12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x v="1455"/>
    <b v="0"/>
    <n v="5.0799999999999998E-2"/>
    <x v="1981"/>
    <d v="2014-07-09T17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x v="121"/>
    <b v="0"/>
    <n v="0"/>
    <x v="1982"/>
    <d v="2016-12-04T15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x v="1456"/>
    <b v="0"/>
    <n v="4.2999999999999997E-2"/>
    <x v="1983"/>
    <d v="2016-09-02T07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x v="1457"/>
    <b v="0"/>
    <n v="0.21146666666666666"/>
    <x v="1984"/>
    <d v="2014-11-30T19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x v="800"/>
    <b v="0"/>
    <n v="3.1875000000000001E-2"/>
    <x v="1985"/>
    <d v="2016-08-02T23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x v="120"/>
    <b v="0"/>
    <n v="5.0000000000000001E-4"/>
    <x v="1986"/>
    <d v="2016-03-14T09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x v="1458"/>
    <b v="0"/>
    <n v="0.42472727272727273"/>
    <x v="1987"/>
    <d v="2015-03-01T15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x v="384"/>
    <b v="0"/>
    <n v="4.1666666666666666E-3"/>
    <x v="1988"/>
    <d v="2015-08-20T18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x v="73"/>
    <b v="0"/>
    <n v="0.01"/>
    <x v="1989"/>
    <d v="2016-12-11T16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x v="1459"/>
    <b v="0"/>
    <n v="0.16966666666666666"/>
    <x v="1990"/>
    <d v="2016-02-13T04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x v="1460"/>
    <b v="0"/>
    <n v="7.0000000000000007E-2"/>
    <x v="1991"/>
    <d v="2015-07-03T21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x v="120"/>
    <b v="0"/>
    <n v="1.3333333333333333E-3"/>
    <x v="1992"/>
    <d v="2015-02-18T03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x v="121"/>
    <b v="0"/>
    <n v="0"/>
    <x v="1993"/>
    <d v="2015-12-21T14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x v="121"/>
    <b v="0"/>
    <n v="0"/>
    <x v="1994"/>
    <d v="2016-12-07T01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x v="438"/>
    <b v="0"/>
    <n v="7.8E-2"/>
    <x v="1995"/>
    <d v="2015-07-16T21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x v="121"/>
    <b v="0"/>
    <n v="0"/>
    <x v="1996"/>
    <d v="2014-07-10T19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x v="121"/>
    <b v="0"/>
    <n v="0"/>
    <x v="1997"/>
    <d v="2014-08-26T22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x v="1461"/>
    <b v="0"/>
    <n v="0.26200000000000001"/>
    <x v="1998"/>
    <d v="2014-08-01T02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x v="1462"/>
    <b v="0"/>
    <n v="7.6129032258064515E-3"/>
    <x v="1999"/>
    <d v="2014-11-13T12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x v="384"/>
    <b v="0"/>
    <n v="0.125"/>
    <x v="2000"/>
    <d v="2016-01-06T22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x v="1463"/>
    <b v="1"/>
    <n v="3.8212909090909091"/>
    <x v="2001"/>
    <d v="2015-06-12T20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x v="1464"/>
    <b v="1"/>
    <n v="2.1679422000000002"/>
    <x v="2002"/>
    <d v="2017-01-23T17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x v="1465"/>
    <b v="1"/>
    <n v="3.12"/>
    <x v="2003"/>
    <d v="2010-07-02T23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x v="1466"/>
    <b v="1"/>
    <n v="2.3442048"/>
    <x v="2004"/>
    <d v="2014-07-10T14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x v="1467"/>
    <b v="1"/>
    <n v="1.236801"/>
    <x v="2005"/>
    <d v="2013-10-16T03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x v="1468"/>
    <b v="1"/>
    <n v="2.4784000000000002"/>
    <x v="2006"/>
    <d v="2014-12-03T13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x v="1469"/>
    <b v="1"/>
    <n v="1.157092"/>
    <x v="2007"/>
    <d v="2010-08-24T04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x v="1470"/>
    <b v="1"/>
    <n v="1.1707484768810599"/>
    <x v="2008"/>
    <d v="2011-09-19T14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x v="1471"/>
    <b v="1"/>
    <n v="3.05158"/>
    <x v="2009"/>
    <d v="2016-11-23T08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x v="1472"/>
    <b v="1"/>
    <n v="3.2005299999999997"/>
    <x v="2010"/>
    <d v="2016-08-18T23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x v="1473"/>
    <b v="1"/>
    <n v="8.1956399999999991"/>
    <x v="2011"/>
    <d v="2016-01-11T23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x v="1474"/>
    <b v="1"/>
    <n v="2.3490000000000002"/>
    <x v="2012"/>
    <d v="2015-02-05T19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x v="1475"/>
    <b v="1"/>
    <n v="4.9491375"/>
    <x v="2013"/>
    <d v="2016-07-08T23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x v="1476"/>
    <b v="1"/>
    <n v="78.137822333333332"/>
    <x v="2014"/>
    <d v="2013-03-25T04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x v="1477"/>
    <b v="1"/>
    <n v="1.1300013888888889"/>
    <x v="2015"/>
    <d v="2011-09-09T21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x v="1478"/>
    <b v="1"/>
    <n v="9.2154220000000002"/>
    <x v="2016"/>
    <d v="2013-03-09T21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x v="1479"/>
    <b v="1"/>
    <n v="1.2510239999999999"/>
    <x v="2017"/>
    <d v="2012-03-24T04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x v="1480"/>
    <b v="1"/>
    <n v="1.0224343076923077"/>
    <x v="2018"/>
    <d v="2015-08-13T08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x v="1481"/>
    <b v="1"/>
    <n v="4.8490975000000001"/>
    <x v="2019"/>
    <d v="2016-09-22T17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x v="1482"/>
    <b v="1"/>
    <n v="1.9233333333333333"/>
    <x v="2020"/>
    <d v="2014-05-14T23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x v="1483"/>
    <b v="1"/>
    <n v="2.8109999999999999"/>
    <x v="2021"/>
    <d v="2014-09-24T01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x v="1484"/>
    <b v="1"/>
    <n v="1.2513700000000001"/>
    <x v="2022"/>
    <d v="2016-06-11T13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x v="1485"/>
    <b v="1"/>
    <n v="1.61459"/>
    <x v="2023"/>
    <d v="2015-06-11T10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x v="1486"/>
    <b v="1"/>
    <n v="5.8535000000000004"/>
    <x v="2024"/>
    <d v="2012-08-13T03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x v="1487"/>
    <b v="1"/>
    <n v="2.0114999999999998"/>
    <x v="2025"/>
    <d v="2015-06-11T04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x v="1488"/>
    <b v="1"/>
    <n v="1.3348307999999998"/>
    <x v="2026"/>
    <d v="2014-04-21T03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x v="1489"/>
    <b v="1"/>
    <n v="1.2024900000000001"/>
    <x v="2027"/>
    <d v="2015-03-30T18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x v="1490"/>
    <b v="1"/>
    <n v="1.2616666666666667"/>
    <x v="2028"/>
    <d v="2010-03-15T21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x v="1491"/>
    <b v="1"/>
    <n v="3.6120000000000001"/>
    <x v="2029"/>
    <d v="2014-08-27T00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x v="1492"/>
    <b v="1"/>
    <n v="2.26239013671875"/>
    <x v="2030"/>
    <d v="2012-11-29T23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x v="1493"/>
    <b v="1"/>
    <n v="1.2035"/>
    <x v="2031"/>
    <d v="2015-01-09T01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x v="1494"/>
    <b v="1"/>
    <n v="3.0418799999999999"/>
    <x v="2032"/>
    <d v="2016-12-15T05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x v="1495"/>
    <b v="1"/>
    <n v="1.7867599999999999"/>
    <x v="2033"/>
    <d v="2014-04-26T01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x v="1496"/>
    <b v="1"/>
    <n v="3.868199871794872"/>
    <x v="2034"/>
    <d v="2015-05-07T06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x v="1497"/>
    <b v="1"/>
    <n v="2.1103642500000004"/>
    <x v="2035"/>
    <d v="2015-12-19T01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x v="1498"/>
    <b v="1"/>
    <n v="1.3166833333333334"/>
    <x v="2036"/>
    <d v="2014-05-09T20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x v="1499"/>
    <b v="1"/>
    <n v="3.0047639999999998"/>
    <x v="2037"/>
    <d v="2013-12-30T06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x v="1500"/>
    <b v="1"/>
    <n v="4.2051249999999998"/>
    <x v="2038"/>
    <d v="2013-07-01T18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x v="1501"/>
    <b v="1"/>
    <n v="1.362168"/>
    <x v="2039"/>
    <d v="2016-12-01T04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x v="1502"/>
    <b v="1"/>
    <n v="2.4817133333333334"/>
    <x v="2040"/>
    <d v="2013-11-15T23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x v="1503"/>
    <b v="1"/>
    <n v="1.8186315789473684"/>
    <x v="2041"/>
    <d v="2016-11-10T13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x v="1504"/>
    <b v="1"/>
    <n v="1.2353000000000001"/>
    <x v="2042"/>
    <d v="2016-01-22T16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x v="1505"/>
    <b v="1"/>
    <n v="5.0620938628158845"/>
    <x v="2043"/>
    <d v="2016-12-11T04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x v="1506"/>
    <b v="1"/>
    <n v="1.0821333333333334"/>
    <x v="2044"/>
    <d v="2015-06-13T16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x v="1507"/>
    <b v="1"/>
    <n v="8.1918387755102042"/>
    <x v="2045"/>
    <d v="2012-07-09T02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x v="1508"/>
    <b v="1"/>
    <n v="1.2110000000000001"/>
    <x v="2046"/>
    <d v="2013-05-23T04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x v="1509"/>
    <b v="1"/>
    <n v="1.0299897959183673"/>
    <x v="2047"/>
    <d v="2015-04-17T00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x v="1510"/>
    <b v="1"/>
    <n v="1.4833229411764706"/>
    <x v="2048"/>
    <d v="2013-05-23T15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x v="1511"/>
    <b v="1"/>
    <n v="1.2019070000000001"/>
    <x v="2049"/>
    <d v="2013-12-02T22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x v="1512"/>
    <b v="1"/>
    <n v="4.7327000000000004"/>
    <x v="2050"/>
    <d v="2015-05-31T01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x v="1513"/>
    <b v="1"/>
    <n v="1.303625"/>
    <x v="2051"/>
    <d v="2013-12-26T00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x v="1514"/>
    <b v="1"/>
    <n v="3.5304799999999998"/>
    <x v="2052"/>
    <d v="2016-02-20T02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x v="1515"/>
    <b v="1"/>
    <n v="1.0102"/>
    <x v="2053"/>
    <d v="2015-11-25T15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x v="1516"/>
    <b v="1"/>
    <n v="1.1359142857142857"/>
    <x v="2054"/>
    <d v="2014-05-02T12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x v="1517"/>
    <b v="1"/>
    <n v="1.6741666666666666"/>
    <x v="2055"/>
    <d v="2014-12-03T04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x v="1518"/>
    <b v="1"/>
    <n v="1.5345200000000001"/>
    <x v="2056"/>
    <d v="2013-04-17T18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x v="1519"/>
    <b v="1"/>
    <n v="2.022322"/>
    <x v="2057"/>
    <d v="2016-02-26T11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x v="1520"/>
    <b v="1"/>
    <n v="1.6828125"/>
    <x v="2058"/>
    <d v="2015-03-02T20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x v="1521"/>
    <b v="1"/>
    <n v="1.4345666666666668"/>
    <x v="2059"/>
    <d v="2016-01-31T21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x v="1522"/>
    <b v="1"/>
    <n v="1.964"/>
    <x v="2060"/>
    <d v="2014-07-23T15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x v="1523"/>
    <b v="1"/>
    <n v="1.0791999999999999"/>
    <x v="2061"/>
    <d v="2016-12-31T18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x v="1524"/>
    <b v="1"/>
    <n v="1.14977"/>
    <x v="2062"/>
    <d v="2016-03-24T08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x v="1525"/>
    <b v="1"/>
    <n v="1.4804999999999999"/>
    <x v="2063"/>
    <d v="2016-05-15T17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x v="1526"/>
    <b v="1"/>
    <n v="1.9116676082790633"/>
    <x v="2064"/>
    <d v="2013-05-31T12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x v="1527"/>
    <b v="1"/>
    <n v="1.99215125"/>
    <x v="2065"/>
    <d v="2013-12-25T08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x v="1528"/>
    <b v="1"/>
    <n v="2.1859999999999999"/>
    <x v="2066"/>
    <d v="2014-08-23T18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x v="1529"/>
    <b v="1"/>
    <n v="1.2686868686868686"/>
    <x v="2067"/>
    <d v="2015-05-24T20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x v="1530"/>
    <b v="1"/>
    <n v="1.0522388"/>
    <x v="2068"/>
    <d v="2016-10-20T20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x v="1531"/>
    <b v="1"/>
    <n v="1.2840666000000001"/>
    <x v="2069"/>
    <d v="2016-01-02T23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x v="1532"/>
    <b v="1"/>
    <n v="3.1732719999999999"/>
    <x v="2070"/>
    <d v="2016-06-28T15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x v="1533"/>
    <b v="1"/>
    <n v="2.8073000000000001"/>
    <x v="2071"/>
    <d v="2016-10-02T06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x v="1534"/>
    <b v="1"/>
    <n v="1.1073146853146854"/>
    <x v="2072"/>
    <d v="2016-05-07T13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x v="1535"/>
    <b v="1"/>
    <n v="1.5260429999999998"/>
    <x v="2073"/>
    <d v="2015-05-08T16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x v="1536"/>
    <b v="1"/>
    <n v="1.0249999999999999"/>
    <x v="2074"/>
    <d v="2016-05-06T19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x v="1537"/>
    <b v="1"/>
    <n v="16.783738373837384"/>
    <x v="2075"/>
    <d v="2013-07-25T16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x v="1538"/>
    <b v="1"/>
    <n v="5.4334915642458101"/>
    <x v="2076"/>
    <d v="2014-07-23T21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x v="1539"/>
    <b v="1"/>
    <n v="1.1550800000000001"/>
    <x v="2077"/>
    <d v="2015-06-05T21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x v="1540"/>
    <b v="1"/>
    <n v="1.3120499999999999"/>
    <x v="2078"/>
    <d v="2016-12-18T18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x v="1541"/>
    <b v="1"/>
    <n v="2.8816999999999999"/>
    <x v="2079"/>
    <d v="2015-06-25T19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x v="1542"/>
    <b v="1"/>
    <n v="5.0780000000000003"/>
    <x v="2080"/>
    <d v="2015-11-11T23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x v="1543"/>
    <b v="1"/>
    <n v="1.1457142857142857"/>
    <x v="2081"/>
    <d v="2012-05-16T04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x v="1544"/>
    <b v="1"/>
    <n v="1.1073333333333333"/>
    <x v="2082"/>
    <d v="2011-11-24T03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x v="447"/>
    <b v="1"/>
    <n v="1.1333333333333333"/>
    <x v="2083"/>
    <d v="2012-06-04T17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x v="1545"/>
    <b v="1"/>
    <n v="1.0833333333333333"/>
    <x v="2084"/>
    <d v="2014-05-04T06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x v="1546"/>
    <b v="1"/>
    <n v="1.2353333333333334"/>
    <x v="2085"/>
    <d v="2012-07-15T20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x v="1547"/>
    <b v="1"/>
    <n v="1.0069999999999999"/>
    <x v="2086"/>
    <d v="2011-12-14T04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x v="1548"/>
    <b v="1"/>
    <n v="1.0353333333333334"/>
    <x v="2087"/>
    <d v="2011-09-08T04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x v="1549"/>
    <b v="1"/>
    <n v="1.1551066666666667"/>
    <x v="2088"/>
    <d v="2010-09-11T03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x v="1550"/>
    <b v="1"/>
    <n v="1.2040040000000001"/>
    <x v="2089"/>
    <d v="2013-08-02T01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x v="1551"/>
    <b v="1"/>
    <n v="1.1504037499999999"/>
    <x v="2090"/>
    <d v="2013-02-24T09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x v="1552"/>
    <b v="1"/>
    <n v="1.2046777777777777"/>
    <x v="2091"/>
    <d v="2011-03-01T20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x v="1553"/>
    <b v="1"/>
    <n v="1.0128333333333333"/>
    <x v="2092"/>
    <d v="2011-10-07T16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x v="1554"/>
    <b v="1"/>
    <n v="1.0246666666666666"/>
    <x v="2093"/>
    <d v="2012-12-22T21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x v="1555"/>
    <b v="1"/>
    <n v="1.2054285714285715"/>
    <x v="2094"/>
    <d v="2012-03-05T03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x v="386"/>
    <b v="1"/>
    <n v="1"/>
    <x v="2095"/>
    <d v="2011-10-02T17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x v="1556"/>
    <b v="1"/>
    <n v="1.0166666666666666"/>
    <x v="2096"/>
    <d v="2012-10-26T03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x v="1557"/>
    <b v="1"/>
    <n v="1"/>
    <x v="2097"/>
    <d v="2011-12-01T15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x v="1558"/>
    <b v="1"/>
    <n v="1.0033333333333334"/>
    <x v="2098"/>
    <d v="2012-03-08T02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x v="1559"/>
    <b v="1"/>
    <n v="1.3236666666666668"/>
    <x v="2099"/>
    <d v="2015-07-02T03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x v="1560"/>
    <b v="1"/>
    <n v="1.3666666666666667"/>
    <x v="2100"/>
    <d v="2012-06-30T03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x v="1561"/>
    <b v="1"/>
    <n v="1.1325000000000001"/>
    <x v="2101"/>
    <d v="2012-02-13T03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x v="1562"/>
    <b v="1"/>
    <n v="1.36"/>
    <x v="2102"/>
    <d v="2011-05-05T20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x v="1563"/>
    <b v="1"/>
    <n v="1.4612318374694613"/>
    <x v="2103"/>
    <d v="2012-11-09T19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x v="138"/>
    <b v="1"/>
    <n v="1.2949999999999999"/>
    <x v="2104"/>
    <d v="2013-05-31T00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x v="1564"/>
    <b v="1"/>
    <n v="2.54"/>
    <x v="2105"/>
    <d v="2014-11-21T04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x v="1565"/>
    <b v="1"/>
    <n v="1.0704545454545455"/>
    <x v="2106"/>
    <d v="2013-01-26T05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x v="1566"/>
    <b v="1"/>
    <n v="1.0773299999999999"/>
    <x v="2107"/>
    <d v="2014-11-12T18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x v="1567"/>
    <b v="1"/>
    <n v="1.0731250000000001"/>
    <x v="2108"/>
    <d v="2012-09-10T03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x v="1568"/>
    <b v="1"/>
    <n v="1.06525"/>
    <x v="2109"/>
    <d v="2015-07-05T17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x v="1569"/>
    <b v="1"/>
    <n v="1.0035000000000001"/>
    <x v="2110"/>
    <d v="2014-05-28T04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x v="1570"/>
    <b v="1"/>
    <n v="1.0649999999999999"/>
    <x v="2111"/>
    <d v="2011-08-15T01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x v="50"/>
    <b v="1"/>
    <n v="1"/>
    <x v="2112"/>
    <d v="2013-04-15T22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x v="1571"/>
    <b v="1"/>
    <n v="1.0485714285714285"/>
    <x v="2113"/>
    <d v="2014-09-23T20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x v="1572"/>
    <b v="1"/>
    <n v="1.0469999999999999"/>
    <x v="2114"/>
    <d v="2010-12-09T04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x v="1573"/>
    <b v="1"/>
    <n v="2.2566666666666668"/>
    <x v="2115"/>
    <d v="2011-02-20T01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x v="1574"/>
    <b v="1"/>
    <n v="1.0090416666666666"/>
    <x v="2116"/>
    <d v="2012-10-02T18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x v="1575"/>
    <b v="1"/>
    <n v="1.4775"/>
    <x v="2117"/>
    <d v="2015-10-27T04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x v="1576"/>
    <b v="1"/>
    <n v="1.3461099999999999"/>
    <x v="2118"/>
    <d v="2011-07-24T20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x v="1577"/>
    <b v="1"/>
    <n v="1.0075000000000001"/>
    <x v="2119"/>
    <d v="2012-08-16T03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x v="1578"/>
    <b v="1"/>
    <n v="1.00880375"/>
    <x v="2120"/>
    <d v="2014-01-01T23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x v="1579"/>
    <b v="0"/>
    <n v="5.6800000000000002E-3"/>
    <x v="2121"/>
    <d v="2017-01-11T17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x v="1580"/>
    <b v="0"/>
    <n v="3.875E-3"/>
    <x v="2122"/>
    <d v="2017-01-07T07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x v="119"/>
    <b v="0"/>
    <n v="0.1"/>
    <x v="2123"/>
    <d v="2010-03-15T06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x v="1581"/>
    <b v="0"/>
    <n v="0.10454545454545454"/>
    <x v="2124"/>
    <d v="2010-11-30T05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x v="1582"/>
    <b v="0"/>
    <n v="1.4200000000000001E-2"/>
    <x v="2125"/>
    <d v="2015-08-05T00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x v="144"/>
    <b v="0"/>
    <n v="5.0000000000000001E-4"/>
    <x v="2126"/>
    <d v="2014-12-08T23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x v="1583"/>
    <b v="0"/>
    <n v="0.28842857142857142"/>
    <x v="2127"/>
    <d v="2015-03-12T11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x v="384"/>
    <b v="0"/>
    <n v="1.6666666666666668E-3"/>
    <x v="2128"/>
    <d v="2014-09-21T18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x v="1584"/>
    <b v="0"/>
    <n v="0.11799999999999999"/>
    <x v="2129"/>
    <d v="2016-03-10T00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x v="1241"/>
    <b v="0"/>
    <n v="2.0238095238095236E-3"/>
    <x v="2130"/>
    <d v="2014-08-16T02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x v="1585"/>
    <b v="0"/>
    <n v="0.05"/>
    <x v="2131"/>
    <d v="2015-07-12T04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x v="1586"/>
    <b v="0"/>
    <n v="2.1129899999999997E-2"/>
    <x v="2132"/>
    <d v="2014-02-03T11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x v="1587"/>
    <b v="0"/>
    <n v="1.6E-2"/>
    <x v="2133"/>
    <d v="2011-04-24T06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x v="1588"/>
    <b v="0"/>
    <n v="1.7333333333333333E-2"/>
    <x v="2134"/>
    <d v="2013-04-27T21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x v="1589"/>
    <b v="0"/>
    <n v="9.5600000000000004E-2"/>
    <x v="2135"/>
    <d v="2012-10-04T23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x v="1590"/>
    <b v="0"/>
    <n v="5.9612499999999998E-4"/>
    <x v="2136"/>
    <d v="2013-10-19T12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x v="1591"/>
    <b v="0"/>
    <n v="0.28405999999999998"/>
    <x v="2137"/>
    <d v="2014-12-05T18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x v="1592"/>
    <b v="0"/>
    <n v="0.128"/>
    <x v="2138"/>
    <d v="2013-11-09T01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x v="1593"/>
    <b v="0"/>
    <n v="5.4199999999999998E-2"/>
    <x v="2139"/>
    <d v="2016-11-03T18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x v="1594"/>
    <b v="0"/>
    <n v="1.1199999999999999E-3"/>
    <x v="2140"/>
    <d v="2013-01-11T20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x v="121"/>
    <b v="0"/>
    <n v="0"/>
    <x v="2141"/>
    <d v="2014-11-14T06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x v="1595"/>
    <b v="0"/>
    <n v="5.7238095238095241E-2"/>
    <x v="2142"/>
    <d v="2015-12-30T16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x v="834"/>
    <b v="0"/>
    <n v="0.1125"/>
    <x v="2143"/>
    <d v="2010-07-21T19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x v="1596"/>
    <b v="0"/>
    <n v="1.7098591549295775E-2"/>
    <x v="2144"/>
    <d v="2013-09-14T13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x v="1597"/>
    <b v="0"/>
    <n v="0.30433333333333334"/>
    <x v="2145"/>
    <d v="2013-11-27T06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x v="120"/>
    <b v="0"/>
    <n v="2.0000000000000001E-4"/>
    <x v="2146"/>
    <d v="2016-02-11T16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x v="1598"/>
    <b v="0"/>
    <n v="6.9641025641025639E-3"/>
    <x v="2147"/>
    <d v="2014-11-16T08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x v="120"/>
    <b v="0"/>
    <n v="0.02"/>
    <x v="2148"/>
    <d v="2015-04-02T16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x v="121"/>
    <b v="0"/>
    <n v="0"/>
    <x v="2149"/>
    <d v="2010-07-31T00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x v="1599"/>
    <b v="0"/>
    <n v="8.0999999999999996E-3"/>
    <x v="2150"/>
    <d v="2016-07-13T06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x v="1584"/>
    <b v="0"/>
    <n v="2.6222222222222224E-3"/>
    <x v="2151"/>
    <d v="2016-06-29T20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x v="385"/>
    <b v="0"/>
    <n v="1.6666666666666668E-3"/>
    <x v="2152"/>
    <d v="2014-03-15T18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x v="439"/>
    <b v="0"/>
    <n v="9.1244548809124457E-5"/>
    <x v="2153"/>
    <d v="2015-01-10T07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x v="120"/>
    <b v="0"/>
    <n v="8.0000000000000002E-3"/>
    <x v="2154"/>
    <d v="2014-01-28T15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x v="1581"/>
    <b v="0"/>
    <n v="2.3E-2"/>
    <x v="2155"/>
    <d v="2016-03-31T16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x v="1600"/>
    <b v="0"/>
    <n v="2.6660714285714284E-2"/>
    <x v="2156"/>
    <d v="2013-09-16T20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x v="1601"/>
    <b v="0"/>
    <n v="0.28192"/>
    <x v="2157"/>
    <d v="2016-12-23T07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x v="1602"/>
    <b v="0"/>
    <n v="6.5900366666666668E-2"/>
    <x v="2158"/>
    <d v="2013-02-04T20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x v="31"/>
    <b v="0"/>
    <n v="7.2222222222222219E-3"/>
    <x v="2159"/>
    <d v="2011-07-16T17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x v="1603"/>
    <b v="0"/>
    <n v="8.5000000000000006E-3"/>
    <x v="2160"/>
    <d v="2012-05-19T17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x v="1604"/>
    <b v="1"/>
    <n v="1.1575"/>
    <x v="2161"/>
    <d v="2015-09-23T20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x v="1605"/>
    <b v="1"/>
    <n v="1.1226666666666667"/>
    <x v="2162"/>
    <d v="2014-07-24T18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x v="1606"/>
    <b v="1"/>
    <n v="1.3220000000000001"/>
    <x v="2163"/>
    <d v="2015-06-08T03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x v="1607"/>
    <b v="1"/>
    <n v="1.0263636363636364"/>
    <x v="2164"/>
    <d v="2016-06-25T03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x v="1608"/>
    <b v="1"/>
    <n v="1.3864000000000001"/>
    <x v="2165"/>
    <d v="2016-04-08T15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x v="1609"/>
    <b v="1"/>
    <n v="1.466"/>
    <x v="2166"/>
    <d v="2014-12-05T21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x v="381"/>
    <b v="1"/>
    <n v="1.2"/>
    <x v="2167"/>
    <d v="2012-09-15T01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x v="1610"/>
    <b v="1"/>
    <n v="1.215816111111111"/>
    <x v="2168"/>
    <d v="2017-02-10T05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x v="1611"/>
    <b v="1"/>
    <n v="1"/>
    <x v="2169"/>
    <d v="2017-03-02T16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x v="1612"/>
    <b v="1"/>
    <n v="1.8085714285714285"/>
    <x v="2170"/>
    <d v="2015-08-22T18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x v="1613"/>
    <b v="1"/>
    <n v="1.0607500000000001"/>
    <x v="2171"/>
    <d v="2015-06-22T05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x v="926"/>
    <b v="1"/>
    <n v="1"/>
    <x v="2172"/>
    <d v="2015-04-18T13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x v="1614"/>
    <b v="1"/>
    <n v="1.2692857142857144"/>
    <x v="2173"/>
    <d v="2013-09-10T03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x v="1615"/>
    <b v="1"/>
    <n v="1.0297499999999999"/>
    <x v="2174"/>
    <d v="2016-05-05T13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x v="1616"/>
    <b v="1"/>
    <n v="2.5"/>
    <x v="2175"/>
    <d v="2016-07-21T00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x v="1617"/>
    <b v="1"/>
    <n v="1.2602"/>
    <x v="2176"/>
    <d v="2015-05-02T15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x v="1618"/>
    <b v="1"/>
    <n v="1.0012000000000001"/>
    <x v="2177"/>
    <d v="2016-06-06T06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x v="1619"/>
    <b v="1"/>
    <n v="1.3864000000000001"/>
    <x v="2178"/>
    <d v="2017-01-18T15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x v="1620"/>
    <b v="1"/>
    <n v="1.6140000000000001"/>
    <x v="2179"/>
    <d v="2015-04-11T04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x v="1621"/>
    <b v="1"/>
    <n v="1.071842"/>
    <x v="2180"/>
    <d v="2015-11-13T17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x v="1622"/>
    <b v="1"/>
    <n v="1.5309999999999999"/>
    <x v="2181"/>
    <d v="2017-02-21T00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x v="1623"/>
    <b v="1"/>
    <n v="5.2416666666666663"/>
    <x v="2182"/>
    <d v="2014-10-02T21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x v="1624"/>
    <b v="1"/>
    <n v="4.8927777777777779"/>
    <x v="2183"/>
    <d v="2017-02-09T05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x v="1625"/>
    <b v="1"/>
    <n v="2.8473999999999999"/>
    <x v="2184"/>
    <d v="2016-01-25T16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x v="1626"/>
    <b v="1"/>
    <n v="18.569700000000001"/>
    <x v="2185"/>
    <d v="2013-03-26T08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x v="1627"/>
    <b v="1"/>
    <n v="1.0967499999999999"/>
    <x v="2186"/>
    <d v="2016-09-07T02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x v="1628"/>
    <b v="1"/>
    <n v="10.146425000000001"/>
    <x v="2187"/>
    <d v="2015-04-03T03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x v="1629"/>
    <b v="1"/>
    <n v="4.1217692027666546"/>
    <x v="2188"/>
    <d v="2016-10-25T17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x v="1630"/>
    <b v="1"/>
    <n v="5.0324999999999998"/>
    <x v="2189"/>
    <d v="2016-04-21T22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x v="1631"/>
    <b v="1"/>
    <n v="1.8461052631578947"/>
    <x v="2190"/>
    <d v="2016-03-23T06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x v="1632"/>
    <b v="1"/>
    <n v="1.1973333333333334"/>
    <x v="2191"/>
    <d v="2017-02-14T20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x v="1633"/>
    <b v="1"/>
    <n v="10.812401666666668"/>
    <x v="2192"/>
    <d v="2016-12-15T23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x v="1634"/>
    <b v="1"/>
    <n v="4.5237333333333334"/>
    <x v="2193"/>
    <d v="2016-11-21T04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x v="1635"/>
    <b v="1"/>
    <n v="5.3737000000000004"/>
    <x v="2194"/>
    <d v="2016-03-26T17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x v="1636"/>
    <b v="1"/>
    <n v="1.2032608695652174"/>
    <x v="2195"/>
    <d v="2015-08-11T18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x v="1637"/>
    <b v="1"/>
    <n v="1.1383571428571428"/>
    <x v="2196"/>
    <d v="2016-12-02T07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x v="1638"/>
    <b v="1"/>
    <n v="9.5103109999999997"/>
    <x v="2197"/>
    <d v="2015-02-28T14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x v="1639"/>
    <b v="1"/>
    <n v="1.3289249999999999"/>
    <x v="2198"/>
    <d v="2015-11-14T13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x v="1640"/>
    <b v="1"/>
    <n v="1.4697777777777778"/>
    <x v="2199"/>
    <d v="2015-10-15T09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x v="1641"/>
    <b v="1"/>
    <n v="5.4215"/>
    <x v="2200"/>
    <d v="2015-07-06T03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x v="1642"/>
    <b v="1"/>
    <n v="3.8271818181818182"/>
    <x v="2201"/>
    <d v="2013-01-16T20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x v="1643"/>
    <b v="1"/>
    <n v="7.0418124999999998"/>
    <x v="2202"/>
    <d v="2012-11-01T20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x v="1644"/>
    <b v="1"/>
    <n v="1.0954999999999999"/>
    <x v="2203"/>
    <d v="2015-09-24T20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x v="1645"/>
    <b v="1"/>
    <n v="1.3286666666666667"/>
    <x v="2204"/>
    <d v="2013-03-09T07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x v="1312"/>
    <b v="1"/>
    <n v="1.52"/>
    <x v="2205"/>
    <d v="2012-06-01T19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x v="1646"/>
    <b v="1"/>
    <n v="1.0272727272727273"/>
    <x v="2206"/>
    <d v="2012-04-16T06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x v="1647"/>
    <b v="1"/>
    <n v="1"/>
    <x v="2207"/>
    <d v="2013-11-16T05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x v="1648"/>
    <b v="1"/>
    <n v="1.016"/>
    <x v="2208"/>
    <d v="2012-04-07T04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x v="1649"/>
    <b v="1"/>
    <n v="1.508"/>
    <x v="2209"/>
    <d v="2014-04-14T23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x v="1650"/>
    <b v="1"/>
    <n v="1.11425"/>
    <x v="2210"/>
    <d v="2012-04-14T17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x v="610"/>
    <b v="1"/>
    <n v="1.956"/>
    <x v="2211"/>
    <d v="2014-04-10T06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x v="1651"/>
    <b v="1"/>
    <n v="1.1438333333333333"/>
    <x v="2212"/>
    <d v="2013-11-04T01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x v="119"/>
    <b v="1"/>
    <n v="2"/>
    <x v="2213"/>
    <d v="2015-05-15T19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x v="1652"/>
    <b v="1"/>
    <n v="2.9250166666666666"/>
    <x v="2214"/>
    <d v="2014-02-06T19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x v="1653"/>
    <b v="1"/>
    <n v="1.5636363636363637"/>
    <x v="2215"/>
    <d v="2012-03-13T06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x v="1654"/>
    <b v="1"/>
    <n v="1.0566666666666666"/>
    <x v="2216"/>
    <d v="2015-07-23T18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x v="1655"/>
    <b v="1"/>
    <n v="1.0119047619047619"/>
    <x v="2217"/>
    <d v="2015-11-02T08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x v="1656"/>
    <b v="1"/>
    <n v="1.2283299999999999"/>
    <x v="2218"/>
    <d v="2012-08-29T00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x v="1657"/>
    <b v="1"/>
    <n v="1.0149999999999999"/>
    <x v="2219"/>
    <d v="2015-08-19T17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x v="1658"/>
    <b v="1"/>
    <n v="1.0114285714285713"/>
    <x v="2220"/>
    <d v="2013-07-27T01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x v="1659"/>
    <b v="1"/>
    <n v="1.0811999999999999"/>
    <x v="2221"/>
    <d v="2016-04-23T00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x v="1660"/>
    <b v="1"/>
    <n v="1.6259999999999999"/>
    <x v="2222"/>
    <d v="2012-01-28T18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x v="1661"/>
    <b v="1"/>
    <n v="1.0580000000000001"/>
    <x v="2223"/>
    <d v="2015-06-27T15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x v="1662"/>
    <b v="1"/>
    <n v="2.4315000000000002"/>
    <x v="2224"/>
    <d v="2016-10-29T19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x v="1663"/>
    <b v="1"/>
    <n v="9.4483338095238096"/>
    <x v="2225"/>
    <d v="2014-09-21T19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x v="1664"/>
    <b v="1"/>
    <n v="1.0846283333333333"/>
    <x v="2226"/>
    <d v="2016-02-12T04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x v="1665"/>
    <b v="1"/>
    <n v="1.5737692307692308"/>
    <x v="2227"/>
    <d v="2013-11-13T20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x v="1666"/>
    <b v="1"/>
    <n v="11.744899999999999"/>
    <x v="2228"/>
    <d v="2015-08-16T06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x v="1667"/>
    <b v="1"/>
    <n v="1.7104755366949576"/>
    <x v="2229"/>
    <d v="2013-09-03T04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x v="1668"/>
    <b v="1"/>
    <n v="1.2595294117647058"/>
    <x v="2230"/>
    <d v="2014-04-25T21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x v="1669"/>
    <b v="1"/>
    <n v="12.121296000000001"/>
    <x v="2231"/>
    <d v="2013-06-25T05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x v="1670"/>
    <b v="1"/>
    <n v="4.9580000000000002"/>
    <x v="2232"/>
    <d v="2014-07-19T03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x v="1671"/>
    <b v="1"/>
    <n v="3.3203999999999998"/>
    <x v="2233"/>
    <d v="2015-12-14T00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x v="1672"/>
    <b v="1"/>
    <n v="11.65"/>
    <x v="2234"/>
    <d v="2017-01-05T19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x v="1673"/>
    <b v="1"/>
    <n v="1.5331538461538461"/>
    <x v="2235"/>
    <d v="2015-03-28T23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x v="1674"/>
    <b v="1"/>
    <n v="5.3710714285714287"/>
    <x v="2236"/>
    <d v="2016-02-01T14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x v="1675"/>
    <b v="1"/>
    <n v="3.5292777777777777"/>
    <x v="2237"/>
    <d v="2014-11-12T07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x v="1676"/>
    <b v="1"/>
    <n v="1.3740000000000001"/>
    <x v="2238"/>
    <d v="2017-03-10T14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x v="1677"/>
    <b v="1"/>
    <n v="1.2802667999999999"/>
    <x v="2239"/>
    <d v="2013-12-01T04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x v="1678"/>
    <b v="1"/>
    <n v="2.7067999999999999"/>
    <x v="2240"/>
    <d v="2016-04-22T19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x v="1679"/>
    <b v="1"/>
    <n v="8.0640000000000001"/>
    <x v="2241"/>
    <d v="2017-03-02T19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x v="1680"/>
    <b v="1"/>
    <n v="13.600976000000001"/>
    <x v="2242"/>
    <d v="2013-11-27T03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x v="1681"/>
    <b v="1"/>
    <n v="9302.5"/>
    <x v="2243"/>
    <d v="2017-03-13T03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x v="1682"/>
    <b v="1"/>
    <n v="3.7702"/>
    <x v="2244"/>
    <d v="2016-10-16T20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x v="1683"/>
    <b v="1"/>
    <n v="26.47025"/>
    <x v="2245"/>
    <d v="2014-02-21T18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x v="1684"/>
    <b v="1"/>
    <n v="1.0012000000000001"/>
    <x v="2246"/>
    <d v="2015-09-04T19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x v="1685"/>
    <b v="1"/>
    <n v="1.0445405405405406"/>
    <x v="2247"/>
    <d v="2015-07-29T15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x v="1686"/>
    <b v="1"/>
    <n v="1.0721428571428571"/>
    <x v="2248"/>
    <d v="2016-12-14T21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x v="1687"/>
    <b v="1"/>
    <n v="1.6877142857142857"/>
    <x v="2249"/>
    <d v="2013-04-02T15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x v="1688"/>
    <b v="1"/>
    <n v="9.7511200000000002"/>
    <x v="2250"/>
    <d v="2016-12-03T01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x v="1689"/>
    <b v="1"/>
    <n v="1.3444929411764706"/>
    <x v="2251"/>
    <d v="2014-08-16T08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x v="1690"/>
    <b v="1"/>
    <n v="2.722777777777778"/>
    <x v="2252"/>
    <d v="2016-08-06T07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x v="1691"/>
    <b v="1"/>
    <n v="1.1268750000000001"/>
    <x v="2253"/>
    <d v="2015-11-18T16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x v="1692"/>
    <b v="1"/>
    <n v="4.5979999999999999"/>
    <x v="2254"/>
    <d v="2017-01-24T15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x v="1693"/>
    <b v="1"/>
    <n v="2.8665822784810127"/>
    <x v="2255"/>
    <d v="2016-05-07T22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x v="1694"/>
    <b v="1"/>
    <n v="2.2270833333333333"/>
    <x v="2256"/>
    <d v="2016-11-22T10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x v="1695"/>
    <b v="1"/>
    <n v="6.3613999999999997"/>
    <x v="2257"/>
    <d v="2016-06-19T23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x v="1696"/>
    <b v="1"/>
    <n v="1.4650000000000001"/>
    <x v="2258"/>
    <d v="2015-06-11T18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x v="1697"/>
    <b v="1"/>
    <n v="18.670999999999999"/>
    <x v="2259"/>
    <d v="2016-12-08T19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x v="1698"/>
    <b v="1"/>
    <n v="3.2692000000000001"/>
    <x v="2260"/>
    <d v="2014-03-26T23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x v="1699"/>
    <b v="1"/>
    <n v="7.7949999999999999"/>
    <x v="2261"/>
    <d v="2017-02-14T17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x v="1700"/>
    <b v="1"/>
    <n v="1.5415151515151515"/>
    <x v="2262"/>
    <d v="2014-11-18T00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x v="1701"/>
    <b v="1"/>
    <n v="1.1554666666666666"/>
    <x v="2263"/>
    <d v="2015-01-31T19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x v="1702"/>
    <b v="1"/>
    <n v="1.8003333333333333"/>
    <x v="2264"/>
    <d v="2016-05-23T03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x v="1703"/>
    <b v="1"/>
    <n v="2.9849999999999999"/>
    <x v="2265"/>
    <d v="2016-11-22T20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x v="1704"/>
    <b v="1"/>
    <n v="3.2026666666666666"/>
    <x v="2266"/>
    <d v="2016-04-27T02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x v="1705"/>
    <b v="1"/>
    <n v="3.80525"/>
    <x v="2267"/>
    <d v="2014-12-21T01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x v="1706"/>
    <b v="1"/>
    <n v="1.026"/>
    <x v="2268"/>
    <d v="2017-03-12T01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x v="1707"/>
    <b v="1"/>
    <n v="18.016400000000001"/>
    <x v="2269"/>
    <d v="2017-03-07T05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x v="1708"/>
    <b v="1"/>
    <n v="7.2024800000000004"/>
    <x v="2270"/>
    <d v="2017-01-10T21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x v="1709"/>
    <b v="1"/>
    <n v="2.8309000000000002"/>
    <x v="2271"/>
    <d v="2016-12-10T00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x v="1710"/>
    <b v="1"/>
    <n v="13.566000000000001"/>
    <x v="2272"/>
    <d v="2015-12-07T16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x v="1711"/>
    <b v="1"/>
    <n v="2.2035999999999998"/>
    <x v="2273"/>
    <d v="2017-03-12T12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x v="1712"/>
    <b v="1"/>
    <n v="1.196"/>
    <x v="2274"/>
    <d v="2014-02-23T12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x v="1713"/>
    <b v="1"/>
    <n v="4.0776923076923079"/>
    <x v="2275"/>
    <d v="2014-12-22T14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x v="1714"/>
    <b v="1"/>
    <n v="1.0581826105905425"/>
    <x v="2276"/>
    <d v="2014-01-05T15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x v="1715"/>
    <b v="1"/>
    <n v="1.4108235294117648"/>
    <x v="2277"/>
    <d v="2012-02-27T16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x v="1716"/>
    <b v="1"/>
    <n v="2.7069999999999999"/>
    <x v="2278"/>
    <d v="2016-01-03T22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x v="1717"/>
    <b v="1"/>
    <n v="1.538"/>
    <x v="2279"/>
    <d v="2015-02-04T04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x v="1718"/>
    <b v="1"/>
    <n v="4.0357653061224488"/>
    <x v="2280"/>
    <d v="2015-09-17T14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x v="1719"/>
    <b v="1"/>
    <n v="1.85"/>
    <x v="2281"/>
    <d v="2011-07-25T06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x v="1720"/>
    <b v="1"/>
    <n v="1.8533333333333333"/>
    <x v="2282"/>
    <d v="2016-01-14T04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x v="1721"/>
    <b v="1"/>
    <n v="1.0085533333333332"/>
    <x v="2283"/>
    <d v="2012-05-09T02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x v="1722"/>
    <b v="1"/>
    <n v="1.0622116666666668"/>
    <x v="2284"/>
    <d v="2011-03-12T04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x v="1723"/>
    <b v="1"/>
    <n v="1.2136666666666667"/>
    <x v="2285"/>
    <d v="2012-06-29T04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x v="1724"/>
    <b v="1"/>
    <n v="1.0006666666666666"/>
    <x v="2286"/>
    <d v="2013-09-06T03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x v="1725"/>
    <b v="1"/>
    <n v="1.1997755555555556"/>
    <x v="2287"/>
    <d v="2014-06-23T16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x v="1726"/>
    <b v="1"/>
    <n v="1.0009999999999999"/>
    <x v="2288"/>
    <d v="2012-06-26T18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x v="1727"/>
    <b v="1"/>
    <n v="1.0740000000000001"/>
    <x v="2289"/>
    <d v="2013-12-06T23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x v="1728"/>
    <b v="1"/>
    <n v="1.0406666666666666"/>
    <x v="2290"/>
    <d v="2009-12-01T17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x v="1729"/>
    <b v="1"/>
    <n v="1.728"/>
    <x v="2291"/>
    <d v="2012-04-23T04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x v="1730"/>
    <b v="1"/>
    <n v="1.072505"/>
    <x v="2292"/>
    <d v="2012-04-18T16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x v="1731"/>
    <b v="1"/>
    <n v="1.0823529411764705"/>
    <x v="2293"/>
    <d v="2012-09-25T03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x v="1732"/>
    <b v="1"/>
    <n v="1.4608079999999999"/>
    <x v="2294"/>
    <d v="2013-01-20T17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x v="1733"/>
    <b v="1"/>
    <n v="1.2524999999999999"/>
    <x v="2295"/>
    <d v="2013-01-26T22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x v="1734"/>
    <b v="1"/>
    <n v="1.4907142857142857"/>
    <x v="2296"/>
    <d v="2012-02-23T17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x v="1735"/>
    <b v="1"/>
    <n v="1.006"/>
    <x v="2297"/>
    <d v="2012-03-14T03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x v="1736"/>
    <b v="1"/>
    <n v="1.0507333333333333"/>
    <x v="2298"/>
    <d v="2014-03-26T19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x v="1737"/>
    <b v="1"/>
    <n v="3.5016666666666665"/>
    <x v="2299"/>
    <d v="2011-02-06T00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x v="1738"/>
    <b v="1"/>
    <n v="1.0125"/>
    <x v="2300"/>
    <d v="2012-06-28T17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x v="1739"/>
    <b v="1"/>
    <n v="1.336044"/>
    <x v="2301"/>
    <d v="2013-06-21T03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x v="1740"/>
    <b v="1"/>
    <n v="1.7065217391304348"/>
    <x v="2302"/>
    <d v="2013-12-31T07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x v="1741"/>
    <b v="1"/>
    <n v="1.0935829457364341"/>
    <x v="2303"/>
    <d v="2011-12-13T03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x v="1742"/>
    <b v="1"/>
    <n v="1.0070033333333335"/>
    <x v="2304"/>
    <d v="2011-01-01T04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x v="1743"/>
    <b v="1"/>
    <n v="1.0122777777777778"/>
    <x v="2305"/>
    <d v="2014-08-08T18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x v="1744"/>
    <b v="1"/>
    <n v="1.0675857142857144"/>
    <x v="2306"/>
    <d v="2012-03-10T04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x v="1745"/>
    <b v="1"/>
    <n v="1.0665777537961894"/>
    <x v="2307"/>
    <d v="2012-05-05T19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x v="1746"/>
    <b v="1"/>
    <n v="1.0130622"/>
    <x v="2308"/>
    <d v="2014-08-29T01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x v="1747"/>
    <b v="1"/>
    <n v="1.0667450000000001"/>
    <x v="2309"/>
    <d v="2013-03-09T23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x v="1748"/>
    <b v="1"/>
    <n v="4.288397837837838"/>
    <x v="2310"/>
    <d v="2013-03-21T18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x v="1749"/>
    <b v="1"/>
    <n v="1.0411111111111111"/>
    <x v="2311"/>
    <d v="2014-05-07T00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x v="1750"/>
    <b v="1"/>
    <n v="1.0786666666666667"/>
    <x v="2312"/>
    <d v="2014-04-18T23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x v="1751"/>
    <b v="1"/>
    <n v="1.7584040000000001"/>
    <x v="2313"/>
    <d v="2012-05-03T23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x v="1752"/>
    <b v="1"/>
    <n v="1.5697000000000001"/>
    <x v="2314"/>
    <d v="2012-06-07T13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x v="1753"/>
    <b v="1"/>
    <n v="1.026"/>
    <x v="2315"/>
    <d v="2012-05-05T17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x v="1754"/>
    <b v="1"/>
    <n v="1.0404266666666666"/>
    <x v="2316"/>
    <d v="2009-12-09T18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x v="1755"/>
    <b v="1"/>
    <n v="1.04"/>
    <x v="2317"/>
    <d v="2010-02-15T05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x v="1756"/>
    <b v="1"/>
    <n v="1.2105999999999999"/>
    <x v="2318"/>
    <d v="2009-09-26T03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x v="1757"/>
    <b v="1"/>
    <n v="1.077"/>
    <x v="2319"/>
    <d v="2013-12-15T01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x v="1758"/>
    <b v="1"/>
    <n v="1.0866"/>
    <x v="2320"/>
    <d v="2014-04-02T18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x v="1759"/>
    <b v="0"/>
    <n v="0.39120962394619685"/>
    <x v="2321"/>
    <d v="2017-04-04T05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x v="1241"/>
    <b v="0"/>
    <n v="3.1481481481481478E-2"/>
    <x v="2322"/>
    <d v="2017-04-09T20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x v="180"/>
    <b v="0"/>
    <n v="0.48"/>
    <x v="2323"/>
    <d v="2017-03-20T18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x v="1760"/>
    <b v="0"/>
    <n v="0.20733333333333334"/>
    <x v="2324"/>
    <d v="2017-03-26T20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x v="1761"/>
    <b v="0"/>
    <n v="0.08"/>
    <x v="2325"/>
    <d v="2017-03-29T23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x v="1762"/>
    <b v="0"/>
    <n v="7.1999999999999998E-3"/>
    <x v="2326"/>
    <d v="2017-04-30T17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x v="1763"/>
    <b v="1"/>
    <n v="5.2609431428571432"/>
    <x v="2327"/>
    <d v="2014-08-26T22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x v="1764"/>
    <b v="1"/>
    <n v="2.5445000000000002"/>
    <x v="2328"/>
    <d v="2015-06-14T18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x v="1765"/>
    <b v="1"/>
    <n v="1.0591999999999999"/>
    <x v="2329"/>
    <d v="2014-07-17T14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x v="1766"/>
    <b v="1"/>
    <n v="1.0242285714285715"/>
    <x v="2330"/>
    <d v="2015-12-25T00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x v="1767"/>
    <b v="1"/>
    <n v="1.4431375"/>
    <x v="2331"/>
    <d v="2014-08-18T00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x v="1768"/>
    <b v="1"/>
    <n v="1.06308"/>
    <x v="2332"/>
    <d v="2015-02-06T15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x v="1769"/>
    <b v="1"/>
    <n v="2.1216666666666666"/>
    <x v="2333"/>
    <d v="2014-05-29T17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x v="1770"/>
    <b v="1"/>
    <n v="1.0195000000000001"/>
    <x v="2334"/>
    <d v="2014-11-05T17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x v="1771"/>
    <b v="1"/>
    <n v="1.0227200000000001"/>
    <x v="2335"/>
    <d v="2014-06-11T13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x v="1772"/>
    <b v="1"/>
    <n v="5.2073254999999996"/>
    <x v="2336"/>
    <d v="2014-03-08T22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x v="1773"/>
    <b v="1"/>
    <n v="1.1065833333333333"/>
    <x v="2337"/>
    <d v="2014-06-26T15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x v="1774"/>
    <b v="1"/>
    <n v="1.0114333333333334"/>
    <x v="2338"/>
    <d v="2014-06-29T21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x v="1775"/>
    <b v="1"/>
    <n v="2.9420799999999998"/>
    <x v="2339"/>
    <d v="2016-12-19T07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x v="1776"/>
    <b v="1"/>
    <n v="1.0577749999999999"/>
    <x v="2340"/>
    <d v="2016-10-30T15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x v="121"/>
    <b v="0"/>
    <n v="0"/>
    <x v="2341"/>
    <d v="2015-07-12T19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x v="121"/>
    <b v="0"/>
    <n v="0"/>
    <x v="2342"/>
    <d v="2014-10-06T05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x v="468"/>
    <b v="0"/>
    <n v="0.03"/>
    <x v="2343"/>
    <d v="2016-01-08T19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x v="120"/>
    <b v="0"/>
    <n v="1E-3"/>
    <x v="2344"/>
    <d v="2016-06-24T17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x v="121"/>
    <b v="0"/>
    <n v="0"/>
    <x v="2345"/>
    <d v="2015-03-31T23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x v="31"/>
    <b v="0"/>
    <n v="6.4999999999999997E-4"/>
    <x v="2346"/>
    <d v="2016-10-17T19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x v="2"/>
    <b v="0"/>
    <n v="1.4999999999999999E-2"/>
    <x v="2347"/>
    <d v="2016-08-25T14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x v="1237"/>
    <b v="0"/>
    <n v="3.8571428571428572E-3"/>
    <x v="2348"/>
    <d v="2016-02-20T22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x v="121"/>
    <b v="0"/>
    <n v="0"/>
    <x v="2349"/>
    <d v="2015-08-11T18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x v="121"/>
    <b v="0"/>
    <n v="0"/>
    <x v="2350"/>
    <d v="2017-01-03T20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x v="1777"/>
    <b v="0"/>
    <n v="5.7142857142857143E-3"/>
    <x v="2351"/>
    <d v="2015-04-30T02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x v="121"/>
    <b v="0"/>
    <n v="0"/>
    <x v="2352"/>
    <d v="2015-06-06T15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x v="121"/>
    <b v="0"/>
    <n v="0"/>
    <x v="2353"/>
    <d v="2015-04-21T16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x v="384"/>
    <b v="0"/>
    <n v="7.1428571428571429E-4"/>
    <x v="2354"/>
    <d v="2015-01-10T17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x v="446"/>
    <b v="0"/>
    <n v="6.875E-3"/>
    <x v="2355"/>
    <d v="2015-05-02T22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x v="121"/>
    <b v="0"/>
    <n v="0"/>
    <x v="2356"/>
    <d v="2015-06-05T18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x v="121"/>
    <b v="0"/>
    <n v="0"/>
    <x v="2357"/>
    <d v="2015-10-17T14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x v="121"/>
    <b v="0"/>
    <n v="0"/>
    <x v="2358"/>
    <d v="2015-01-31T00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x v="1778"/>
    <b v="0"/>
    <n v="0.14680000000000001"/>
    <x v="2359"/>
    <d v="2015-08-03T15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x v="453"/>
    <b v="0"/>
    <n v="4.0000000000000002E-4"/>
    <x v="2360"/>
    <d v="2016-02-07T16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x v="121"/>
    <b v="0"/>
    <n v="0"/>
    <x v="2361"/>
    <d v="2016-04-30T22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x v="88"/>
    <b v="0"/>
    <n v="0.2857142857142857"/>
    <x v="2362"/>
    <d v="2014-12-11T16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x v="121"/>
    <b v="0"/>
    <n v="0"/>
    <x v="2363"/>
    <d v="2015-12-29T00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x v="121"/>
    <b v="0"/>
    <n v="0"/>
    <x v="2364"/>
    <d v="2015-10-26T22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x v="121"/>
    <b v="0"/>
    <n v="0"/>
    <x v="2365"/>
    <d v="2016-01-17T23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x v="1779"/>
    <b v="0"/>
    <n v="0.1052"/>
    <x v="2366"/>
    <d v="2015-10-21T12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x v="1780"/>
    <b v="0"/>
    <n v="1.34E-2"/>
    <x v="2367"/>
    <d v="2016-04-25T22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x v="73"/>
    <b v="0"/>
    <n v="2.5000000000000001E-3"/>
    <x v="2368"/>
    <d v="2015-04-14T16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x v="121"/>
    <b v="0"/>
    <n v="0"/>
    <x v="2369"/>
    <d v="2016-02-10T19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x v="442"/>
    <b v="0"/>
    <n v="3.2799999999999999E-3"/>
    <x v="2370"/>
    <d v="2014-12-18T04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x v="121"/>
    <b v="0"/>
    <n v="0"/>
    <x v="2371"/>
    <d v="2015-06-25T18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x v="180"/>
    <b v="0"/>
    <n v="3.272727272727273E-2"/>
    <x v="2372"/>
    <d v="2015-04-24T01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x v="73"/>
    <b v="0"/>
    <n v="5.8823529411764708E-5"/>
    <x v="2373"/>
    <d v="2015-08-29T15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x v="119"/>
    <b v="0"/>
    <n v="4.5454545454545455E-4"/>
    <x v="2374"/>
    <d v="2015-02-12T20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x v="121"/>
    <b v="0"/>
    <n v="0"/>
    <x v="2375"/>
    <d v="2016-09-09T20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x v="1781"/>
    <b v="0"/>
    <n v="0.10877666666666666"/>
    <x v="2376"/>
    <d v="2015-12-10T22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x v="121"/>
    <b v="0"/>
    <n v="0"/>
    <x v="2377"/>
    <d v="2016-11-25T21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x v="121"/>
    <b v="0"/>
    <n v="0"/>
    <x v="2378"/>
    <d v="2015-08-26T00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x v="121"/>
    <b v="0"/>
    <n v="0"/>
    <x v="2379"/>
    <d v="2015-10-05T00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x v="1782"/>
    <b v="0"/>
    <n v="3.6666666666666666E-3"/>
    <x v="2380"/>
    <d v="2015-10-01T19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x v="1783"/>
    <b v="0"/>
    <n v="1.8193398957730169E-2"/>
    <x v="2381"/>
    <d v="2015-04-10T22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x v="839"/>
    <b v="0"/>
    <n v="2.5000000000000001E-2"/>
    <x v="2382"/>
    <d v="2015-08-04T04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x v="1784"/>
    <b v="0"/>
    <n v="4.3499999999999997E-2"/>
    <x v="2383"/>
    <d v="2015-02-22T01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x v="120"/>
    <b v="0"/>
    <n v="8.0000000000000002E-3"/>
    <x v="2384"/>
    <d v="2014-11-14T02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x v="1785"/>
    <b v="0"/>
    <n v="1.2123076923076924E-2"/>
    <x v="2385"/>
    <d v="2015-08-05T16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x v="121"/>
    <b v="0"/>
    <n v="0"/>
    <x v="2386"/>
    <d v="2015-01-10T20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x v="1786"/>
    <b v="0"/>
    <n v="6.8399999999999997E-3"/>
    <x v="2387"/>
    <d v="2016-07-22T15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x v="1787"/>
    <b v="0"/>
    <n v="1.2513513513513513E-2"/>
    <x v="2388"/>
    <d v="2015-01-15T19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x v="180"/>
    <b v="0"/>
    <n v="1.8749999999999999E-3"/>
    <x v="2389"/>
    <d v="2015-07-25T21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x v="121"/>
    <b v="0"/>
    <n v="0"/>
    <x v="2390"/>
    <d v="2015-01-04T06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x v="384"/>
    <b v="0"/>
    <n v="1.25E-3"/>
    <x v="2391"/>
    <d v="2015-03-31T18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x v="121"/>
    <b v="0"/>
    <n v="0"/>
    <x v="2392"/>
    <d v="2015-10-29T02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x v="73"/>
    <b v="0"/>
    <n v="5.0000000000000001E-4"/>
    <x v="2393"/>
    <d v="2015-08-08T15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x v="1788"/>
    <b v="0"/>
    <n v="5.9999999999999995E-4"/>
    <x v="2394"/>
    <d v="2015-02-26T08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x v="121"/>
    <b v="0"/>
    <n v="0"/>
    <x v="2395"/>
    <d v="2017-01-10T08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x v="119"/>
    <b v="0"/>
    <n v="2E-3"/>
    <x v="2396"/>
    <d v="2015-10-15T20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x v="121"/>
    <b v="0"/>
    <n v="0"/>
    <x v="2397"/>
    <d v="2015-01-02T21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x v="121"/>
    <b v="0"/>
    <n v="0"/>
    <x v="2398"/>
    <d v="2015-07-02T21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x v="121"/>
    <b v="0"/>
    <n v="0"/>
    <x v="2399"/>
    <d v="2014-12-18T20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x v="121"/>
    <b v="0"/>
    <n v="0"/>
    <x v="2400"/>
    <d v="2016-04-14T06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x v="1789"/>
    <b v="0"/>
    <n v="7.1785714285714283E-3"/>
    <x v="2401"/>
    <d v="2016-03-05T19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x v="368"/>
    <b v="0"/>
    <n v="4.3333333333333331E-3"/>
    <x v="2402"/>
    <d v="2015-05-13T16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x v="1790"/>
    <b v="0"/>
    <n v="0.16833333333333333"/>
    <x v="2403"/>
    <d v="2016-03-30T20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x v="121"/>
    <b v="0"/>
    <n v="0"/>
    <x v="2404"/>
    <d v="2016-01-03T00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x v="1791"/>
    <b v="0"/>
    <n v="0.22520000000000001"/>
    <x v="2405"/>
    <d v="2016-09-03T14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x v="1792"/>
    <b v="0"/>
    <n v="0.41384615384615386"/>
    <x v="2406"/>
    <d v="2015-01-19T02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x v="1793"/>
    <b v="0"/>
    <n v="0.25259090909090909"/>
    <x v="2407"/>
    <d v="2015-04-11T06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x v="2"/>
    <b v="0"/>
    <n v="2E-3"/>
    <x v="2408"/>
    <d v="2014-11-06T04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x v="474"/>
    <b v="0"/>
    <n v="1.84E-2"/>
    <x v="2409"/>
    <d v="2015-08-18T21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x v="121"/>
    <b v="0"/>
    <n v="0"/>
    <x v="2410"/>
    <d v="2015-09-07T09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x v="690"/>
    <b v="0"/>
    <n v="6.0400000000000002E-3"/>
    <x v="2411"/>
    <d v="2015-08-25T17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x v="121"/>
    <b v="0"/>
    <n v="0"/>
    <x v="2412"/>
    <d v="2016-11-26T18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x v="1585"/>
    <b v="0"/>
    <n v="8.3333333333333332E-3"/>
    <x v="2413"/>
    <d v="2014-05-31T23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x v="1794"/>
    <b v="0"/>
    <n v="3.0666666666666665E-2"/>
    <x v="2414"/>
    <d v="2015-08-22T03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x v="1795"/>
    <b v="0"/>
    <n v="5.5833333333333334E-3"/>
    <x v="2415"/>
    <d v="2016-07-15T20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x v="144"/>
    <b v="0"/>
    <n v="2.5000000000000001E-4"/>
    <x v="2416"/>
    <d v="2015-03-14T15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x v="121"/>
    <b v="0"/>
    <n v="0"/>
    <x v="2417"/>
    <d v="2014-08-10T21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x v="120"/>
    <b v="0"/>
    <n v="2.0000000000000001E-4"/>
    <x v="2418"/>
    <d v="2015-03-24T19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x v="121"/>
    <b v="0"/>
    <n v="0"/>
    <x v="2419"/>
    <d v="2015-02-18T17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x v="1796"/>
    <b v="0"/>
    <n v="0.14825133372851215"/>
    <x v="2420"/>
    <d v="2014-11-10T01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x v="120"/>
    <b v="0"/>
    <n v="1.6666666666666666E-4"/>
    <x v="2421"/>
    <d v="2015-02-21T16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x v="120"/>
    <b v="0"/>
    <n v="2E-3"/>
    <x v="2422"/>
    <d v="2015-03-11T16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x v="1797"/>
    <b v="0"/>
    <n v="1.3333333333333334E-4"/>
    <x v="2423"/>
    <d v="2014-12-31T16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x v="1798"/>
    <b v="0"/>
    <n v="1.24E-2"/>
    <x v="2424"/>
    <d v="2014-10-27T21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x v="120"/>
    <b v="0"/>
    <n v="2.8571428571428574E-4"/>
    <x v="2425"/>
    <d v="2016-05-27T22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x v="121"/>
    <b v="0"/>
    <n v="0"/>
    <x v="2426"/>
    <d v="2015-08-08T04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x v="120"/>
    <b v="0"/>
    <n v="2.0000000000000002E-5"/>
    <x v="2427"/>
    <d v="2016-03-23T06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x v="120"/>
    <b v="0"/>
    <n v="2.8571428571428571E-5"/>
    <x v="2428"/>
    <d v="2015-03-12T17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x v="1799"/>
    <b v="0"/>
    <n v="1.4321428571428572E-2"/>
    <x v="2429"/>
    <d v="2017-02-05T16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x v="689"/>
    <b v="0"/>
    <n v="7.0000000000000001E-3"/>
    <x v="2430"/>
    <d v="2016-02-12T03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x v="120"/>
    <b v="0"/>
    <n v="2.0000000000000002E-5"/>
    <x v="2431"/>
    <d v="2016-06-28T02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x v="120"/>
    <b v="0"/>
    <n v="1.4285714285714287E-4"/>
    <x v="2432"/>
    <d v="2015-03-08T05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x v="121"/>
    <b v="0"/>
    <n v="0"/>
    <x v="2433"/>
    <d v="2016-02-27T21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x v="31"/>
    <b v="0"/>
    <n v="1.2999999999999999E-3"/>
    <x v="2434"/>
    <d v="2015-08-04T04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x v="1800"/>
    <b v="0"/>
    <n v="4.8960000000000002E-3"/>
    <x v="2435"/>
    <d v="2015-10-05T06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x v="381"/>
    <b v="0"/>
    <n v="3.8461538461538462E-4"/>
    <x v="2436"/>
    <d v="2016-01-29T14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x v="121"/>
    <b v="0"/>
    <n v="0"/>
    <x v="2437"/>
    <d v="2015-03-17T18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x v="73"/>
    <b v="0"/>
    <n v="3.3333333333333335E-3"/>
    <x v="2438"/>
    <d v="2015-12-07T22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x v="121"/>
    <b v="0"/>
    <n v="0"/>
    <x v="2439"/>
    <d v="2015-10-18T19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x v="144"/>
    <b v="0"/>
    <n v="2E-3"/>
    <x v="2440"/>
    <d v="2016-02-13T21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x v="1801"/>
    <b v="1"/>
    <n v="1.0788"/>
    <x v="2441"/>
    <d v="2015-07-23T04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x v="1802"/>
    <b v="1"/>
    <n v="1.2594166666666666"/>
    <x v="2442"/>
    <d v="2015-03-19T15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x v="1803"/>
    <b v="1"/>
    <n v="2.0251494999999999"/>
    <x v="2443"/>
    <d v="2014-08-15T15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x v="1804"/>
    <b v="1"/>
    <n v="1.0860000000000001"/>
    <x v="2444"/>
    <d v="2016-05-25T18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x v="1805"/>
    <b v="1"/>
    <n v="1.728"/>
    <x v="2445"/>
    <d v="2015-09-26T04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x v="1806"/>
    <b v="1"/>
    <n v="1.6798"/>
    <x v="2446"/>
    <d v="2016-11-26T15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x v="1807"/>
    <b v="1"/>
    <n v="4.2720000000000002"/>
    <x v="2447"/>
    <d v="2016-11-12T04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x v="1808"/>
    <b v="1"/>
    <n v="1.075"/>
    <x v="2448"/>
    <d v="2016-08-31T05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x v="472"/>
    <b v="1"/>
    <n v="1.08"/>
    <x v="2449"/>
    <d v="2014-11-30T04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x v="1809"/>
    <b v="1"/>
    <n v="1.0153353333333335"/>
    <x v="2450"/>
    <d v="2014-10-28T03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x v="1810"/>
    <b v="1"/>
    <n v="1.1545000000000001"/>
    <x v="2451"/>
    <d v="2017-03-05T21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x v="1811"/>
    <b v="1"/>
    <n v="1.335"/>
    <x v="2452"/>
    <d v="2015-12-29T23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x v="1812"/>
    <b v="1"/>
    <n v="1.5469999999999999"/>
    <x v="2453"/>
    <d v="2017-02-02T16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x v="1813"/>
    <b v="1"/>
    <n v="1.0084571428571429"/>
    <x v="2454"/>
    <d v="2017-03-11T04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x v="1814"/>
    <b v="1"/>
    <n v="1.82"/>
    <x v="2455"/>
    <d v="2016-04-20T18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x v="1815"/>
    <b v="1"/>
    <n v="1.8086666666666666"/>
    <x v="2456"/>
    <d v="2017-02-25T23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x v="1816"/>
    <b v="1"/>
    <n v="1.0230434782608695"/>
    <x v="2457"/>
    <d v="2016-03-24T13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x v="1817"/>
    <b v="1"/>
    <n v="1.1017999999999999"/>
    <x v="2458"/>
    <d v="2016-06-09T19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x v="1818"/>
    <b v="1"/>
    <n v="1.0225"/>
    <x v="2459"/>
    <d v="2016-03-23T14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x v="1819"/>
    <b v="1"/>
    <n v="1.0078823529411765"/>
    <x v="2460"/>
    <d v="2017-01-03T04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x v="1820"/>
    <b v="1"/>
    <n v="1.038"/>
    <x v="2461"/>
    <d v="2011-10-01T03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x v="1821"/>
    <b v="1"/>
    <n v="1.1070833333333334"/>
    <x v="2462"/>
    <d v="2012-07-19T04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x v="1144"/>
    <b v="1"/>
    <n v="1.1625000000000001"/>
    <x v="2463"/>
    <d v="2013-04-16T19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x v="1822"/>
    <b v="1"/>
    <n v="1.111"/>
    <x v="2464"/>
    <d v="2015-09-30T19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x v="1823"/>
    <b v="1"/>
    <n v="1.8014285714285714"/>
    <x v="2465"/>
    <d v="2012-09-23T17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x v="1824"/>
    <b v="1"/>
    <n v="1"/>
    <x v="2466"/>
    <d v="2013-05-09T02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x v="1825"/>
    <b v="1"/>
    <n v="1.1850000000000001"/>
    <x v="2467"/>
    <d v="2012-05-10T17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x v="1826"/>
    <b v="1"/>
    <n v="1.0721700000000001"/>
    <x v="2468"/>
    <d v="2012-10-28T05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x v="1827"/>
    <b v="1"/>
    <n v="1.1366666666666667"/>
    <x v="2469"/>
    <d v="2011-02-08T10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x v="1828"/>
    <b v="1"/>
    <n v="1.0316400000000001"/>
    <x v="2470"/>
    <d v="2012-05-24T01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x v="1829"/>
    <b v="1"/>
    <n v="1.28"/>
    <x v="2471"/>
    <d v="2012-01-25T23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x v="1830"/>
    <b v="1"/>
    <n v="1.3576026666666667"/>
    <x v="2472"/>
    <d v="2010-09-04T01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x v="1831"/>
    <b v="1"/>
    <n v="1"/>
    <x v="2473"/>
    <d v="2012-11-10T18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x v="1832"/>
    <b v="1"/>
    <n v="1.0000360000000001"/>
    <x v="2474"/>
    <d v="2010-10-11T00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x v="1833"/>
    <b v="1"/>
    <n v="1.0471999999999999"/>
    <x v="2475"/>
    <d v="2010-07-10T22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x v="1834"/>
    <b v="1"/>
    <n v="1.050225"/>
    <x v="2476"/>
    <d v="2014-11-03T08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x v="1835"/>
    <b v="1"/>
    <n v="1.7133333333333334"/>
    <x v="2477"/>
    <d v="2012-08-12T16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x v="1836"/>
    <b v="1"/>
    <n v="1.2749999999999999"/>
    <x v="2478"/>
    <d v="2013-01-13T22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x v="1837"/>
    <b v="1"/>
    <n v="1.3344333333333334"/>
    <x v="2479"/>
    <d v="2012-07-28T02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x v="409"/>
    <b v="1"/>
    <n v="1"/>
    <x v="2480"/>
    <d v="2015-10-10T22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x v="1838"/>
    <b v="1"/>
    <n v="1.1291099999999998"/>
    <x v="2481"/>
    <d v="2012-04-30T15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x v="1726"/>
    <b v="1"/>
    <n v="1.0009999999999999"/>
    <x v="2482"/>
    <d v="2011-08-01T18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x v="1839"/>
    <b v="1"/>
    <n v="1.1372727272727272"/>
    <x v="2483"/>
    <d v="2012-05-01T17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x v="1840"/>
    <b v="1"/>
    <n v="1.1931742857142855"/>
    <x v="2484"/>
    <d v="2011-09-15T22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x v="1841"/>
    <b v="1"/>
    <n v="1.0325"/>
    <x v="2485"/>
    <d v="2011-10-12T23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x v="1842"/>
    <b v="1"/>
    <n v="2.6566666666666667"/>
    <x v="2486"/>
    <d v="2012-04-22T16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x v="1843"/>
    <b v="1"/>
    <n v="1.0005066666666667"/>
    <x v="2487"/>
    <d v="2012-05-27T01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x v="1844"/>
    <b v="1"/>
    <n v="1.0669999999999999"/>
    <x v="2488"/>
    <d v="2011-11-16T16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x v="1845"/>
    <b v="1"/>
    <n v="1.3367142857142857"/>
    <x v="2489"/>
    <d v="2013-05-09T16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x v="1846"/>
    <b v="1"/>
    <n v="1.214"/>
    <x v="2490"/>
    <d v="2012-06-23T05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x v="1847"/>
    <b v="1"/>
    <n v="1.032"/>
    <x v="2491"/>
    <d v="2011-01-16T01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x v="1848"/>
    <b v="1"/>
    <n v="1.25"/>
    <x v="2492"/>
    <d v="2012-06-16T09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x v="1849"/>
    <b v="1"/>
    <n v="1.2869999999999999"/>
    <x v="2493"/>
    <d v="2013-04-29T04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x v="1850"/>
    <b v="1"/>
    <n v="1.0100533333333332"/>
    <x v="2494"/>
    <d v="2012-05-23T15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x v="1851"/>
    <b v="1"/>
    <n v="1.2753666666666665"/>
    <x v="2495"/>
    <d v="2012-06-06T22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x v="1852"/>
    <b v="1"/>
    <n v="1"/>
    <x v="2496"/>
    <d v="2013-03-29T22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x v="1853"/>
    <b v="1"/>
    <n v="1.127715"/>
    <x v="2497"/>
    <d v="2011-08-05T21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x v="1854"/>
    <b v="1"/>
    <n v="1.056"/>
    <x v="2498"/>
    <d v="2015-01-27T23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x v="1855"/>
    <b v="1"/>
    <n v="2.0262500000000001"/>
    <x v="2499"/>
    <d v="2012-12-31T18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x v="1856"/>
    <b v="1"/>
    <n v="1.1333333333333333"/>
    <x v="2500"/>
    <d v="2012-06-23T18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x v="1857"/>
    <b v="0"/>
    <n v="2.5545454545454545E-2"/>
    <x v="2501"/>
    <d v="2015-09-27T18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x v="1858"/>
    <b v="0"/>
    <n v="7.8181818181818181E-4"/>
    <x v="2502"/>
    <d v="2014-09-21T19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x v="121"/>
    <b v="0"/>
    <n v="0"/>
    <x v="2503"/>
    <d v="2016-06-07T21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x v="121"/>
    <b v="0"/>
    <n v="0"/>
    <x v="2504"/>
    <d v="2014-11-15T01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x v="121"/>
    <b v="0"/>
    <n v="0"/>
    <x v="2505"/>
    <d v="2015-03-14T00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x v="2"/>
    <b v="0"/>
    <n v="6.0000000000000001E-3"/>
    <x v="2506"/>
    <d v="2015-10-03T21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x v="121"/>
    <b v="0"/>
    <n v="0"/>
    <x v="2507"/>
    <d v="2015-05-11T01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x v="121"/>
    <b v="0"/>
    <n v="0"/>
    <x v="2508"/>
    <d v="2014-08-14T22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x v="680"/>
    <b v="0"/>
    <n v="1.0526315789473684E-2"/>
    <x v="2509"/>
    <d v="2015-04-20T18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x v="839"/>
    <b v="0"/>
    <n v="1.5E-3"/>
    <x v="2510"/>
    <d v="2015-05-14T23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x v="121"/>
    <b v="0"/>
    <n v="0"/>
    <x v="2511"/>
    <d v="2016-02-01T10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x v="121"/>
    <b v="0"/>
    <n v="0"/>
    <x v="2512"/>
    <d v="2014-12-13T21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x v="121"/>
    <b v="0"/>
    <n v="0"/>
    <x v="2513"/>
    <d v="2017-02-26T00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x v="1859"/>
    <b v="0"/>
    <n v="1.7500000000000002E-2"/>
    <x v="2514"/>
    <d v="2014-08-20T09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x v="1860"/>
    <b v="0"/>
    <n v="0.186"/>
    <x v="2515"/>
    <d v="2015-02-22T20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x v="121"/>
    <b v="0"/>
    <n v="0"/>
    <x v="2516"/>
    <d v="2014-11-29T16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x v="1861"/>
    <b v="0"/>
    <n v="9.8166666666666666E-2"/>
    <x v="2517"/>
    <d v="2015-03-19T18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x v="121"/>
    <b v="0"/>
    <n v="0"/>
    <x v="2518"/>
    <d v="2014-11-13T17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x v="1862"/>
    <b v="0"/>
    <n v="4.3333333333333331E-4"/>
    <x v="2519"/>
    <d v="2014-07-19T03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x v="121"/>
    <b v="0"/>
    <n v="0"/>
    <x v="2520"/>
    <d v="2016-10-15T19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x v="1863"/>
    <b v="1"/>
    <n v="1.0948792000000001"/>
    <x v="2521"/>
    <d v="2015-10-13T23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x v="1864"/>
    <b v="1"/>
    <n v="1"/>
    <x v="2522"/>
    <d v="2016-04-22T14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x v="1865"/>
    <b v="1"/>
    <n v="1.5644444444444445"/>
    <x v="2523"/>
    <d v="2014-11-18T00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x v="1866"/>
    <b v="1"/>
    <n v="1.016"/>
    <x v="2524"/>
    <d v="2014-12-21T04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x v="1867"/>
    <b v="1"/>
    <n v="1.00325"/>
    <x v="2525"/>
    <d v="2012-06-28T20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x v="1868"/>
    <b v="1"/>
    <n v="1.1294999999999999"/>
    <x v="2526"/>
    <d v="2014-12-08T04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x v="1869"/>
    <b v="1"/>
    <n v="1.02125"/>
    <x v="2527"/>
    <d v="2013-10-18T03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x v="1870"/>
    <b v="1"/>
    <n v="1.0724974999999999"/>
    <x v="2528"/>
    <d v="2015-08-20T11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x v="1871"/>
    <b v="1"/>
    <n v="1.0428333333333333"/>
    <x v="2529"/>
    <d v="2012-03-25T00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x v="1872"/>
    <b v="1"/>
    <n v="1"/>
    <x v="2530"/>
    <d v="2015-04-20T04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x v="1873"/>
    <b v="1"/>
    <n v="1.004"/>
    <x v="2531"/>
    <d v="2015-08-15T03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x v="1874"/>
    <b v="1"/>
    <n v="1.26125"/>
    <x v="2532"/>
    <d v="2012-08-16T20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x v="1875"/>
    <b v="1"/>
    <n v="1.1066666666666667"/>
    <x v="2533"/>
    <d v="2013-03-01T18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x v="1876"/>
    <b v="1"/>
    <n v="1.05"/>
    <x v="2534"/>
    <d v="2010-01-01T06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x v="1877"/>
    <b v="1"/>
    <n v="1.03775"/>
    <x v="2535"/>
    <d v="2014-12-01T19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x v="1878"/>
    <b v="1"/>
    <n v="1.1599999999999999"/>
    <x v="2536"/>
    <d v="2013-07-30T02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x v="101"/>
    <b v="1"/>
    <n v="1.1000000000000001"/>
    <x v="2537"/>
    <d v="2011-08-01T15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x v="1879"/>
    <b v="1"/>
    <n v="1.130176111111111"/>
    <x v="2538"/>
    <d v="2013-02-24T04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x v="1880"/>
    <b v="1"/>
    <n v="1.0024999999999999"/>
    <x v="2539"/>
    <d v="2015-02-02T21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x v="1881"/>
    <b v="1"/>
    <n v="1.034"/>
    <x v="2540"/>
    <d v="2011-10-29T16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x v="1882"/>
    <b v="1"/>
    <n v="1.0702857142857143"/>
    <x v="2541"/>
    <d v="2013-09-26T10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x v="1883"/>
    <b v="1"/>
    <n v="1.0357142857142858"/>
    <x v="2542"/>
    <d v="2013-10-01T03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x v="1884"/>
    <b v="1"/>
    <n v="1.5640000000000001"/>
    <x v="2543"/>
    <d v="2011-01-02T03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x v="1885"/>
    <b v="1"/>
    <n v="1.0082"/>
    <x v="2544"/>
    <d v="2012-07-08T12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x v="1886"/>
    <b v="1"/>
    <n v="1.9530000000000001"/>
    <x v="2545"/>
    <d v="2015-02-27T00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x v="1887"/>
    <b v="1"/>
    <n v="1.1171428571428572"/>
    <x v="2546"/>
    <d v="2013-10-05T05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x v="1888"/>
    <b v="1"/>
    <n v="1.1985454545454546"/>
    <x v="2547"/>
    <d v="2012-04-04T17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x v="1889"/>
    <b v="1"/>
    <n v="1.0185"/>
    <x v="2548"/>
    <d v="2016-09-30T04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x v="1890"/>
    <b v="1"/>
    <n v="1.0280254777070064"/>
    <x v="2549"/>
    <d v="2013-05-31T17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x v="1891"/>
    <b v="1"/>
    <n v="1.0084615384615385"/>
    <x v="2550"/>
    <d v="2015-10-08T03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x v="1892"/>
    <b v="1"/>
    <n v="1.0273469387755103"/>
    <x v="2551"/>
    <d v="2012-03-21T20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x v="1893"/>
    <b v="1"/>
    <n v="1.0649999999999999"/>
    <x v="2552"/>
    <d v="2017-03-05T19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x v="1894"/>
    <b v="1"/>
    <n v="1.5553333333333332"/>
    <x v="2553"/>
    <d v="2012-09-21T04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x v="1895"/>
    <b v="1"/>
    <n v="1.228"/>
    <x v="2554"/>
    <d v="2015-06-01T03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x v="1896"/>
    <b v="1"/>
    <n v="1.0734999999999999"/>
    <x v="2555"/>
    <d v="2012-05-28T15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x v="1897"/>
    <b v="1"/>
    <n v="1.0550335570469798"/>
    <x v="2556"/>
    <d v="2012-12-24T23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x v="1898"/>
    <b v="1"/>
    <n v="1.1844444444444444"/>
    <x v="2557"/>
    <d v="2014-05-15T17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x v="1899"/>
    <b v="1"/>
    <n v="1.0888"/>
    <x v="2558"/>
    <d v="2015-05-01T13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x v="1900"/>
    <b v="1"/>
    <n v="1.1125"/>
    <x v="2559"/>
    <d v="2011-11-15T19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x v="1901"/>
    <b v="1"/>
    <n v="1.0009999999999999"/>
    <x v="2560"/>
    <d v="2015-03-06T22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x v="121"/>
    <b v="0"/>
    <n v="0"/>
    <x v="2561"/>
    <d v="2015-10-13T12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x v="384"/>
    <b v="0"/>
    <n v="7.4999999999999997E-3"/>
    <x v="2562"/>
    <d v="2016-10-11T12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x v="121"/>
    <b v="0"/>
    <n v="0"/>
    <x v="2563"/>
    <d v="2015-07-30T03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x v="121"/>
    <b v="0"/>
    <n v="0"/>
    <x v="2564"/>
    <d v="2014-08-01T00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x v="101"/>
    <b v="0"/>
    <n v="0.01"/>
    <x v="2565"/>
    <d v="2016-05-09T20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x v="121"/>
    <b v="0"/>
    <n v="0"/>
    <x v="2566"/>
    <d v="2014-08-21T23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x v="88"/>
    <b v="0"/>
    <n v="2.6666666666666666E-3"/>
    <x v="2567"/>
    <d v="2015-04-23T21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x v="73"/>
    <b v="0"/>
    <n v="5.0000000000000001E-3"/>
    <x v="2568"/>
    <d v="2016-09-01T15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x v="1902"/>
    <b v="0"/>
    <n v="2.2307692307692306E-2"/>
    <x v="2569"/>
    <d v="2015-09-17T02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x v="1903"/>
    <b v="0"/>
    <n v="8.4285714285714294E-3"/>
    <x v="2570"/>
    <d v="2017-02-08T21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x v="372"/>
    <b v="0"/>
    <n v="2.5000000000000001E-3"/>
    <x v="2571"/>
    <d v="2016-05-19T08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x v="121"/>
    <b v="0"/>
    <n v="0"/>
    <x v="2572"/>
    <d v="2015-04-13T02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x v="121"/>
    <b v="0"/>
    <n v="0"/>
    <x v="2573"/>
    <d v="2014-08-23T14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x v="121"/>
    <b v="0"/>
    <n v="0"/>
    <x v="2574"/>
    <d v="2016-05-18T19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x v="121"/>
    <b v="0"/>
    <n v="0"/>
    <x v="2575"/>
    <d v="2015-01-12T02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x v="121"/>
    <b v="0"/>
    <n v="0"/>
    <x v="2576"/>
    <d v="2015-04-10T23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x v="121"/>
    <b v="0"/>
    <n v="0"/>
    <x v="2577"/>
    <d v="2014-08-04T19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x v="121"/>
    <b v="0"/>
    <n v="0"/>
    <x v="2578"/>
    <d v="2015-10-09T17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x v="1904"/>
    <b v="0"/>
    <n v="1.3849999999999999E-3"/>
    <x v="2579"/>
    <d v="2014-09-15T19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x v="157"/>
    <b v="0"/>
    <n v="6.0000000000000001E-3"/>
    <x v="2580"/>
    <d v="2015-05-16T03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x v="1905"/>
    <b v="0"/>
    <n v="0.106"/>
    <x v="2581"/>
    <d v="2015-11-16T16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x v="120"/>
    <b v="0"/>
    <n v="1.1111111111111112E-5"/>
    <x v="2582"/>
    <d v="2016-10-29T23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x v="120"/>
    <b v="0"/>
    <n v="5.0000000000000001E-3"/>
    <x v="2583"/>
    <d v="2015-03-16T17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x v="121"/>
    <b v="0"/>
    <n v="0"/>
    <x v="2584"/>
    <d v="2015-06-15T04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x v="73"/>
    <b v="0"/>
    <n v="1.6666666666666668E-3"/>
    <x v="2585"/>
    <d v="2014-07-05T23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x v="144"/>
    <b v="0"/>
    <n v="1.6666666666666668E-3"/>
    <x v="2586"/>
    <d v="2015-12-25T07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x v="1906"/>
    <b v="0"/>
    <n v="2.4340000000000001E-2"/>
    <x v="2587"/>
    <d v="2015-12-30T16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x v="1907"/>
    <b v="0"/>
    <n v="3.8833333333333331E-2"/>
    <x v="2588"/>
    <d v="2015-03-31T13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x v="144"/>
    <b v="0"/>
    <n v="1E-4"/>
    <x v="2589"/>
    <d v="2016-03-23T11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x v="121"/>
    <b v="0"/>
    <n v="0"/>
    <x v="2590"/>
    <d v="2016-01-26T14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x v="31"/>
    <b v="0"/>
    <n v="1.7333333333333333E-2"/>
    <x v="2591"/>
    <d v="2016-03-13T20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x v="73"/>
    <b v="0"/>
    <n v="1.6666666666666668E-3"/>
    <x v="2592"/>
    <d v="2014-10-05T19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x v="121"/>
    <b v="0"/>
    <n v="0"/>
    <x v="2593"/>
    <d v="2015-04-25T20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x v="120"/>
    <b v="0"/>
    <n v="1.2500000000000001E-5"/>
    <x v="2594"/>
    <d v="2014-08-07T23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x v="1908"/>
    <b v="0"/>
    <n v="0.12166666666666667"/>
    <x v="2595"/>
    <d v="2017-02-24T05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x v="1909"/>
    <b v="0"/>
    <n v="0.23588571428571428"/>
    <x v="2596"/>
    <d v="2014-08-07T15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x v="1910"/>
    <b v="0"/>
    <n v="5.6666666666666664E-2"/>
    <x v="2597"/>
    <d v="2016-06-19T08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x v="1911"/>
    <b v="0"/>
    <n v="0.39"/>
    <x v="2598"/>
    <d v="2015-09-23T20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x v="666"/>
    <b v="0"/>
    <n v="9.9546510341776348E-3"/>
    <x v="2599"/>
    <d v="2014-08-03T18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x v="1912"/>
    <b v="0"/>
    <n v="6.9320000000000007E-2"/>
    <x v="2600"/>
    <d v="2016-03-25T20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x v="1913"/>
    <b v="1"/>
    <n v="6.6139999999999999"/>
    <x v="2601"/>
    <d v="2012-09-13T03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x v="1914"/>
    <b v="1"/>
    <n v="3.2609166666666667"/>
    <x v="2602"/>
    <d v="2014-11-12T21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x v="1915"/>
    <b v="1"/>
    <n v="1.0148571428571429"/>
    <x v="2603"/>
    <d v="2013-12-23T21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x v="1916"/>
    <b v="1"/>
    <n v="1.0421799999999999"/>
    <x v="2604"/>
    <d v="2012-04-29T01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x v="1917"/>
    <b v="1"/>
    <n v="1.0742157000000001"/>
    <x v="2605"/>
    <d v="2016-06-17T12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x v="1918"/>
    <b v="1"/>
    <n v="1.1005454545454545"/>
    <x v="2606"/>
    <d v="2014-04-29T17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x v="1919"/>
    <b v="1"/>
    <n v="4.077"/>
    <x v="2607"/>
    <d v="2015-08-12T02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x v="1920"/>
    <b v="1"/>
    <n v="2.2392500000000002"/>
    <x v="2608"/>
    <d v="2017-03-15T00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x v="1921"/>
    <b v="1"/>
    <n v="3.038011142857143"/>
    <x v="2609"/>
    <d v="2012-07-15T05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x v="1922"/>
    <b v="1"/>
    <n v="1.4132510432681749"/>
    <x v="2610"/>
    <d v="2016-08-22T06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x v="1923"/>
    <b v="1"/>
    <n v="27.906363636363636"/>
    <x v="2611"/>
    <d v="2017-01-02T22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x v="1924"/>
    <b v="1"/>
    <n v="1.7176130000000001"/>
    <x v="2612"/>
    <d v="2015-01-09T03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x v="1925"/>
    <b v="1"/>
    <n v="1.0101333333333333"/>
    <x v="2613"/>
    <d v="2012-09-21T19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x v="1926"/>
    <b v="1"/>
    <n v="1.02"/>
    <x v="2614"/>
    <d v="2014-04-30T05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x v="1927"/>
    <b v="1"/>
    <n v="1.6976511744127936"/>
    <x v="2615"/>
    <d v="2016-04-30T12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x v="1928"/>
    <b v="1"/>
    <n v="1.14534"/>
    <x v="2616"/>
    <d v="2015-08-25T23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x v="1929"/>
    <b v="1"/>
    <n v="8.7759999999999998"/>
    <x v="2617"/>
    <d v="2014-10-20T20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x v="1930"/>
    <b v="1"/>
    <n v="1.0538666666666667"/>
    <x v="2618"/>
    <d v="2015-12-01T20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x v="1931"/>
    <b v="1"/>
    <n v="1.8839999999999999"/>
    <x v="2619"/>
    <d v="2015-10-23T11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x v="1932"/>
    <b v="1"/>
    <n v="1.436523076923077"/>
    <x v="2620"/>
    <d v="2015-10-11T01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x v="1933"/>
    <b v="1"/>
    <n v="1.4588000000000001"/>
    <x v="2621"/>
    <d v="2015-05-21T17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x v="1934"/>
    <b v="1"/>
    <n v="1.3118399999999999"/>
    <x v="2622"/>
    <d v="2016-12-30T17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x v="1935"/>
    <b v="1"/>
    <n v="1.1399999999999999"/>
    <x v="2623"/>
    <d v="2016-12-02T06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x v="1936"/>
    <b v="1"/>
    <n v="13.794206249999998"/>
    <x v="2624"/>
    <d v="2012-09-13T10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x v="1937"/>
    <b v="1"/>
    <n v="9.56"/>
    <x v="2625"/>
    <d v="2016-11-09T20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x v="150"/>
    <b v="1"/>
    <n v="1.1200000000000001"/>
    <x v="2626"/>
    <d v="2015-06-03T15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x v="1938"/>
    <b v="1"/>
    <n v="6.4666666666666668"/>
    <x v="2627"/>
    <d v="2015-11-26T20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x v="1939"/>
    <b v="1"/>
    <n v="1.1036948748510131"/>
    <x v="2628"/>
    <d v="2014-11-30T23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x v="1940"/>
    <b v="1"/>
    <n v="1.2774000000000001"/>
    <x v="2629"/>
    <d v="2015-05-14T12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x v="1941"/>
    <b v="1"/>
    <n v="1.579"/>
    <x v="2630"/>
    <d v="2016-06-30T10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x v="1942"/>
    <b v="1"/>
    <n v="1.1466525000000001"/>
    <x v="2631"/>
    <d v="2015-08-30T04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x v="1943"/>
    <b v="1"/>
    <n v="1.3700934579439252"/>
    <x v="2632"/>
    <d v="2016-05-29T01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x v="1944"/>
    <b v="1"/>
    <n v="3.5461999999999998"/>
    <x v="2633"/>
    <d v="2014-02-27T23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x v="1945"/>
    <b v="1"/>
    <n v="1.0602150537634409"/>
    <x v="2634"/>
    <d v="2016-09-29T15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x v="1946"/>
    <b v="1"/>
    <n v="1"/>
    <x v="2635"/>
    <d v="2015-03-09T21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x v="1947"/>
    <b v="1"/>
    <n v="1.873"/>
    <x v="2636"/>
    <d v="2016-10-16T01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x v="1948"/>
    <b v="1"/>
    <n v="1.6619999999999999"/>
    <x v="2637"/>
    <d v="2016-10-12T13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x v="1949"/>
    <b v="1"/>
    <n v="1.0172910662824208"/>
    <x v="2638"/>
    <d v="2015-01-15T21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x v="1950"/>
    <b v="1"/>
    <n v="1.64"/>
    <x v="2639"/>
    <d v="2015-02-19T20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x v="1951"/>
    <b v="1"/>
    <n v="1.0566666666666666"/>
    <x v="2640"/>
    <d v="2015-06-08T03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x v="2"/>
    <b v="0"/>
    <n v="0.01"/>
    <x v="2641"/>
    <d v="2014-09-15T20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x v="121"/>
    <b v="0"/>
    <n v="0"/>
    <x v="2642"/>
    <d v="2016-07-15T06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x v="1952"/>
    <b v="0"/>
    <n v="0.33559730999999998"/>
    <x v="2643"/>
    <d v="2016-12-21T07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x v="1953"/>
    <b v="0"/>
    <n v="2.053E-2"/>
    <x v="2644"/>
    <d v="2017-03-10T19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x v="1954"/>
    <b v="0"/>
    <n v="0.105"/>
    <x v="2645"/>
    <d v="2014-11-08T21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x v="1955"/>
    <b v="0"/>
    <n v="8.4172839999999999E-2"/>
    <x v="2646"/>
    <d v="2015-09-09T07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x v="1053"/>
    <b v="0"/>
    <n v="1.44E-2"/>
    <x v="2647"/>
    <d v="2015-08-14T06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x v="1956"/>
    <b v="0"/>
    <n v="8.8333333333333337E-3"/>
    <x v="2648"/>
    <d v="2016-03-09T17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x v="1957"/>
    <b v="0"/>
    <n v="9.9200000000000004E-4"/>
    <x v="2649"/>
    <d v="2016-02-01T23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x v="1958"/>
    <b v="0"/>
    <n v="5.966666666666667E-3"/>
    <x v="2650"/>
    <d v="2016-12-21T14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x v="1959"/>
    <b v="0"/>
    <n v="1.8689285714285714E-2"/>
    <x v="2651"/>
    <d v="2015-12-17T19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x v="1960"/>
    <b v="0"/>
    <n v="8.8500000000000002E-3"/>
    <x v="2652"/>
    <d v="2014-12-10T03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x v="1961"/>
    <b v="0"/>
    <n v="0.1152156862745098"/>
    <x v="2653"/>
    <d v="2014-06-13T04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x v="439"/>
    <b v="0"/>
    <n v="5.1000000000000004E-4"/>
    <x v="2654"/>
    <d v="2015-04-21T13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x v="1962"/>
    <b v="0"/>
    <n v="0.21033333333333334"/>
    <x v="2655"/>
    <d v="2016-02-09T20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x v="1963"/>
    <b v="0"/>
    <n v="0.11436666666666667"/>
    <x v="2656"/>
    <d v="2017-03-12T19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x v="1964"/>
    <b v="0"/>
    <n v="0.18737933333333334"/>
    <x v="2657"/>
    <d v="2016-08-03T01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x v="1965"/>
    <b v="0"/>
    <n v="9.2857142857142856E-4"/>
    <x v="2658"/>
    <d v="2016-07-30T21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x v="1966"/>
    <b v="0"/>
    <n v="2.720408163265306E-2"/>
    <x v="2659"/>
    <d v="2015-04-18T01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x v="1967"/>
    <b v="0"/>
    <n v="9.5E-4"/>
    <x v="2660"/>
    <d v="2015-11-24T18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x v="1968"/>
    <b v="1"/>
    <n v="1.0289999999999999"/>
    <x v="2661"/>
    <d v="2013-10-25T23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x v="1969"/>
    <b v="1"/>
    <n v="1.0680000000000001"/>
    <x v="2662"/>
    <d v="2015-08-21T17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x v="1970"/>
    <b v="1"/>
    <n v="1.0459624999999999"/>
    <x v="2663"/>
    <d v="2015-09-04T15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x v="1971"/>
    <b v="1"/>
    <n v="1.0342857142857143"/>
    <x v="2664"/>
    <d v="2015-12-09T06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x v="1972"/>
    <b v="1"/>
    <n v="1.2314285714285715"/>
    <x v="2665"/>
    <d v="2015-05-04T21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x v="1973"/>
    <b v="1"/>
    <n v="1.592951"/>
    <x v="2666"/>
    <d v="2015-09-25T21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x v="1974"/>
    <b v="1"/>
    <n v="1.1066666666666667"/>
    <x v="2667"/>
    <d v="2016-02-10T22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x v="1975"/>
    <b v="1"/>
    <n v="1.7070000000000001"/>
    <x v="2668"/>
    <d v="2015-11-09T14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x v="1976"/>
    <b v="1"/>
    <n v="1.25125"/>
    <x v="2669"/>
    <d v="2016-01-10T00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x v="1977"/>
    <b v="0"/>
    <n v="6.4158609339642042E-2"/>
    <x v="2670"/>
    <d v="2014-07-29T00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x v="1978"/>
    <b v="0"/>
    <n v="0.11344"/>
    <x v="2671"/>
    <d v="2014-12-19T19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x v="1979"/>
    <b v="0"/>
    <n v="0.33189999999999997"/>
    <x v="2672"/>
    <d v="2015-12-28T06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x v="1980"/>
    <b v="0"/>
    <n v="0.27579999999999999"/>
    <x v="2673"/>
    <d v="2014-10-29T22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x v="1981"/>
    <b v="0"/>
    <n v="0.62839999999999996"/>
    <x v="2674"/>
    <d v="2016-07-05T04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x v="1982"/>
    <b v="0"/>
    <n v="7.5880000000000003E-2"/>
    <x v="2675"/>
    <d v="2014-11-10T21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x v="1983"/>
    <b v="0"/>
    <n v="0.50380952380952382"/>
    <x v="2676"/>
    <d v="2016-05-22T14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x v="1984"/>
    <b v="0"/>
    <n v="0.17512820512820512"/>
    <x v="2677"/>
    <d v="2014-07-03T00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x v="1985"/>
    <b v="0"/>
    <n v="1.3750000000000001E-4"/>
    <x v="2678"/>
    <d v="2015-09-24T19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x v="895"/>
    <b v="0"/>
    <n v="3.3E-3"/>
    <x v="2679"/>
    <d v="2015-02-28T00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x v="160"/>
    <b v="0"/>
    <n v="8.6250000000000007E-3"/>
    <x v="2680"/>
    <d v="2016-04-06T04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x v="446"/>
    <b v="0"/>
    <n v="6.875E-3"/>
    <x v="2681"/>
    <d v="2014-07-10T21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x v="1986"/>
    <b v="0"/>
    <n v="0.28299999999999997"/>
    <x v="2682"/>
    <d v="2014-11-22T05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x v="1053"/>
    <b v="0"/>
    <n v="2.3999999999999998E-3"/>
    <x v="2683"/>
    <d v="2015-03-01T18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x v="444"/>
    <b v="0"/>
    <n v="1.1428571428571429E-2"/>
    <x v="2684"/>
    <d v="2014-08-09T21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x v="119"/>
    <b v="0"/>
    <n v="2.0000000000000001E-4"/>
    <x v="2685"/>
    <d v="2015-04-27T15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x v="121"/>
    <b v="0"/>
    <n v="0"/>
    <x v="2686"/>
    <d v="2014-09-30T23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x v="121"/>
    <b v="0"/>
    <n v="0"/>
    <x v="2687"/>
    <d v="2015-06-29T15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x v="1987"/>
    <b v="0"/>
    <n v="1.48E-3"/>
    <x v="2688"/>
    <d v="2015-02-24T03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x v="120"/>
    <b v="0"/>
    <n v="2.8571428571428571E-5"/>
    <x v="2689"/>
    <d v="2016-07-30T23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x v="1988"/>
    <b v="0"/>
    <n v="0.107325"/>
    <x v="2690"/>
    <d v="2015-06-03T02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x v="844"/>
    <b v="0"/>
    <n v="5.3846153846153844E-4"/>
    <x v="2691"/>
    <d v="2015-05-10T17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x v="384"/>
    <b v="0"/>
    <n v="7.1428571428571426E-3"/>
    <x v="2692"/>
    <d v="2015-03-25T07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x v="140"/>
    <b v="0"/>
    <n v="8.0000000000000002E-3"/>
    <x v="2693"/>
    <d v="2014-08-13T03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x v="120"/>
    <b v="0"/>
    <n v="3.3333333333333335E-5"/>
    <x v="2694"/>
    <d v="2014-09-26T03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x v="1989"/>
    <b v="0"/>
    <n v="4.7333333333333333E-3"/>
    <x v="2695"/>
    <d v="2015-04-14T03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x v="1990"/>
    <b v="0"/>
    <n v="5.6500000000000002E-2"/>
    <x v="2696"/>
    <d v="2014-12-25T20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x v="1991"/>
    <b v="0"/>
    <n v="0.26352173913043481"/>
    <x v="2697"/>
    <d v="2015-08-02T22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x v="1992"/>
    <b v="0"/>
    <n v="3.2512500000000002E-3"/>
    <x v="2698"/>
    <d v="2014-06-27T21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x v="121"/>
    <b v="0"/>
    <n v="0"/>
    <x v="2699"/>
    <d v="2014-08-08T21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x v="844"/>
    <b v="0"/>
    <n v="7.0007000700070005E-3"/>
    <x v="2700"/>
    <d v="2014-09-18T20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x v="1993"/>
    <b v="0"/>
    <n v="0.46176470588235297"/>
    <x v="2701"/>
    <d v="2017-04-07T17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x v="1994"/>
    <b v="0"/>
    <n v="0.34410000000000002"/>
    <x v="2702"/>
    <d v="2017-04-05T18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x v="1995"/>
    <b v="0"/>
    <n v="1.0375000000000001"/>
    <x v="2703"/>
    <d v="2017-03-22T15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x v="1996"/>
    <b v="0"/>
    <n v="6.0263157894736845E-2"/>
    <x v="2704"/>
    <d v="2017-04-05T19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x v="1997"/>
    <b v="0"/>
    <n v="0.10539393939393939"/>
    <x v="2705"/>
    <d v="2017-03-24T20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x v="1998"/>
    <b v="1"/>
    <n v="1.1229714285714285"/>
    <x v="2706"/>
    <d v="2014-10-16T06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x v="1999"/>
    <b v="1"/>
    <n v="3.50844625"/>
    <x v="2707"/>
    <d v="2013-05-27T06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x v="2000"/>
    <b v="1"/>
    <n v="2.3321535"/>
    <x v="2708"/>
    <d v="2016-07-21T16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x v="2001"/>
    <b v="1"/>
    <n v="1.01606"/>
    <x v="2709"/>
    <d v="2016-10-04T03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x v="2002"/>
    <b v="1"/>
    <n v="1.5390035000000002"/>
    <x v="2710"/>
    <d v="2014-08-09T02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x v="2003"/>
    <b v="1"/>
    <n v="1.007161125319693"/>
    <x v="2711"/>
    <d v="2014-06-20T22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x v="2004"/>
    <b v="1"/>
    <n v="1.3138181818181818"/>
    <x v="2712"/>
    <d v="2013-07-13T18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x v="2005"/>
    <b v="1"/>
    <n v="1.0224133333333334"/>
    <x v="2713"/>
    <d v="2015-12-24T15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x v="2006"/>
    <b v="1"/>
    <n v="1.1635599999999999"/>
    <x v="2714"/>
    <d v="2016-10-14T23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x v="2007"/>
    <b v="1"/>
    <n v="2.6462241666666664"/>
    <x v="2715"/>
    <d v="2016-02-21T09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x v="2008"/>
    <b v="1"/>
    <n v="1.1998010000000001"/>
    <x v="2716"/>
    <d v="2015-10-08T07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x v="2009"/>
    <b v="1"/>
    <n v="1.2010400000000001"/>
    <x v="2717"/>
    <d v="2014-12-06T22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x v="2010"/>
    <b v="1"/>
    <n v="1.0358333333333334"/>
    <x v="2718"/>
    <d v="2016-05-03T23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x v="2011"/>
    <b v="1"/>
    <n v="1.0883333333333334"/>
    <x v="2719"/>
    <d v="2016-04-17T23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x v="2012"/>
    <b v="1"/>
    <n v="1.1812400000000001"/>
    <x v="2720"/>
    <d v="2016-11-11T12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x v="2013"/>
    <b v="1"/>
    <n v="14.62"/>
    <x v="2721"/>
    <d v="2013-09-06T19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x v="2014"/>
    <b v="1"/>
    <n v="2.5253999999999999"/>
    <x v="2722"/>
    <d v="2017-01-29T20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x v="2015"/>
    <b v="1"/>
    <n v="1.4005000000000001"/>
    <x v="2723"/>
    <d v="2014-12-31T21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x v="2016"/>
    <b v="1"/>
    <n v="2.9687520259319289"/>
    <x v="2724"/>
    <d v="2015-08-15T07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x v="2017"/>
    <b v="1"/>
    <n v="1.445425"/>
    <x v="2725"/>
    <d v="2017-03-01T17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x v="2018"/>
    <b v="1"/>
    <n v="1.05745"/>
    <x v="2726"/>
    <d v="2016-04-22T13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x v="2019"/>
    <b v="1"/>
    <n v="4.9321000000000002"/>
    <x v="2727"/>
    <d v="2015-08-07T16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x v="2020"/>
    <b v="1"/>
    <n v="2.0182666666666669"/>
    <x v="2728"/>
    <d v="2015-12-30T14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x v="2021"/>
    <b v="1"/>
    <n v="1.0444"/>
    <x v="2729"/>
    <d v="2015-05-01T05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x v="2022"/>
    <b v="1"/>
    <n v="1.7029262962962963"/>
    <x v="2730"/>
    <d v="2013-04-22T12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x v="2023"/>
    <b v="1"/>
    <n v="1.0430333333333333"/>
    <x v="2731"/>
    <d v="2014-10-18T04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x v="2024"/>
    <b v="1"/>
    <n v="1.1825000000000001"/>
    <x v="2732"/>
    <d v="2013-05-28T00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x v="2025"/>
    <b v="1"/>
    <n v="1.07538"/>
    <x v="2733"/>
    <d v="2015-04-10T05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x v="2026"/>
    <b v="1"/>
    <n v="22603"/>
    <x v="2734"/>
    <d v="2016-10-13T21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x v="2027"/>
    <b v="1"/>
    <n v="9.7813466666666677"/>
    <x v="2735"/>
    <d v="2013-03-13T20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x v="2028"/>
    <b v="1"/>
    <n v="1.2290000000000001"/>
    <x v="2736"/>
    <d v="2014-04-23T15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x v="2029"/>
    <b v="1"/>
    <n v="2.4606080000000001"/>
    <x v="2737"/>
    <d v="2014-01-15T19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x v="2030"/>
    <b v="1"/>
    <n v="1.4794"/>
    <x v="2738"/>
    <d v="2016-11-06T03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x v="2031"/>
    <b v="1"/>
    <n v="3.8409090909090908"/>
    <x v="2739"/>
    <d v="2014-05-05T21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x v="2032"/>
    <b v="1"/>
    <n v="1.0333333333333334"/>
    <x v="2740"/>
    <d v="2015-03-11T23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x v="440"/>
    <b v="0"/>
    <n v="4.3750000000000004E-3"/>
    <x v="2741"/>
    <d v="2014-10-20T02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x v="2033"/>
    <b v="0"/>
    <n v="0.29239999999999999"/>
    <x v="2742"/>
    <d v="2012-05-15T17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x v="121"/>
    <b v="0"/>
    <n v="0"/>
    <x v="2743"/>
    <d v="2016-10-19T07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x v="2034"/>
    <b v="0"/>
    <n v="5.2187499999999998E-2"/>
    <x v="2744"/>
    <d v="2012-02-29T01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x v="2035"/>
    <b v="0"/>
    <n v="0.21887499999999999"/>
    <x v="2745"/>
    <d v="2012-07-14T23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x v="2036"/>
    <b v="0"/>
    <n v="0.26700000000000002"/>
    <x v="2746"/>
    <d v="2014-08-29T18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x v="436"/>
    <b v="0"/>
    <n v="0.28000000000000003"/>
    <x v="2747"/>
    <d v="2012-06-16T03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x v="514"/>
    <b v="0"/>
    <n v="1.06E-2"/>
    <x v="2748"/>
    <d v="2016-09-02T17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x v="698"/>
    <b v="0"/>
    <n v="1.0999999999999999E-2"/>
    <x v="2749"/>
    <d v="2015-04-04T18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x v="121"/>
    <b v="0"/>
    <n v="0"/>
    <x v="2750"/>
    <d v="2012-06-30T20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x v="121"/>
    <b v="0"/>
    <n v="0"/>
    <x v="2751"/>
    <d v="2014-06-17T21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x v="2037"/>
    <b v="0"/>
    <n v="0.11458333333333333"/>
    <x v="2752"/>
    <d v="2011-12-18T18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x v="125"/>
    <b v="0"/>
    <n v="0.19"/>
    <x v="2753"/>
    <d v="2012-08-26T21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x v="121"/>
    <b v="0"/>
    <n v="0"/>
    <x v="2754"/>
    <d v="2014-09-11T15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x v="2038"/>
    <b v="0"/>
    <n v="0.52"/>
    <x v="2755"/>
    <d v="2015-04-08T18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x v="2039"/>
    <b v="0"/>
    <n v="0.1048"/>
    <x v="2756"/>
    <d v="2014-01-11T21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x v="144"/>
    <b v="0"/>
    <n v="6.6666666666666671E-3"/>
    <x v="2757"/>
    <d v="2016-08-06T15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x v="498"/>
    <b v="0"/>
    <n v="0.11700000000000001"/>
    <x v="2758"/>
    <d v="2016-10-10T10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x v="1859"/>
    <b v="0"/>
    <n v="0.105"/>
    <x v="2759"/>
    <d v="2016-07-16T08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x v="121"/>
    <b v="0"/>
    <n v="0"/>
    <x v="2760"/>
    <d v="2013-06-20T11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x v="377"/>
    <b v="0"/>
    <n v="7.1999999999999998E-3"/>
    <x v="2761"/>
    <d v="2013-01-03T01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x v="384"/>
    <b v="0"/>
    <n v="7.6923076923076927E-3"/>
    <x v="2762"/>
    <d v="2012-03-18T23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x v="180"/>
    <b v="0"/>
    <n v="2.2842639593908631E-3"/>
    <x v="2763"/>
    <d v="2013-05-24T13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x v="798"/>
    <b v="0"/>
    <n v="1.125E-2"/>
    <x v="2764"/>
    <d v="2012-05-30T19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x v="121"/>
    <b v="0"/>
    <n v="0"/>
    <x v="2765"/>
    <d v="2012-10-28T13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x v="384"/>
    <b v="0"/>
    <n v="0.02"/>
    <x v="2766"/>
    <d v="2011-08-11T16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x v="2040"/>
    <b v="0"/>
    <n v="8.5000000000000006E-3"/>
    <x v="2767"/>
    <d v="2015-08-16T23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x v="2041"/>
    <b v="0"/>
    <n v="0.14314285714285716"/>
    <x v="2768"/>
    <d v="2012-03-29T13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x v="120"/>
    <b v="0"/>
    <n v="2.5000000000000001E-3"/>
    <x v="2769"/>
    <d v="2014-06-05T19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x v="2042"/>
    <b v="0"/>
    <n v="0.1041125"/>
    <x v="2770"/>
    <d v="2014-03-18T15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x v="121"/>
    <b v="0"/>
    <n v="0"/>
    <x v="2771"/>
    <d v="2013-02-01T17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x v="121"/>
    <b v="0"/>
    <n v="0"/>
    <x v="2772"/>
    <d v="2013-10-05T20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x v="120"/>
    <b v="0"/>
    <n v="1.8867924528301887E-3"/>
    <x v="2773"/>
    <d v="2016-04-24T20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x v="2043"/>
    <b v="0"/>
    <n v="0.14249999999999999"/>
    <x v="2774"/>
    <d v="2013-03-08T03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x v="766"/>
    <b v="0"/>
    <n v="0.03"/>
    <x v="2775"/>
    <d v="2011-12-16T00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x v="2044"/>
    <b v="0"/>
    <n v="7.8809523809523815E-2"/>
    <x v="2776"/>
    <d v="2015-06-12T07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x v="119"/>
    <b v="0"/>
    <n v="3.3333333333333335E-3"/>
    <x v="2777"/>
    <d v="2015-07-17T16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x v="2045"/>
    <b v="0"/>
    <n v="0.25545454545454543"/>
    <x v="2778"/>
    <d v="2014-08-25T23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x v="450"/>
    <b v="0"/>
    <n v="2.12E-2"/>
    <x v="2779"/>
    <d v="2015-11-22T15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x v="121"/>
    <b v="0"/>
    <n v="0"/>
    <x v="2780"/>
    <d v="2017-03-10T10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x v="1224"/>
    <b v="1"/>
    <n v="1.0528"/>
    <x v="2781"/>
    <d v="2015-02-12T07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x v="590"/>
    <b v="1"/>
    <n v="1.2"/>
    <x v="2782"/>
    <d v="2015-02-17T04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x v="2046"/>
    <b v="1"/>
    <n v="1.145"/>
    <x v="2783"/>
    <d v="2015-04-23T12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x v="2047"/>
    <b v="1"/>
    <n v="1.19"/>
    <x v="2784"/>
    <d v="2014-10-29T18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x v="2048"/>
    <b v="1"/>
    <n v="1.0468"/>
    <x v="2785"/>
    <d v="2016-08-05T21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x v="2049"/>
    <b v="1"/>
    <n v="1.1783999999999999"/>
    <x v="2786"/>
    <d v="2014-07-09T13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x v="2050"/>
    <b v="1"/>
    <n v="1.1970000000000001"/>
    <x v="2787"/>
    <d v="2014-07-18T04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x v="594"/>
    <b v="1"/>
    <n v="1.0249999999999999"/>
    <x v="2788"/>
    <d v="2016-07-29T16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x v="2051"/>
    <b v="1"/>
    <n v="1.0116666666666667"/>
    <x v="2789"/>
    <d v="2015-03-12T04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x v="2052"/>
    <b v="1"/>
    <n v="1.0533333333333332"/>
    <x v="2790"/>
    <d v="2015-02-11T22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x v="2053"/>
    <b v="1"/>
    <n v="1.0249999999999999"/>
    <x v="2791"/>
    <d v="2016-09-09T04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x v="2054"/>
    <b v="1"/>
    <n v="1.0760000000000001"/>
    <x v="2792"/>
    <d v="2015-08-12T05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x v="2055"/>
    <b v="1"/>
    <n v="1.105675"/>
    <x v="2793"/>
    <d v="2015-07-21T10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x v="384"/>
    <b v="1"/>
    <n v="1.5"/>
    <x v="2794"/>
    <d v="2016-03-03T19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x v="2056"/>
    <b v="1"/>
    <n v="1.0428571428571429"/>
    <x v="2795"/>
    <d v="2014-06-06T23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x v="895"/>
    <b v="1"/>
    <n v="1.155"/>
    <x v="2796"/>
    <d v="2014-07-05T12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x v="2057"/>
    <b v="1"/>
    <n v="1.02645125"/>
    <x v="2797"/>
    <d v="2014-07-08T22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x v="2058"/>
    <b v="1"/>
    <n v="1.014"/>
    <x v="2798"/>
    <d v="2015-07-31T16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x v="2059"/>
    <b v="1"/>
    <n v="1.1663479999999999"/>
    <x v="2799"/>
    <d v="2016-06-17T16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x v="2060"/>
    <b v="1"/>
    <n v="1.33"/>
    <x v="2800"/>
    <d v="2015-01-04T13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x v="2061"/>
    <b v="1"/>
    <n v="1.3320000000000001"/>
    <x v="2801"/>
    <d v="2014-10-10T11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x v="2062"/>
    <b v="1"/>
    <n v="1.0183333333333333"/>
    <x v="2802"/>
    <d v="2015-08-06T15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x v="2063"/>
    <b v="1"/>
    <n v="1.2795000000000001"/>
    <x v="2803"/>
    <d v="2015-07-16T00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x v="73"/>
    <b v="1"/>
    <n v="1.1499999999999999"/>
    <x v="2804"/>
    <d v="2014-09-29T10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x v="2064"/>
    <b v="1"/>
    <n v="1.1000000000000001"/>
    <x v="2805"/>
    <d v="2015-08-22T12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x v="2065"/>
    <b v="1"/>
    <n v="1.121"/>
    <x v="2806"/>
    <d v="2015-08-05T11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x v="2066"/>
    <b v="1"/>
    <n v="1.26"/>
    <x v="2807"/>
    <d v="2015-06-29T20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x v="2067"/>
    <b v="1"/>
    <n v="1.0024444444444445"/>
    <x v="2808"/>
    <d v="2015-08-22T20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x v="2068"/>
    <b v="1"/>
    <n v="1.024"/>
    <x v="2809"/>
    <d v="2016-03-30T14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x v="2069"/>
    <b v="1"/>
    <n v="1.0820000000000001"/>
    <x v="2810"/>
    <d v="2014-06-01T03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x v="2070"/>
    <b v="1"/>
    <n v="1.0026999999999999"/>
    <x v="2811"/>
    <d v="2015-02-23T11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x v="2071"/>
    <b v="1"/>
    <n v="1.133"/>
    <x v="2812"/>
    <d v="2015-04-06T04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x v="2072"/>
    <b v="1"/>
    <n v="1.2757571428571428"/>
    <x v="2813"/>
    <d v="2016-12-14T17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x v="2073"/>
    <b v="1"/>
    <n v="1.0773333333333333"/>
    <x v="2814"/>
    <d v="2015-05-09T09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x v="2074"/>
    <b v="1"/>
    <n v="2.42"/>
    <x v="2815"/>
    <d v="2016-08-07T18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x v="2075"/>
    <b v="1"/>
    <n v="1.4156666666666666"/>
    <x v="2816"/>
    <d v="2015-08-02T16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x v="2076"/>
    <b v="1"/>
    <n v="1.3"/>
    <x v="2817"/>
    <d v="2015-02-28T15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x v="2077"/>
    <b v="1"/>
    <n v="1.0603"/>
    <x v="2818"/>
    <d v="2015-09-23T14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x v="2078"/>
    <b v="1"/>
    <n v="1.048"/>
    <x v="2819"/>
    <d v="2015-06-14T12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x v="2079"/>
    <b v="1"/>
    <n v="1.36"/>
    <x v="2820"/>
    <d v="2016-02-26T00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x v="1383"/>
    <b v="1"/>
    <n v="1"/>
    <x v="2821"/>
    <d v="2014-09-23T22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x v="2080"/>
    <b v="1"/>
    <n v="1"/>
    <x v="2822"/>
    <d v="2015-03-27T15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x v="2081"/>
    <b v="1"/>
    <n v="1.24"/>
    <x v="2823"/>
    <d v="2015-03-31T22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x v="704"/>
    <b v="1"/>
    <n v="1.1692307692307693"/>
    <x v="2824"/>
    <d v="2015-06-13T01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x v="2082"/>
    <b v="1"/>
    <n v="1.0333333333333334"/>
    <x v="2825"/>
    <d v="2015-12-04T19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x v="2083"/>
    <b v="1"/>
    <n v="1.0774999999999999"/>
    <x v="2826"/>
    <d v="2015-07-10T07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x v="2084"/>
    <b v="1"/>
    <n v="1.2024999999999999"/>
    <x v="2827"/>
    <d v="2016-06-03T16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x v="2085"/>
    <b v="1"/>
    <n v="1.0037894736842106"/>
    <x v="2828"/>
    <d v="2015-10-02T23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x v="2086"/>
    <b v="1"/>
    <n v="1.0651999999999999"/>
    <x v="2829"/>
    <d v="2016-06-02T10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x v="2087"/>
    <b v="1"/>
    <n v="1"/>
    <x v="2830"/>
    <d v="2014-05-12T03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x v="2088"/>
    <b v="1"/>
    <n v="1.1066666666666667"/>
    <x v="2831"/>
    <d v="2015-07-16T19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x v="2089"/>
    <b v="1"/>
    <n v="1.1471959999999999"/>
    <x v="2832"/>
    <d v="2014-11-23T22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x v="2090"/>
    <b v="1"/>
    <n v="1.0825925925925926"/>
    <x v="2833"/>
    <d v="2015-10-11T02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x v="2091"/>
    <b v="1"/>
    <n v="1.7"/>
    <x v="2834"/>
    <d v="2015-01-30T23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x v="2092"/>
    <b v="1"/>
    <n v="1.8709899999999999"/>
    <x v="2835"/>
    <d v="2015-12-05T00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x v="2093"/>
    <b v="1"/>
    <n v="1.0777777777777777"/>
    <x v="2836"/>
    <d v="2017-02-18T04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x v="799"/>
    <b v="1"/>
    <n v="1"/>
    <x v="2837"/>
    <d v="2015-12-09T22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x v="2094"/>
    <b v="1"/>
    <n v="1.2024999999999999"/>
    <x v="2838"/>
    <d v="2014-08-13T22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x v="2095"/>
    <b v="1"/>
    <n v="1.1142857142857143"/>
    <x v="2839"/>
    <d v="2014-08-25T04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x v="2096"/>
    <b v="1"/>
    <n v="1.04"/>
    <x v="2840"/>
    <d v="2015-03-18T17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x v="119"/>
    <b v="0"/>
    <n v="0.01"/>
    <x v="2841"/>
    <d v="2015-12-13T18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x v="121"/>
    <b v="0"/>
    <n v="0"/>
    <x v="2842"/>
    <d v="2014-06-21T11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x v="121"/>
    <b v="0"/>
    <n v="0"/>
    <x v="2843"/>
    <d v="2016-06-13T04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x v="180"/>
    <b v="0"/>
    <n v="5.4545454545454543E-2"/>
    <x v="2844"/>
    <d v="2017-01-04T13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x v="2097"/>
    <b v="0"/>
    <n v="0.31546666666666667"/>
    <x v="2845"/>
    <d v="2015-06-08T00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x v="121"/>
    <b v="0"/>
    <n v="0"/>
    <x v="2846"/>
    <d v="2015-05-29T16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x v="121"/>
    <b v="0"/>
    <n v="0"/>
    <x v="2847"/>
    <d v="2016-05-23T19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x v="463"/>
    <b v="0"/>
    <n v="2E-3"/>
    <x v="2848"/>
    <d v="2015-05-29T15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x v="144"/>
    <b v="0"/>
    <n v="0.01"/>
    <x v="2849"/>
    <d v="2016-04-23T10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x v="2098"/>
    <b v="0"/>
    <n v="3.8875E-2"/>
    <x v="2850"/>
    <d v="2014-09-06T00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x v="121"/>
    <b v="0"/>
    <n v="0"/>
    <x v="2851"/>
    <d v="2016-01-29T23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x v="2099"/>
    <b v="0"/>
    <n v="1.9E-2"/>
    <x v="2852"/>
    <d v="2014-06-21T01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x v="121"/>
    <b v="0"/>
    <n v="0"/>
    <x v="2853"/>
    <d v="2014-09-14T04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x v="2100"/>
    <b v="0"/>
    <n v="0.41699999999999998"/>
    <x v="2854"/>
    <d v="2015-05-07T17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x v="88"/>
    <b v="0"/>
    <n v="0.5"/>
    <x v="2855"/>
    <d v="2016-01-29T23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x v="838"/>
    <b v="0"/>
    <n v="4.8666666666666664E-2"/>
    <x v="2856"/>
    <d v="2015-08-08T21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x v="130"/>
    <b v="0"/>
    <n v="0.19736842105263158"/>
    <x v="2857"/>
    <d v="2017-02-20T18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x v="121"/>
    <b v="0"/>
    <n v="0"/>
    <x v="2858"/>
    <d v="2014-12-05T11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x v="436"/>
    <b v="0"/>
    <n v="1.7500000000000002E-2"/>
    <x v="2859"/>
    <d v="2015-10-16T08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x v="2101"/>
    <b v="0"/>
    <n v="6.6500000000000004E-2"/>
    <x v="2860"/>
    <d v="2016-06-19T19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x v="2102"/>
    <b v="0"/>
    <n v="0.32"/>
    <x v="2861"/>
    <d v="2015-09-24T14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x v="1782"/>
    <b v="0"/>
    <n v="4.3307086614173228E-3"/>
    <x v="2862"/>
    <d v="2014-06-24T18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x v="135"/>
    <b v="0"/>
    <n v="4.0000000000000002E-4"/>
    <x v="2863"/>
    <d v="2014-09-09T16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x v="140"/>
    <b v="0"/>
    <n v="1.6E-2"/>
    <x v="2864"/>
    <d v="2015-07-17T13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x v="121"/>
    <b v="0"/>
    <n v="0"/>
    <x v="2865"/>
    <d v="2015-01-06T02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x v="381"/>
    <b v="0"/>
    <n v="8.9999999999999993E-3"/>
    <x v="2866"/>
    <d v="2016-10-14T22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x v="2103"/>
    <b v="0"/>
    <n v="0.2016"/>
    <x v="2867"/>
    <d v="2016-07-04T04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x v="2104"/>
    <b v="0"/>
    <n v="0.42011733333333334"/>
    <x v="2868"/>
    <d v="2016-10-05T19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x v="1271"/>
    <b v="0"/>
    <n v="8.8500000000000002E-3"/>
    <x v="2869"/>
    <d v="2016-07-19T14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x v="161"/>
    <b v="0"/>
    <n v="0.15"/>
    <x v="2870"/>
    <d v="2014-05-17T04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x v="2105"/>
    <b v="0"/>
    <n v="4.6699999999999998E-2"/>
    <x v="2871"/>
    <d v="2014-12-21T17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x v="121"/>
    <b v="0"/>
    <n v="0"/>
    <x v="2872"/>
    <d v="2015-06-20T02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x v="2106"/>
    <b v="0"/>
    <n v="0.38119999999999998"/>
    <x v="2873"/>
    <d v="2015-01-28T19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x v="2107"/>
    <b v="0"/>
    <n v="5.4199999999999998E-2"/>
    <x v="2874"/>
    <d v="2017-01-17T20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x v="1054"/>
    <b v="0"/>
    <n v="3.5E-4"/>
    <x v="2875"/>
    <d v="2016-05-05T03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x v="121"/>
    <b v="0"/>
    <n v="0"/>
    <x v="2876"/>
    <d v="2015-07-16T17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x v="149"/>
    <b v="0"/>
    <n v="0.10833333333333334"/>
    <x v="2877"/>
    <d v="2016-11-30T17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x v="2108"/>
    <b v="0"/>
    <n v="2.1000000000000001E-2"/>
    <x v="2878"/>
    <d v="2015-07-03T14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x v="2109"/>
    <b v="0"/>
    <n v="2.5892857142857141E-3"/>
    <x v="2879"/>
    <d v="2016-01-20T17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x v="2110"/>
    <b v="0"/>
    <n v="0.23333333333333334"/>
    <x v="2880"/>
    <d v="2015-08-20T17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x v="121"/>
    <b v="0"/>
    <n v="0"/>
    <x v="2881"/>
    <d v="2014-12-03T15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x v="2111"/>
    <b v="0"/>
    <n v="0.33600000000000002"/>
    <x v="2882"/>
    <d v="2016-05-01T14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x v="2112"/>
    <b v="0"/>
    <n v="0.1908"/>
    <x v="2883"/>
    <d v="2016-02-06T04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x v="2113"/>
    <b v="0"/>
    <n v="4.1111111111111114E-3"/>
    <x v="2884"/>
    <d v="2014-12-05T17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x v="438"/>
    <b v="0"/>
    <n v="0.32500000000000001"/>
    <x v="2885"/>
    <d v="2015-03-14T00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x v="119"/>
    <b v="0"/>
    <n v="0.05"/>
    <x v="2886"/>
    <d v="2015-09-19T03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x v="144"/>
    <b v="0"/>
    <n v="1.6666666666666668E-3"/>
    <x v="2887"/>
    <d v="2015-01-11T10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x v="121"/>
    <b v="0"/>
    <n v="0"/>
    <x v="2888"/>
    <d v="2014-10-18T04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x v="2114"/>
    <b v="0"/>
    <n v="0.38066666666666665"/>
    <x v="2889"/>
    <d v="2014-08-29T20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x v="589"/>
    <b v="0"/>
    <n v="1.0500000000000001E-2"/>
    <x v="2890"/>
    <d v="2014-08-09T03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x v="2115"/>
    <b v="0"/>
    <n v="2.7300000000000001E-2"/>
    <x v="2891"/>
    <d v="2016-04-15T20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x v="2116"/>
    <b v="0"/>
    <n v="9.0909090909090912E-2"/>
    <x v="2892"/>
    <d v="2014-08-25T21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x v="385"/>
    <b v="0"/>
    <n v="5.0000000000000001E-3"/>
    <x v="2893"/>
    <d v="2015-01-09T02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x v="121"/>
    <b v="0"/>
    <n v="0"/>
    <x v="2894"/>
    <d v="2015-04-03T22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x v="2117"/>
    <b v="0"/>
    <n v="4.5999999999999999E-2"/>
    <x v="2895"/>
    <d v="2014-06-22T21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x v="2118"/>
    <b v="0"/>
    <n v="0.20833333333333334"/>
    <x v="2896"/>
    <d v="2016-12-12T06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x v="2119"/>
    <b v="0"/>
    <n v="4.583333333333333E-2"/>
    <x v="2897"/>
    <d v="2015-10-11T15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x v="2120"/>
    <b v="0"/>
    <n v="4.2133333333333335E-2"/>
    <x v="2898"/>
    <d v="2015-10-31T15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x v="121"/>
    <b v="0"/>
    <n v="0"/>
    <x v="2899"/>
    <d v="2016-07-24T01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x v="2121"/>
    <b v="0"/>
    <n v="0.61909090909090914"/>
    <x v="2900"/>
    <d v="2014-08-09T05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x v="366"/>
    <b v="0"/>
    <n v="8.0000000000000002E-3"/>
    <x v="2901"/>
    <d v="2015-02-07T21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x v="384"/>
    <b v="0"/>
    <n v="1.6666666666666666E-4"/>
    <x v="2902"/>
    <d v="2015-08-24T10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x v="2122"/>
    <b v="0"/>
    <n v="7.7999999999999996E-3"/>
    <x v="2903"/>
    <d v="2015-09-09T04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x v="654"/>
    <b v="0"/>
    <n v="0.05"/>
    <x v="2904"/>
    <d v="2014-11-09T12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x v="2123"/>
    <b v="0"/>
    <n v="0.17771428571428571"/>
    <x v="2905"/>
    <d v="2016-09-07T01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x v="2124"/>
    <b v="0"/>
    <n v="9.4166666666666662E-2"/>
    <x v="2906"/>
    <d v="2015-08-01T01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x v="120"/>
    <b v="0"/>
    <n v="8.0000000000000004E-4"/>
    <x v="2907"/>
    <d v="2016-05-14T21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x v="1854"/>
    <b v="0"/>
    <n v="2.75E-2"/>
    <x v="2908"/>
    <d v="2016-06-08T17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x v="135"/>
    <b v="0"/>
    <n v="1.1111111111111112E-4"/>
    <x v="2909"/>
    <d v="2014-11-25T19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x v="120"/>
    <b v="0"/>
    <n v="3.3333333333333335E-5"/>
    <x v="2910"/>
    <d v="2015-06-12T20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x v="2125"/>
    <b v="0"/>
    <n v="0.36499999999999999"/>
    <x v="2911"/>
    <d v="2015-06-27T18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x v="2126"/>
    <b v="0"/>
    <n v="0.14058171745152354"/>
    <x v="2912"/>
    <d v="2016-01-15T03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x v="120"/>
    <b v="0"/>
    <n v="2.0000000000000001E-4"/>
    <x v="2913"/>
    <d v="2014-09-06T22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x v="120"/>
    <b v="0"/>
    <n v="4.0000000000000003E-5"/>
    <x v="2914"/>
    <d v="2015-03-14T20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x v="2127"/>
    <b v="0"/>
    <n v="0.61099999999999999"/>
    <x v="2915"/>
    <d v="2016-03-16T08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x v="2128"/>
    <b v="0"/>
    <n v="7.8378378378378383E-2"/>
    <x v="2916"/>
    <d v="2014-05-19T11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x v="2129"/>
    <b v="0"/>
    <n v="0.2185"/>
    <x v="2917"/>
    <d v="2015-09-16T05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x v="2130"/>
    <b v="0"/>
    <n v="0.27239999999999998"/>
    <x v="2918"/>
    <d v="2015-10-29T15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x v="439"/>
    <b v="0"/>
    <n v="8.5000000000000006E-2"/>
    <x v="2919"/>
    <d v="2014-08-05T14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x v="2131"/>
    <b v="0"/>
    <n v="0.26840000000000003"/>
    <x v="2920"/>
    <d v="2015-03-25T18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x v="1380"/>
    <b v="1"/>
    <n v="1.29"/>
    <x v="2921"/>
    <d v="2014-09-25T21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x v="161"/>
    <b v="1"/>
    <n v="1"/>
    <x v="2922"/>
    <d v="2015-05-18T20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x v="180"/>
    <b v="1"/>
    <n v="1"/>
    <x v="2923"/>
    <d v="2015-01-24T03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x v="2132"/>
    <b v="1"/>
    <n v="1.032"/>
    <x v="2924"/>
    <d v="2015-05-09T03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x v="2133"/>
    <b v="1"/>
    <n v="1.0244597777777777"/>
    <x v="2925"/>
    <d v="2014-09-11T14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x v="766"/>
    <b v="1"/>
    <n v="1.25"/>
    <x v="2926"/>
    <d v="2015-02-23T18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x v="2134"/>
    <b v="1"/>
    <n v="1.3083333333333333"/>
    <x v="2927"/>
    <d v="2014-07-15T05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x v="694"/>
    <b v="1"/>
    <n v="1"/>
    <x v="2928"/>
    <d v="2016-03-04T23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x v="2135"/>
    <b v="1"/>
    <n v="1.02069375"/>
    <x v="2929"/>
    <d v="2014-05-25T13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x v="2136"/>
    <b v="1"/>
    <n v="1.0092000000000001"/>
    <x v="2930"/>
    <d v="2015-05-07T14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x v="2137"/>
    <b v="1"/>
    <n v="1.06"/>
    <x v="2931"/>
    <d v="2014-09-15T06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x v="2138"/>
    <b v="1"/>
    <n v="1.0509677419354839"/>
    <x v="2932"/>
    <d v="2015-02-21T11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x v="2139"/>
    <b v="1"/>
    <n v="1.0276000000000001"/>
    <x v="2933"/>
    <d v="2016-06-04T22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x v="2140"/>
    <b v="1"/>
    <n v="1.08"/>
    <x v="2934"/>
    <d v="2014-06-15T15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x v="2141"/>
    <b v="1"/>
    <n v="1.0088571428571429"/>
    <x v="2935"/>
    <d v="2016-08-29T17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x v="1829"/>
    <b v="1"/>
    <n v="1.28"/>
    <x v="2936"/>
    <d v="2014-10-13T04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x v="2142"/>
    <b v="1"/>
    <n v="1.3333333333333333"/>
    <x v="2937"/>
    <d v="2014-07-13T10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x v="2143"/>
    <b v="1"/>
    <n v="1.0137499999999999"/>
    <x v="2938"/>
    <d v="2015-01-30T16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x v="2144"/>
    <b v="1"/>
    <n v="1.0287500000000001"/>
    <x v="2939"/>
    <d v="2014-08-28T01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x v="2145"/>
    <b v="1"/>
    <n v="1.0724"/>
    <x v="2940"/>
    <d v="2015-01-18T18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x v="120"/>
    <b v="0"/>
    <n v="4.0000000000000003E-5"/>
    <x v="2941"/>
    <d v="2015-03-01T23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x v="2146"/>
    <b v="0"/>
    <n v="0.20424999999999999"/>
    <x v="2942"/>
    <d v="2015-12-16T20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x v="121"/>
    <b v="0"/>
    <n v="0"/>
    <x v="2943"/>
    <d v="2015-04-13T03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x v="101"/>
    <b v="0"/>
    <n v="0.01"/>
    <x v="2944"/>
    <d v="2015-06-07T21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x v="121"/>
    <b v="0"/>
    <n v="0"/>
    <x v="2945"/>
    <d v="2015-05-24T03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x v="120"/>
    <b v="0"/>
    <n v="1E-3"/>
    <x v="2946"/>
    <d v="2016-08-15T12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x v="2147"/>
    <b v="0"/>
    <n v="4.2880000000000001E-2"/>
    <x v="2947"/>
    <d v="2016-11-24T17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x v="2148"/>
    <b v="0"/>
    <n v="4.8000000000000001E-5"/>
    <x v="2948"/>
    <d v="2015-06-02T15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x v="385"/>
    <b v="0"/>
    <n v="2.5000000000000001E-2"/>
    <x v="2949"/>
    <d v="2015-11-19T20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x v="121"/>
    <b v="0"/>
    <n v="0"/>
    <x v="2950"/>
    <d v="2016-01-23T08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x v="2149"/>
    <b v="0"/>
    <n v="2.1919999999999999E-2"/>
    <x v="2951"/>
    <d v="2014-10-05T19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x v="2150"/>
    <b v="0"/>
    <n v="8.0250000000000002E-2"/>
    <x v="2952"/>
    <d v="2016-10-17T04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x v="2151"/>
    <b v="0"/>
    <n v="1.5125E-3"/>
    <x v="2953"/>
    <d v="2015-10-08T19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x v="121"/>
    <b v="0"/>
    <n v="0"/>
    <x v="2954"/>
    <d v="2017-03-16T13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x v="178"/>
    <b v="0"/>
    <n v="0.59583333333333333"/>
    <x v="2955"/>
    <d v="2015-06-16T17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x v="2152"/>
    <b v="0"/>
    <n v="0.16734177215189874"/>
    <x v="2956"/>
    <d v="2016-05-04T23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x v="736"/>
    <b v="0"/>
    <n v="1.8666666666666668E-2"/>
    <x v="2957"/>
    <d v="2015-03-27T23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x v="121"/>
    <b v="0"/>
    <n v="0"/>
    <x v="2958"/>
    <d v="2016-05-08T17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x v="121"/>
    <b v="0"/>
    <n v="0"/>
    <x v="2959"/>
    <d v="2016-06-07T00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x v="121"/>
    <b v="0"/>
    <n v="0"/>
    <x v="2960"/>
    <d v="2014-09-11T18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x v="2153"/>
    <b v="1"/>
    <n v="1.0962000000000001"/>
    <x v="2961"/>
    <d v="2015-03-26T04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x v="2154"/>
    <b v="1"/>
    <n v="1.218"/>
    <x v="2962"/>
    <d v="2015-03-01T06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x v="2155"/>
    <b v="1"/>
    <n v="1.0685"/>
    <x v="2963"/>
    <d v="2015-07-02T11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x v="2156"/>
    <b v="1"/>
    <n v="1.0071379999999999"/>
    <x v="2964"/>
    <d v="2014-08-06T21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x v="2157"/>
    <b v="1"/>
    <n v="1.0900000000000001"/>
    <x v="2965"/>
    <d v="2015-07-07T17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x v="2158"/>
    <b v="1"/>
    <n v="1.1363000000000001"/>
    <x v="2966"/>
    <d v="2015-09-16T17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x v="2159"/>
    <b v="1"/>
    <n v="1.1392"/>
    <x v="2967"/>
    <d v="2015-03-09T03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x v="2160"/>
    <b v="1"/>
    <n v="1.06"/>
    <x v="2968"/>
    <d v="2016-08-17T03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x v="2161"/>
    <b v="1"/>
    <n v="1.625"/>
    <x v="2969"/>
    <d v="2015-05-03T22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x v="2162"/>
    <b v="1"/>
    <n v="1.06"/>
    <x v="2970"/>
    <d v="2014-07-18T16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x v="2163"/>
    <b v="1"/>
    <n v="1.0015624999999999"/>
    <x v="2971"/>
    <d v="2014-08-31T15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x v="2164"/>
    <b v="1"/>
    <n v="1.0535000000000001"/>
    <x v="2972"/>
    <d v="2016-12-05T01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x v="2165"/>
    <b v="1"/>
    <n v="1.748"/>
    <x v="2973"/>
    <d v="2016-01-01T04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x v="2166"/>
    <b v="1"/>
    <n v="1.02"/>
    <x v="2974"/>
    <d v="2014-09-26T01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x v="2167"/>
    <b v="1"/>
    <n v="1.00125"/>
    <x v="2975"/>
    <d v="2014-11-27T03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x v="2168"/>
    <b v="1"/>
    <n v="1.7142857142857142"/>
    <x v="2976"/>
    <d v="2016-03-13T12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x v="801"/>
    <b v="1"/>
    <n v="1.1356666666666666"/>
    <x v="2977"/>
    <d v="2015-03-23T02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x v="2169"/>
    <b v="1"/>
    <n v="1.2946666666666666"/>
    <x v="2978"/>
    <d v="2014-10-20T05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x v="2170"/>
    <b v="1"/>
    <n v="1.014"/>
    <x v="2979"/>
    <d v="2015-01-06T06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x v="2171"/>
    <b v="1"/>
    <n v="1.0916666666666666"/>
    <x v="2980"/>
    <d v="2015-08-24T02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x v="2172"/>
    <b v="1"/>
    <n v="1.28925"/>
    <x v="2981"/>
    <d v="2015-09-23T13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x v="2173"/>
    <b v="1"/>
    <n v="1.0206"/>
    <x v="2982"/>
    <d v="2016-02-11T16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x v="2174"/>
    <b v="1"/>
    <n v="1.465395775862069"/>
    <x v="2983"/>
    <d v="2014-11-11T16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x v="2175"/>
    <b v="1"/>
    <n v="1.00352"/>
    <x v="2984"/>
    <d v="2016-08-24T06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x v="2176"/>
    <b v="1"/>
    <n v="1.2164999999999999"/>
    <x v="2985"/>
    <d v="2016-10-31T04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x v="2177"/>
    <b v="1"/>
    <n v="1.0549999999999999"/>
    <x v="2986"/>
    <d v="2016-05-01T11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x v="2178"/>
    <b v="1"/>
    <n v="1.1040080000000001"/>
    <x v="2987"/>
    <d v="2016-10-13T00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x v="680"/>
    <b v="1"/>
    <n v="1"/>
    <x v="2988"/>
    <d v="2016-06-20T08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x v="2179"/>
    <b v="1"/>
    <n v="1.76535"/>
    <x v="2989"/>
    <d v="2015-12-21T04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x v="2180"/>
    <b v="1"/>
    <n v="1"/>
    <x v="2990"/>
    <d v="2016-01-07T13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x v="2181"/>
    <b v="1"/>
    <n v="1.0329411764705883"/>
    <x v="2991"/>
    <d v="2017-01-27T20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x v="2182"/>
    <b v="1"/>
    <n v="1.0449999999999999"/>
    <x v="2992"/>
    <d v="2016-10-09T18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x v="2183"/>
    <b v="1"/>
    <n v="1.0029999999999999"/>
    <x v="2993"/>
    <d v="2016-02-20T20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x v="2184"/>
    <b v="1"/>
    <n v="4.577466666666667"/>
    <x v="2994"/>
    <d v="2014-10-03T11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x v="2185"/>
    <b v="1"/>
    <n v="1.0496000000000001"/>
    <x v="2995"/>
    <d v="2017-01-19T15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x v="2186"/>
    <b v="1"/>
    <n v="1.7194285714285715"/>
    <x v="2996"/>
    <d v="2015-05-26T21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x v="2187"/>
    <b v="1"/>
    <n v="1.0373000000000001"/>
    <x v="2997"/>
    <d v="2017-02-27T04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x v="2188"/>
    <b v="1"/>
    <n v="1.0302899999999999"/>
    <x v="2998"/>
    <d v="2014-06-16T04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x v="2189"/>
    <b v="1"/>
    <n v="1.1888888888888889"/>
    <x v="2999"/>
    <d v="2017-03-01T02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x v="372"/>
    <b v="1"/>
    <n v="1"/>
    <x v="3000"/>
    <d v="2017-01-31T18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x v="2190"/>
    <b v="1"/>
    <n v="3.1869988910451896"/>
    <x v="3001"/>
    <d v="2016-07-13T21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x v="2191"/>
    <b v="1"/>
    <n v="1.0850614285714286"/>
    <x v="3002"/>
    <d v="2012-12-26T20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x v="2192"/>
    <b v="1"/>
    <n v="1.0116666666666667"/>
    <x v="3003"/>
    <d v="2016-03-01T05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x v="2193"/>
    <b v="1"/>
    <n v="1.12815"/>
    <x v="3004"/>
    <d v="2014-11-15T22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x v="2194"/>
    <b v="1"/>
    <n v="1.2049622641509434"/>
    <x v="3005"/>
    <d v="2014-10-06T16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x v="2195"/>
    <b v="1"/>
    <n v="1.0774999999999999"/>
    <x v="3006"/>
    <d v="2014-12-14T18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x v="1237"/>
    <b v="1"/>
    <n v="1.8"/>
    <x v="3007"/>
    <d v="2015-04-25T05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x v="2196"/>
    <b v="1"/>
    <n v="1.0116666666666667"/>
    <x v="3008"/>
    <d v="2016-01-21T05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x v="2197"/>
    <b v="1"/>
    <n v="1.19756"/>
    <x v="3009"/>
    <d v="2014-11-26T14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x v="2198"/>
    <b v="1"/>
    <n v="1.58"/>
    <x v="3010"/>
    <d v="2015-02-21T19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x v="2199"/>
    <b v="1"/>
    <n v="1.2366666666666666"/>
    <x v="3011"/>
    <d v="2015-12-23T22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x v="2200"/>
    <b v="1"/>
    <n v="1.1712499999999999"/>
    <x v="3012"/>
    <d v="2015-02-10T16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x v="2201"/>
    <b v="1"/>
    <n v="1.5696000000000001"/>
    <x v="3013"/>
    <d v="2015-06-21T20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x v="2202"/>
    <b v="1"/>
    <n v="1.13104"/>
    <x v="3014"/>
    <d v="2014-11-05T05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x v="2203"/>
    <b v="1"/>
    <n v="1.0317647058823529"/>
    <x v="3015"/>
    <d v="2014-06-11T04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x v="2204"/>
    <b v="1"/>
    <n v="1.0261176470588236"/>
    <x v="3016"/>
    <d v="2014-07-18T13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x v="2205"/>
    <b v="1"/>
    <n v="1.0584090909090909"/>
    <x v="3017"/>
    <d v="2014-08-20T20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x v="2206"/>
    <b v="1"/>
    <n v="1.0071428571428571"/>
    <x v="3018"/>
    <d v="2015-07-20T22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x v="2207"/>
    <b v="1"/>
    <n v="1.2123333333333333"/>
    <x v="3019"/>
    <d v="2014-05-27T03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x v="2208"/>
    <b v="1"/>
    <n v="1.0057142857142858"/>
    <x v="3020"/>
    <d v="2015-08-14T20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x v="2209"/>
    <b v="1"/>
    <n v="1.1602222222222223"/>
    <x v="3021"/>
    <d v="2016-11-22T05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x v="2210"/>
    <b v="1"/>
    <n v="1.0087999999999999"/>
    <x v="3022"/>
    <d v="2016-08-27T22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x v="2211"/>
    <b v="1"/>
    <n v="1.03"/>
    <x v="3023"/>
    <d v="2015-06-11T16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x v="2212"/>
    <b v="1"/>
    <n v="2.4641999999999999"/>
    <x v="3024"/>
    <d v="2012-10-06T23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x v="2213"/>
    <b v="1"/>
    <n v="3.0219999999999998"/>
    <x v="3025"/>
    <d v="2014-05-30T16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x v="1847"/>
    <b v="1"/>
    <n v="1.4333333333333333"/>
    <x v="3026"/>
    <d v="2017-03-03T11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x v="2214"/>
    <b v="1"/>
    <n v="1.3144"/>
    <x v="3027"/>
    <d v="2015-03-20T15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x v="2215"/>
    <b v="1"/>
    <n v="1.6801999999999999"/>
    <x v="3028"/>
    <d v="2016-08-15T06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x v="2216"/>
    <b v="1"/>
    <n v="1.0967666666666667"/>
    <x v="3029"/>
    <d v="2014-11-18T04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x v="2217"/>
    <b v="1"/>
    <n v="1.0668571428571429"/>
    <x v="3030"/>
    <d v="2015-09-16T17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x v="2218"/>
    <b v="1"/>
    <n v="1"/>
    <x v="3031"/>
    <d v="2016-10-14T21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x v="2219"/>
    <b v="1"/>
    <n v="1.272"/>
    <x v="3032"/>
    <d v="2015-09-11T01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x v="2220"/>
    <b v="1"/>
    <n v="1.4653333333333334"/>
    <x v="3033"/>
    <d v="2016-08-18T02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x v="2221"/>
    <b v="1"/>
    <n v="1.1253599999999999"/>
    <x v="3034"/>
    <d v="2016-11-01T03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x v="2222"/>
    <b v="1"/>
    <n v="1.0878684000000001"/>
    <x v="3035"/>
    <d v="2013-05-04T13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x v="2223"/>
    <b v="1"/>
    <n v="1.26732"/>
    <x v="3036"/>
    <d v="2013-08-16T11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x v="2224"/>
    <b v="1"/>
    <n v="2.1320000000000001"/>
    <x v="3037"/>
    <d v="2010-10-02T04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x v="2225"/>
    <b v="1"/>
    <n v="1.0049999999999999"/>
    <x v="3038"/>
    <d v="2016-03-04T06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x v="2226"/>
    <b v="1"/>
    <n v="1.0871389999999999"/>
    <x v="3039"/>
    <d v="2013-12-29T07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x v="2227"/>
    <b v="1"/>
    <n v="1.075"/>
    <x v="3040"/>
    <d v="2015-06-26T23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x v="2228"/>
    <b v="1"/>
    <n v="1.1048192771084338"/>
    <x v="3041"/>
    <d v="2016-01-20T20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x v="2229"/>
    <b v="1"/>
    <n v="1.28"/>
    <x v="3042"/>
    <d v="2015-10-06T16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x v="2230"/>
    <b v="1"/>
    <n v="1.1000666666666667"/>
    <x v="3043"/>
    <d v="2015-04-16T02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x v="2231"/>
    <b v="1"/>
    <n v="1.0934166666666667"/>
    <x v="3044"/>
    <d v="2016-02-02T17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x v="2232"/>
    <b v="1"/>
    <n v="1.3270650000000002"/>
    <x v="3045"/>
    <d v="2014-08-22T03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x v="2233"/>
    <b v="1"/>
    <n v="1.9084810126582279"/>
    <x v="3046"/>
    <d v="2014-09-10T04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x v="2234"/>
    <b v="1"/>
    <n v="1.49"/>
    <x v="3047"/>
    <d v="2016-04-27T13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x v="2235"/>
    <b v="1"/>
    <n v="1.6639999999999999"/>
    <x v="3048"/>
    <d v="2014-12-31T21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x v="2236"/>
    <b v="1"/>
    <n v="1.0666666666666667"/>
    <x v="3049"/>
    <d v="2015-06-14T00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x v="2237"/>
    <b v="1"/>
    <n v="1.06"/>
    <x v="3050"/>
    <d v="2016-05-05T04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x v="2238"/>
    <b v="0"/>
    <n v="0.23628571428571429"/>
    <x v="3051"/>
    <d v="2017-02-08T09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x v="839"/>
    <b v="0"/>
    <n v="1.5E-3"/>
    <x v="3052"/>
    <d v="2015-05-28T15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x v="140"/>
    <b v="0"/>
    <n v="4.0000000000000001E-3"/>
    <x v="3053"/>
    <d v="2014-10-02T03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x v="121"/>
    <b v="0"/>
    <n v="0"/>
    <x v="3054"/>
    <d v="2015-03-02T01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x v="120"/>
    <b v="0"/>
    <n v="5.0000000000000002E-5"/>
    <x v="3055"/>
    <d v="2015-01-09T22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x v="121"/>
    <b v="0"/>
    <n v="0"/>
    <x v="3056"/>
    <d v="2014-09-29T15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x v="121"/>
    <b v="0"/>
    <n v="0"/>
    <x v="3057"/>
    <d v="2016-04-03T14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x v="120"/>
    <b v="0"/>
    <n v="1.6666666666666666E-4"/>
    <x v="3058"/>
    <d v="2016-05-20T08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x v="2239"/>
    <b v="0"/>
    <n v="3.0066666666666665E-2"/>
    <x v="3059"/>
    <d v="2014-08-08T22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x v="1795"/>
    <b v="0"/>
    <n v="1.5227272727272728E-3"/>
    <x v="3060"/>
    <d v="2015-09-28T06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x v="121"/>
    <b v="0"/>
    <n v="0"/>
    <x v="3061"/>
    <d v="2014-08-13T18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x v="2240"/>
    <b v="0"/>
    <n v="0.66839999999999999"/>
    <x v="3062"/>
    <d v="2015-09-30T18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x v="2241"/>
    <b v="0"/>
    <n v="0.19566666666666666"/>
    <x v="3063"/>
    <d v="2016-10-22T22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x v="2242"/>
    <b v="0"/>
    <n v="0.11294666666666667"/>
    <x v="3064"/>
    <d v="2015-11-22T06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x v="144"/>
    <b v="0"/>
    <n v="4.0000000000000002E-4"/>
    <x v="3065"/>
    <d v="2014-07-30T01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x v="2243"/>
    <b v="0"/>
    <n v="0.11985714285714286"/>
    <x v="3066"/>
    <d v="2016-07-10T05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x v="444"/>
    <b v="0"/>
    <n v="2.5000000000000001E-2"/>
    <x v="3067"/>
    <d v="2015-09-09T22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x v="2244"/>
    <b v="0"/>
    <n v="6.9999999999999999E-4"/>
    <x v="3068"/>
    <d v="2015-10-16T16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x v="2245"/>
    <b v="0"/>
    <n v="0.14099999999999999"/>
    <x v="3069"/>
    <d v="2014-12-14T20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x v="2246"/>
    <b v="0"/>
    <n v="3.3399999999999999E-2"/>
    <x v="3070"/>
    <d v="2016-12-07T17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x v="2247"/>
    <b v="0"/>
    <n v="0.59775"/>
    <x v="3071"/>
    <d v="2015-04-21T05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x v="120"/>
    <b v="0"/>
    <n v="1.6666666666666666E-4"/>
    <x v="3072"/>
    <d v="2016-10-30T01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x v="2248"/>
    <b v="0"/>
    <n v="2.3035714285714285E-4"/>
    <x v="3073"/>
    <d v="2015-06-14T19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x v="2249"/>
    <b v="0"/>
    <n v="8.8000000000000003E-4"/>
    <x v="3074"/>
    <d v="2016-03-10T13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x v="2250"/>
    <b v="0"/>
    <n v="8.6400000000000005E-2"/>
    <x v="3075"/>
    <d v="2016-08-19T02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x v="2251"/>
    <b v="0"/>
    <n v="0.15060000000000001"/>
    <x v="3076"/>
    <d v="2015-10-09T15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x v="1859"/>
    <b v="0"/>
    <n v="4.7727272727272731E-3"/>
    <x v="3077"/>
    <d v="2017-03-02T22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x v="1989"/>
    <b v="0"/>
    <n v="1.1833333333333333E-3"/>
    <x v="3078"/>
    <d v="2015-02-26T03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x v="2252"/>
    <b v="0"/>
    <n v="8.4173998587352451E-3"/>
    <x v="3079"/>
    <d v="2015-03-22T16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x v="2253"/>
    <b v="0"/>
    <n v="1.8799999999999999E-4"/>
    <x v="3080"/>
    <d v="2014-12-27T01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x v="2254"/>
    <b v="0"/>
    <n v="2.1029999999999998E-3"/>
    <x v="3081"/>
    <d v="2015-09-20T04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x v="121"/>
    <b v="0"/>
    <n v="0"/>
    <x v="3082"/>
    <d v="2015-11-15T23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x v="806"/>
    <b v="0"/>
    <n v="2.8E-3"/>
    <x v="3083"/>
    <d v="2014-09-01T05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x v="2255"/>
    <b v="0"/>
    <n v="0.11579206701157921"/>
    <x v="3084"/>
    <d v="2015-05-05T18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x v="2256"/>
    <b v="0"/>
    <n v="2.4400000000000002E-2"/>
    <x v="3085"/>
    <d v="2015-09-29T21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x v="412"/>
    <b v="0"/>
    <n v="2.5000000000000001E-3"/>
    <x v="3086"/>
    <d v="2015-08-17T16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x v="372"/>
    <b v="0"/>
    <n v="6.2500000000000003E-3"/>
    <x v="3087"/>
    <d v="2016-12-21T04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x v="840"/>
    <b v="0"/>
    <n v="1.9384615384615384E-3"/>
    <x v="3088"/>
    <d v="2015-01-08T13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x v="2257"/>
    <b v="0"/>
    <n v="0.23416000000000001"/>
    <x v="3089"/>
    <d v="2016-07-09T01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x v="2258"/>
    <b v="0"/>
    <n v="5.080888888888889E-2"/>
    <x v="3090"/>
    <d v="2015-05-01T18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x v="2259"/>
    <b v="0"/>
    <n v="0.15920000000000001"/>
    <x v="3091"/>
    <d v="2016-08-14T22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x v="2260"/>
    <b v="0"/>
    <n v="1.1831900000000001E-2"/>
    <x v="3092"/>
    <d v="2015-10-15T22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x v="2261"/>
    <b v="0"/>
    <n v="0.22750000000000001"/>
    <x v="3093"/>
    <d v="2014-06-01T03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x v="384"/>
    <b v="0"/>
    <n v="2.5000000000000001E-4"/>
    <x v="3094"/>
    <d v="2015-09-20T19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x v="73"/>
    <b v="0"/>
    <n v="3.351206434316354E-3"/>
    <x v="3095"/>
    <d v="2016-08-01T00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x v="2262"/>
    <b v="0"/>
    <n v="3.9750000000000001E-2"/>
    <x v="3096"/>
    <d v="2015-05-20T19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x v="2263"/>
    <b v="0"/>
    <n v="0.17150000000000001"/>
    <x v="3097"/>
    <d v="2016-10-07T14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x v="2264"/>
    <b v="0"/>
    <n v="3.608004104669061E-2"/>
    <x v="3098"/>
    <d v="2016-02-08T00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x v="2265"/>
    <b v="0"/>
    <n v="0.13900000000000001"/>
    <x v="3099"/>
    <d v="2016-02-12T04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x v="2266"/>
    <b v="0"/>
    <n v="0.15225"/>
    <x v="3100"/>
    <d v="2014-10-20T14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x v="384"/>
    <b v="0"/>
    <n v="0.12"/>
    <x v="3101"/>
    <d v="2015-07-16T07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x v="2267"/>
    <b v="0"/>
    <n v="0.391125"/>
    <x v="3102"/>
    <d v="2016-08-23T08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x v="148"/>
    <b v="0"/>
    <n v="2.6829268292682929E-3"/>
    <x v="3103"/>
    <d v="2015-06-12T03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x v="2268"/>
    <b v="0"/>
    <n v="0.29625000000000001"/>
    <x v="3104"/>
    <d v="2015-02-03T02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x v="2269"/>
    <b v="0"/>
    <n v="0.4236099230111206"/>
    <x v="3105"/>
    <d v="2014-10-19T05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x v="2270"/>
    <b v="0"/>
    <n v="4.1000000000000002E-2"/>
    <x v="3106"/>
    <d v="2015-09-16T22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x v="2271"/>
    <b v="0"/>
    <n v="0.197625"/>
    <x v="3107"/>
    <d v="2015-05-11T19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x v="31"/>
    <b v="0"/>
    <n v="5.1999999999999995E-4"/>
    <x v="3108"/>
    <d v="2015-04-28T15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x v="2272"/>
    <b v="0"/>
    <n v="0.25030188679245285"/>
    <x v="3109"/>
    <d v="2014-08-28T03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x v="119"/>
    <b v="0"/>
    <n v="4.0000000000000002E-4"/>
    <x v="3110"/>
    <d v="2017-02-19T00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x v="2273"/>
    <b v="0"/>
    <n v="0.26640000000000003"/>
    <x v="3111"/>
    <d v="2014-10-04T14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x v="2274"/>
    <b v="0"/>
    <n v="4.7363636363636365E-2"/>
    <x v="3112"/>
    <d v="2016-11-01T02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x v="2275"/>
    <b v="0"/>
    <n v="4.2435339894712751E-2"/>
    <x v="3113"/>
    <d v="2015-04-17T17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x v="121"/>
    <b v="0"/>
    <n v="0"/>
    <x v="3114"/>
    <d v="2014-09-21T15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x v="468"/>
    <b v="0"/>
    <n v="0.03"/>
    <x v="3115"/>
    <d v="2016-06-05T10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x v="1380"/>
    <b v="0"/>
    <n v="0.57333333333333336"/>
    <x v="3116"/>
    <d v="2015-04-01T12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x v="120"/>
    <b v="0"/>
    <n v="1E-3"/>
    <x v="3117"/>
    <d v="2016-05-27T13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x v="2276"/>
    <b v="0"/>
    <n v="3.0999999999999999E-3"/>
    <x v="3118"/>
    <d v="2016-07-02T15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x v="144"/>
    <b v="0"/>
    <n v="5.0000000000000001E-4"/>
    <x v="3119"/>
    <d v="2015-03-27T00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x v="2277"/>
    <b v="0"/>
    <n v="9.8461538461538464E-5"/>
    <x v="3120"/>
    <d v="2016-05-05T21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x v="119"/>
    <b v="0"/>
    <n v="6.6666666666666671E-3"/>
    <x v="3121"/>
    <d v="2014-09-26T16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x v="2278"/>
    <b v="0"/>
    <n v="0.58291457286432158"/>
    <x v="3122"/>
    <d v="2016-11-09T23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x v="2279"/>
    <b v="0"/>
    <n v="0.68153600000000003"/>
    <x v="3123"/>
    <d v="2016-07-09T23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x v="2280"/>
    <b v="0"/>
    <n v="3.2499999999999997E-5"/>
    <x v="3124"/>
    <d v="2015-02-02T18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x v="121"/>
    <b v="0"/>
    <n v="0"/>
    <x v="3125"/>
    <d v="2016-01-07T04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x v="2281"/>
    <b v="0"/>
    <n v="4.1599999999999998E-2"/>
    <x v="3126"/>
    <d v="2016-03-27T23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x v="121"/>
    <b v="0"/>
    <n v="0"/>
    <x v="3127"/>
    <d v="2015-03-01T20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x v="2282"/>
    <b v="0"/>
    <n v="1.0860666666666667"/>
    <x v="3128"/>
    <d v="2017-03-16T18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x v="119"/>
    <b v="0"/>
    <n v="8.0000000000000002E-3"/>
    <x v="3129"/>
    <d v="2017-04-18T19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x v="2283"/>
    <b v="0"/>
    <n v="3.7499999999999999E-2"/>
    <x v="3130"/>
    <d v="2017-04-14T04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x v="404"/>
    <b v="0"/>
    <n v="0.15731707317073171"/>
    <x v="3131"/>
    <d v="2017-04-08T12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x v="119"/>
    <b v="0"/>
    <n v="3.3333333333333332E-4"/>
    <x v="3132"/>
    <d v="2017-04-21T07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x v="1209"/>
    <b v="0"/>
    <n v="1.08"/>
    <x v="3133"/>
    <d v="2017-03-24T12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x v="654"/>
    <b v="0"/>
    <n v="0.22500000000000001"/>
    <x v="3134"/>
    <d v="2017-03-27T16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x v="2284"/>
    <b v="0"/>
    <n v="0.20849420849420849"/>
    <x v="3135"/>
    <d v="2017-04-04T03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x v="2285"/>
    <b v="0"/>
    <n v="1.278"/>
    <x v="3136"/>
    <d v="2017-03-31T22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x v="73"/>
    <b v="0"/>
    <n v="3.3333333333333333E-2"/>
    <x v="3137"/>
    <d v="2017-05-03T19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x v="121"/>
    <b v="0"/>
    <n v="0"/>
    <x v="3138"/>
    <d v="2017-04-03T15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x v="2286"/>
    <b v="0"/>
    <n v="5.3999999999999999E-2"/>
    <x v="3139"/>
    <d v="2017-03-25T04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x v="1228"/>
    <b v="0"/>
    <n v="9.5999999999999992E-3"/>
    <x v="3140"/>
    <d v="2017-04-07T16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x v="2287"/>
    <b v="0"/>
    <n v="0.51600000000000001"/>
    <x v="3141"/>
    <d v="2017-04-16T20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x v="2"/>
    <b v="0"/>
    <n v="1.6363636363636365E-2"/>
    <x v="3142"/>
    <d v="2017-03-19T11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x v="121"/>
    <b v="0"/>
    <n v="0"/>
    <x v="3143"/>
    <d v="2017-04-09T08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x v="2288"/>
    <b v="0"/>
    <n v="0.754"/>
    <x v="3144"/>
    <d v="2017-03-19T06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x v="121"/>
    <b v="0"/>
    <n v="0"/>
    <x v="3145"/>
    <d v="2017-03-27T23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x v="2289"/>
    <b v="0"/>
    <n v="0.105"/>
    <x v="3146"/>
    <d v="2017-04-16T15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x v="2290"/>
    <b v="1"/>
    <n v="1.1752499999999999"/>
    <x v="3147"/>
    <d v="2014-11-07T00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x v="2291"/>
    <b v="1"/>
    <n v="1.3116666666666668"/>
    <x v="3148"/>
    <d v="2014-10-01T04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x v="368"/>
    <b v="1"/>
    <n v="1.04"/>
    <x v="3149"/>
    <d v="2012-12-07T02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x v="2292"/>
    <b v="1"/>
    <n v="1.01"/>
    <x v="3150"/>
    <d v="2011-01-25T04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x v="2293"/>
    <b v="1"/>
    <n v="1.004"/>
    <x v="3151"/>
    <d v="2014-09-10T20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x v="2294"/>
    <b v="1"/>
    <n v="1.0595454545454546"/>
    <x v="3152"/>
    <d v="2013-11-02T20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x v="2295"/>
    <b v="1"/>
    <n v="3.3558333333333334"/>
    <x v="3153"/>
    <d v="2011-05-01T04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x v="2296"/>
    <b v="1"/>
    <n v="1.1292857142857142"/>
    <x v="3154"/>
    <d v="2012-04-01T20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x v="2297"/>
    <b v="1"/>
    <n v="1.885046"/>
    <x v="3155"/>
    <d v="2012-12-20T11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x v="2298"/>
    <b v="1"/>
    <n v="1.0181818181818181"/>
    <x v="3156"/>
    <d v="2012-06-01T22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x v="2299"/>
    <b v="1"/>
    <n v="1.01"/>
    <x v="3157"/>
    <d v="2014-07-19T05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x v="2300"/>
    <b v="1"/>
    <n v="1.1399999999999999"/>
    <x v="3158"/>
    <d v="2013-07-22T20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x v="2301"/>
    <b v="1"/>
    <n v="1.3348133333333334"/>
    <x v="3159"/>
    <d v="2012-01-18T23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x v="2302"/>
    <b v="1"/>
    <n v="1.0153333333333334"/>
    <x v="3160"/>
    <d v="2014-08-13T04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x v="2303"/>
    <b v="1"/>
    <n v="1.0509999999999999"/>
    <x v="3161"/>
    <d v="2014-10-15T12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x v="2304"/>
    <b v="1"/>
    <n v="1.2715000000000001"/>
    <x v="3162"/>
    <d v="2014-07-07T02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x v="2305"/>
    <b v="1"/>
    <n v="1.1115384615384616"/>
    <x v="3163"/>
    <d v="2014-06-15T18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x v="2306"/>
    <b v="1"/>
    <n v="1.0676000000000001"/>
    <x v="3164"/>
    <d v="2014-06-09T19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x v="2307"/>
    <b v="1"/>
    <n v="1.6266666666666667"/>
    <x v="3165"/>
    <d v="2011-05-03T03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x v="2308"/>
    <b v="1"/>
    <n v="1.6022808571428573"/>
    <x v="3166"/>
    <d v="2014-11-26T07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x v="2309"/>
    <b v="1"/>
    <n v="1.1616666666666666"/>
    <x v="3167"/>
    <d v="2014-08-02T04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x v="2310"/>
    <b v="1"/>
    <n v="1.242"/>
    <x v="3168"/>
    <d v="2014-06-13T22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x v="984"/>
    <b v="1"/>
    <n v="1.030125"/>
    <x v="3169"/>
    <d v="2013-12-13T04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x v="2311"/>
    <b v="1"/>
    <n v="1.1225000000000001"/>
    <x v="3170"/>
    <d v="2014-07-02T04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x v="2312"/>
    <b v="1"/>
    <n v="1.0881428571428571"/>
    <x v="3171"/>
    <d v="2016-05-06T14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x v="2313"/>
    <b v="1"/>
    <n v="1.1499999999999999"/>
    <x v="3172"/>
    <d v="2012-02-14T17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x v="2314"/>
    <b v="1"/>
    <n v="1.03"/>
    <x v="3173"/>
    <d v="2014-09-26T21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x v="2315"/>
    <b v="1"/>
    <n v="1.0113333333333334"/>
    <x v="3174"/>
    <d v="2014-08-25T20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x v="2316"/>
    <b v="1"/>
    <n v="1.0955999999999999"/>
    <x v="3175"/>
    <d v="2011-02-17T21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x v="2317"/>
    <b v="1"/>
    <n v="1.148421052631579"/>
    <x v="3176"/>
    <d v="2013-08-18T15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x v="2318"/>
    <b v="1"/>
    <n v="1.1739999999999999"/>
    <x v="3177"/>
    <d v="2014-06-21T16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x v="2319"/>
    <b v="1"/>
    <n v="1.7173333333333334"/>
    <x v="3178"/>
    <d v="2014-07-16T14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x v="2320"/>
    <b v="1"/>
    <n v="1.1416238095238094"/>
    <x v="3179"/>
    <d v="2013-05-06T16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x v="2321"/>
    <b v="1"/>
    <n v="1.1975"/>
    <x v="3180"/>
    <d v="2014-06-20T09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x v="828"/>
    <b v="1"/>
    <n v="1.0900000000000001"/>
    <x v="3181"/>
    <d v="2014-06-15T16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x v="2322"/>
    <b v="1"/>
    <n v="1.0088571428571429"/>
    <x v="3182"/>
    <d v="2012-01-31T17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x v="2323"/>
    <b v="1"/>
    <n v="1.0900000000000001"/>
    <x v="3183"/>
    <d v="2013-08-23T19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x v="2324"/>
    <b v="1"/>
    <n v="1.0720930232558139"/>
    <x v="3184"/>
    <d v="2014-07-01T23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x v="694"/>
    <b v="1"/>
    <n v="1"/>
    <x v="3185"/>
    <d v="2014-07-16T23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x v="2325"/>
    <b v="1"/>
    <n v="1.0218750000000001"/>
    <x v="3186"/>
    <d v="2014-09-16T21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x v="2326"/>
    <b v="1"/>
    <n v="1.1629333333333334"/>
    <x v="3187"/>
    <d v="2014-08-04T15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x v="2327"/>
    <b v="0"/>
    <n v="0.65"/>
    <x v="3188"/>
    <d v="2015-06-10T09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x v="2328"/>
    <b v="0"/>
    <n v="0.12327272727272727"/>
    <x v="3189"/>
    <d v="2015-05-24T08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x v="121"/>
    <b v="0"/>
    <n v="0"/>
    <x v="3190"/>
    <d v="2016-12-09T04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x v="2329"/>
    <b v="0"/>
    <n v="4.0266666666666666E-2"/>
    <x v="3191"/>
    <d v="2016-08-16T18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x v="800"/>
    <b v="0"/>
    <n v="1.0200000000000001E-2"/>
    <x v="3192"/>
    <d v="2015-02-28T22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x v="2330"/>
    <b v="0"/>
    <n v="0.1174"/>
    <x v="3193"/>
    <d v="2015-02-20T23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x v="121"/>
    <b v="0"/>
    <n v="0"/>
    <x v="3194"/>
    <d v="2015-07-27T01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x v="2331"/>
    <b v="0"/>
    <n v="0.59142857142857141"/>
    <x v="3195"/>
    <d v="2015-02-12T14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x v="468"/>
    <b v="0"/>
    <n v="5.9999999999999995E-4"/>
    <x v="3196"/>
    <d v="2015-08-01T14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x v="2332"/>
    <b v="0"/>
    <n v="0.1145"/>
    <x v="3197"/>
    <d v="2015-02-04T11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x v="2333"/>
    <b v="0"/>
    <n v="3.6666666666666666E-3"/>
    <x v="3198"/>
    <d v="2015-02-16T10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x v="2334"/>
    <b v="0"/>
    <n v="0.52159999999999995"/>
    <x v="3199"/>
    <d v="2014-09-06T21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x v="120"/>
    <b v="0"/>
    <n v="2.0000000000000002E-5"/>
    <x v="3200"/>
    <d v="2016-04-30T05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x v="385"/>
    <b v="0"/>
    <n v="1.2500000000000001E-2"/>
    <x v="3201"/>
    <d v="2014-08-31T18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x v="2335"/>
    <b v="0"/>
    <n v="0.54520000000000002"/>
    <x v="3202"/>
    <d v="2015-12-14T05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x v="694"/>
    <b v="0"/>
    <n v="0.25"/>
    <x v="3203"/>
    <d v="2015-09-25T23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x v="121"/>
    <b v="0"/>
    <n v="0"/>
    <x v="3204"/>
    <d v="2015-07-17T16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x v="1965"/>
    <b v="0"/>
    <n v="3.4125000000000003E-2"/>
    <x v="3205"/>
    <d v="2015-05-01T08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x v="121"/>
    <b v="0"/>
    <n v="0"/>
    <x v="3206"/>
    <d v="2015-09-19T06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x v="2336"/>
    <b v="0"/>
    <n v="0.46363636363636362"/>
    <x v="3207"/>
    <d v="2015-04-23T05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x v="2337"/>
    <b v="1"/>
    <n v="1.0349999999999999"/>
    <x v="3208"/>
    <d v="2014-07-28T14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x v="2338"/>
    <b v="1"/>
    <n v="1.1932315789473684"/>
    <x v="3209"/>
    <d v="2014-06-20T23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x v="2339"/>
    <b v="1"/>
    <n v="1.2576666666666667"/>
    <x v="3210"/>
    <d v="2012-06-01T03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x v="2340"/>
    <b v="1"/>
    <n v="1.1974347826086957"/>
    <x v="3211"/>
    <d v="2014-08-15T02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x v="2341"/>
    <b v="1"/>
    <n v="1.2625"/>
    <x v="3212"/>
    <d v="2014-08-08T19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x v="2342"/>
    <b v="1"/>
    <n v="1.0011666666666668"/>
    <x v="3213"/>
    <d v="2015-07-26T18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x v="2343"/>
    <b v="1"/>
    <n v="1.0213333333333334"/>
    <x v="3214"/>
    <d v="2016-01-05T23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x v="2344"/>
    <b v="1"/>
    <n v="1.0035142857142858"/>
    <x v="3215"/>
    <d v="2015-09-10T03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x v="2345"/>
    <b v="1"/>
    <n v="1.0004999999999999"/>
    <x v="3216"/>
    <d v="2015-07-11T14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x v="2346"/>
    <b v="1"/>
    <n v="1.1602222222222223"/>
    <x v="3217"/>
    <d v="2016-11-04T13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x v="2347"/>
    <b v="1"/>
    <n v="1.0209999999999999"/>
    <x v="3218"/>
    <d v="2014-12-31T00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x v="2348"/>
    <b v="1"/>
    <n v="1.0011000000000001"/>
    <x v="3219"/>
    <d v="2015-03-22T22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x v="2349"/>
    <b v="1"/>
    <n v="1.0084"/>
    <x v="3220"/>
    <d v="2017-03-12T21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x v="2350"/>
    <b v="1"/>
    <n v="1.0342499999999999"/>
    <x v="3221"/>
    <d v="2015-07-05T16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x v="2351"/>
    <b v="1"/>
    <n v="1.248"/>
    <x v="3222"/>
    <d v="2015-10-24T21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x v="2352"/>
    <b v="1"/>
    <n v="1.0951612903225807"/>
    <x v="3223"/>
    <d v="2015-08-20T20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x v="2353"/>
    <b v="1"/>
    <n v="1.0203333333333333"/>
    <x v="3224"/>
    <d v="2017-01-10T05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x v="2354"/>
    <b v="1"/>
    <n v="1.0235000000000001"/>
    <x v="3225"/>
    <d v="2016-06-03T21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x v="2355"/>
    <b v="1"/>
    <n v="1.0416666666666667"/>
    <x v="3226"/>
    <d v="2015-10-30T14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x v="73"/>
    <b v="1"/>
    <n v="1.25"/>
    <x v="3227"/>
    <d v="2017-01-17T21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x v="2356"/>
    <b v="1"/>
    <n v="1.0234285714285714"/>
    <x v="3228"/>
    <d v="2015-12-17T04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x v="2357"/>
    <b v="1"/>
    <n v="1.0786500000000001"/>
    <x v="3229"/>
    <d v="2014-11-20T07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x v="2358"/>
    <b v="1"/>
    <n v="1.0988461538461538"/>
    <x v="3230"/>
    <d v="2014-10-01T03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x v="405"/>
    <b v="1"/>
    <n v="1.61"/>
    <x v="3231"/>
    <d v="2016-04-16T22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x v="2359"/>
    <b v="1"/>
    <n v="1.3120000000000001"/>
    <x v="3232"/>
    <d v="2016-05-04T03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x v="2360"/>
    <b v="1"/>
    <n v="1.1879999999999999"/>
    <x v="3233"/>
    <d v="2017-03-02T19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x v="2361"/>
    <b v="1"/>
    <n v="1.0039275000000001"/>
    <x v="3234"/>
    <d v="2017-02-01T23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x v="2362"/>
    <b v="1"/>
    <n v="1.0320666666666667"/>
    <x v="3235"/>
    <d v="2016-07-01T08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x v="2363"/>
    <b v="1"/>
    <n v="1.006"/>
    <x v="3236"/>
    <d v="2016-12-28T22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x v="2364"/>
    <b v="1"/>
    <n v="1.0078754285714286"/>
    <x v="3237"/>
    <d v="2015-09-29T03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x v="2365"/>
    <b v="1"/>
    <n v="1.1232142857142857"/>
    <x v="3238"/>
    <d v="2015-07-01T12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x v="2366"/>
    <b v="1"/>
    <n v="1.0591914022517912"/>
    <x v="3239"/>
    <d v="2015-10-25T23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x v="2367"/>
    <b v="1"/>
    <n v="1.0056666666666667"/>
    <x v="3240"/>
    <d v="2017-02-16T23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x v="2368"/>
    <b v="1"/>
    <n v="1.1530588235294117"/>
    <x v="3241"/>
    <d v="2014-10-14T06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x v="2369"/>
    <b v="1"/>
    <n v="1.273042"/>
    <x v="3242"/>
    <d v="2014-09-19T18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x v="2370"/>
    <b v="1"/>
    <n v="1.028375"/>
    <x v="3243"/>
    <d v="2015-10-09T00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x v="2371"/>
    <b v="1"/>
    <n v="1.0293749999999999"/>
    <x v="3244"/>
    <d v="2016-12-01T17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x v="2372"/>
    <b v="1"/>
    <n v="1.043047619047619"/>
    <x v="3245"/>
    <d v="2015-06-12T02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x v="2373"/>
    <b v="1"/>
    <n v="1.1122000000000001"/>
    <x v="3246"/>
    <d v="2015-09-12T03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x v="2374"/>
    <b v="1"/>
    <n v="1.0586"/>
    <x v="3247"/>
    <d v="2015-07-12T10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x v="2375"/>
    <b v="1"/>
    <n v="1.0079166666666666"/>
    <x v="3248"/>
    <d v="2015-04-04T20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x v="2376"/>
    <b v="1"/>
    <n v="1.0492727272727274"/>
    <x v="3249"/>
    <d v="2015-06-20T17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x v="2377"/>
    <b v="1"/>
    <n v="1.01552"/>
    <x v="3250"/>
    <d v="2014-11-05T18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x v="2378"/>
    <b v="1"/>
    <n v="1.1073333333333333"/>
    <x v="3251"/>
    <d v="2015-06-21T17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x v="2379"/>
    <b v="1"/>
    <n v="1.2782222222222221"/>
    <x v="3252"/>
    <d v="2016-09-07T11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x v="2380"/>
    <b v="1"/>
    <n v="1.0182500000000001"/>
    <x v="3253"/>
    <d v="2016-09-08T03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x v="2381"/>
    <b v="1"/>
    <n v="1.012576923076923"/>
    <x v="3254"/>
    <d v="2015-03-26T01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x v="2382"/>
    <b v="1"/>
    <n v="1.75"/>
    <x v="3255"/>
    <d v="2014-10-07T18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x v="2383"/>
    <b v="1"/>
    <n v="1.2806"/>
    <x v="3256"/>
    <d v="2015-06-11T03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x v="2384"/>
    <b v="1"/>
    <n v="1.0629949999999999"/>
    <x v="3257"/>
    <d v="2017-02-22T13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x v="2385"/>
    <b v="1"/>
    <n v="1.052142857142857"/>
    <x v="3258"/>
    <d v="2015-01-08T21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x v="2386"/>
    <b v="1"/>
    <n v="1.0616782608695652"/>
    <x v="3259"/>
    <d v="2016-10-01T03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x v="2387"/>
    <b v="1"/>
    <n v="1.0924"/>
    <x v="3260"/>
    <d v="2015-11-30T17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x v="2388"/>
    <b v="1"/>
    <n v="1.0045454545454546"/>
    <x v="3261"/>
    <d v="2015-07-16T17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x v="2389"/>
    <b v="1"/>
    <n v="1.0304098360655738"/>
    <x v="3262"/>
    <d v="2014-12-22T04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x v="2390"/>
    <b v="1"/>
    <n v="1.121664"/>
    <x v="3263"/>
    <d v="2015-10-30T21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x v="2391"/>
    <b v="1"/>
    <n v="1.03"/>
    <x v="3264"/>
    <d v="2015-01-28T22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x v="2392"/>
    <b v="1"/>
    <n v="1.64"/>
    <x v="3265"/>
    <d v="2015-12-03T17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x v="2393"/>
    <b v="1"/>
    <n v="1.3128333333333333"/>
    <x v="3266"/>
    <d v="2015-06-12T21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x v="2394"/>
    <b v="1"/>
    <n v="1.0209999999999999"/>
    <x v="3267"/>
    <d v="2015-07-17T18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x v="2395"/>
    <b v="1"/>
    <n v="1.28"/>
    <x v="3268"/>
    <d v="2016-08-24T21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x v="2396"/>
    <b v="1"/>
    <n v="1.0149999999999999"/>
    <x v="3269"/>
    <d v="2015-06-16T11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x v="2397"/>
    <b v="1"/>
    <n v="1.0166666666666666"/>
    <x v="3270"/>
    <d v="2015-07-12T12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x v="2398"/>
    <b v="1"/>
    <n v="1.3"/>
    <x v="3271"/>
    <d v="2014-11-02T11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x v="2399"/>
    <b v="1"/>
    <n v="1.5443"/>
    <x v="3272"/>
    <d v="2015-11-06T13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x v="2400"/>
    <b v="1"/>
    <n v="1.0740000000000001"/>
    <x v="3273"/>
    <d v="2016-09-14T19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x v="2401"/>
    <b v="1"/>
    <n v="1.0132258064516129"/>
    <x v="3274"/>
    <d v="2016-03-15T21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x v="2402"/>
    <b v="1"/>
    <n v="1.0027777777777778"/>
    <x v="3275"/>
    <d v="2015-02-09T04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x v="2403"/>
    <b v="1"/>
    <n v="1.1684444444444444"/>
    <x v="3276"/>
    <d v="2016-04-01T03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x v="2404"/>
    <b v="1"/>
    <n v="1.0860000000000001"/>
    <x v="3277"/>
    <d v="2014-11-18T17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x v="2405"/>
    <b v="1"/>
    <n v="1.034"/>
    <x v="3278"/>
    <d v="2015-05-30T20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x v="2406"/>
    <b v="1"/>
    <n v="1.1427586206896552"/>
    <x v="3279"/>
    <d v="2016-04-01T01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x v="2407"/>
    <b v="1"/>
    <n v="1.03"/>
    <x v="3280"/>
    <d v="2015-06-01T05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x v="2408"/>
    <b v="1"/>
    <n v="1.216"/>
    <x v="3281"/>
    <d v="2015-09-02T00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x v="2409"/>
    <b v="1"/>
    <n v="1.026467741935484"/>
    <x v="3282"/>
    <d v="2016-04-29T04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x v="2410"/>
    <b v="1"/>
    <n v="1.0475000000000001"/>
    <x v="3283"/>
    <d v="2016-02-10T21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x v="2411"/>
    <b v="1"/>
    <n v="1.016"/>
    <x v="3284"/>
    <d v="2016-01-29T05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x v="2412"/>
    <b v="1"/>
    <n v="1.1210242048409682"/>
    <x v="3285"/>
    <d v="2017-02-28T05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x v="2413"/>
    <b v="1"/>
    <n v="1.0176666666666667"/>
    <x v="3286"/>
    <d v="2016-08-15T20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x v="2414"/>
    <b v="1"/>
    <n v="1"/>
    <x v="3287"/>
    <d v="2015-11-28T18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x v="2415"/>
    <b v="1"/>
    <n v="1.0026489999999999"/>
    <x v="3288"/>
    <d v="2016-06-20T23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x v="2416"/>
    <b v="1"/>
    <n v="1.3304200000000002"/>
    <x v="3289"/>
    <d v="2017-02-20T08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x v="2417"/>
    <b v="1"/>
    <n v="1.212"/>
    <x v="3290"/>
    <d v="2017-03-11T12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x v="2418"/>
    <b v="1"/>
    <n v="1.1399999999999999"/>
    <x v="3291"/>
    <d v="2015-09-17T03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x v="2419"/>
    <b v="1"/>
    <n v="2.8613861386138613"/>
    <x v="3292"/>
    <d v="2015-12-04T19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x v="524"/>
    <b v="1"/>
    <n v="1.7044444444444444"/>
    <x v="3293"/>
    <d v="2017-03-04T10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x v="2420"/>
    <b v="1"/>
    <n v="1.1833333333333333"/>
    <x v="3294"/>
    <d v="2015-06-16T12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x v="2421"/>
    <b v="1"/>
    <n v="1.0285857142857142"/>
    <x v="3295"/>
    <d v="2016-09-26T10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x v="2422"/>
    <b v="1"/>
    <n v="1.4406666666666668"/>
    <x v="3296"/>
    <d v="2015-11-22T22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x v="2423"/>
    <b v="1"/>
    <n v="1.0007272727272727"/>
    <x v="3297"/>
    <d v="2015-07-27T22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x v="2424"/>
    <b v="1"/>
    <n v="1.0173000000000001"/>
    <x v="3298"/>
    <d v="2015-09-13T00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x v="2425"/>
    <b v="1"/>
    <n v="1.1619999999999999"/>
    <x v="3299"/>
    <d v="2015-10-14T22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x v="2426"/>
    <b v="1"/>
    <n v="1.3616666666666666"/>
    <x v="3300"/>
    <d v="2015-04-29T17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x v="711"/>
    <b v="1"/>
    <n v="1.3346666666666667"/>
    <x v="3301"/>
    <d v="2016-08-01T06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x v="2427"/>
    <b v="1"/>
    <n v="1.0339285714285715"/>
    <x v="3302"/>
    <d v="2016-12-07T08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x v="2428"/>
    <b v="1"/>
    <n v="1.1588888888888889"/>
    <x v="3303"/>
    <d v="2015-03-28T14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x v="2429"/>
    <b v="1"/>
    <n v="1.0451666666666666"/>
    <x v="3304"/>
    <d v="2016-12-22T14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x v="2430"/>
    <b v="1"/>
    <n v="1.0202500000000001"/>
    <x v="3305"/>
    <d v="2015-07-31T20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x v="2431"/>
    <b v="1"/>
    <n v="1.7533333333333334"/>
    <x v="3306"/>
    <d v="2016-06-10T03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x v="2432"/>
    <b v="1"/>
    <n v="1.0668"/>
    <x v="3307"/>
    <d v="2016-05-15T01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x v="2433"/>
    <b v="1"/>
    <n v="1.2228571428571429"/>
    <x v="3308"/>
    <d v="2016-04-13T21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x v="666"/>
    <b v="1"/>
    <n v="1.5942857142857143"/>
    <x v="3309"/>
    <d v="2016-10-16T15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x v="2434"/>
    <b v="1"/>
    <n v="1.0007692307692309"/>
    <x v="3310"/>
    <d v="2015-10-06T22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x v="2435"/>
    <b v="1"/>
    <n v="1.0984"/>
    <x v="3311"/>
    <d v="2015-10-17T07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x v="2397"/>
    <b v="1"/>
    <n v="1.0004"/>
    <x v="3312"/>
    <d v="2016-11-11T22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x v="2436"/>
    <b v="1"/>
    <n v="1.1605000000000001"/>
    <x v="3313"/>
    <d v="2016-01-27T01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x v="2437"/>
    <b v="1"/>
    <n v="2.1074999999999999"/>
    <x v="3314"/>
    <d v="2015-05-08T20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x v="2438"/>
    <b v="1"/>
    <n v="1.1000000000000001"/>
    <x v="3315"/>
    <d v="2016-05-06T07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x v="2439"/>
    <b v="1"/>
    <n v="1.0008673425918038"/>
    <x v="3316"/>
    <d v="2014-08-08T13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x v="2440"/>
    <b v="1"/>
    <n v="1.0619047619047619"/>
    <x v="3317"/>
    <d v="2016-06-08T00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x v="2441"/>
    <b v="1"/>
    <n v="1.256"/>
    <x v="3318"/>
    <d v="2016-04-11T02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x v="1209"/>
    <b v="1"/>
    <n v="1.08"/>
    <x v="3319"/>
    <d v="2015-01-31T14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x v="2442"/>
    <b v="1"/>
    <n v="1.01"/>
    <x v="3320"/>
    <d v="2016-06-22T01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x v="1278"/>
    <b v="1"/>
    <n v="1.0740000000000001"/>
    <x v="3321"/>
    <d v="2014-10-16T03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x v="2443"/>
    <b v="1"/>
    <n v="1.0151515151515151"/>
    <x v="3322"/>
    <d v="2016-06-22T03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x v="2444"/>
    <b v="1"/>
    <n v="1.2589999999999999"/>
    <x v="3323"/>
    <d v="2016-09-25T08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x v="2445"/>
    <b v="1"/>
    <n v="1.0166666666666666"/>
    <x v="3324"/>
    <d v="2016-06-05T13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x v="180"/>
    <b v="1"/>
    <n v="1.125"/>
    <x v="3325"/>
    <d v="2015-04-05T17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x v="2446"/>
    <b v="1"/>
    <n v="1.0137499999999999"/>
    <x v="3326"/>
    <d v="2015-03-08T16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x v="2447"/>
    <b v="1"/>
    <n v="1.0125"/>
    <x v="3327"/>
    <d v="2016-05-08T08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x v="2448"/>
    <b v="1"/>
    <n v="1.4638888888888888"/>
    <x v="3328"/>
    <d v="2014-07-05T01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x v="2449"/>
    <b v="1"/>
    <n v="1.1679999999999999"/>
    <x v="3329"/>
    <d v="2014-07-27T23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x v="2450"/>
    <b v="1"/>
    <n v="1.0626666666666666"/>
    <x v="3330"/>
    <d v="2015-04-01T20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x v="2451"/>
    <b v="1"/>
    <n v="1.0451999999999999"/>
    <x v="3331"/>
    <d v="2015-10-06T16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x v="2452"/>
    <b v="1"/>
    <n v="1"/>
    <x v="3332"/>
    <d v="2014-07-19T20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x v="2453"/>
    <b v="1"/>
    <n v="1.0457142857142858"/>
    <x v="3333"/>
    <d v="2015-06-15T16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x v="2454"/>
    <b v="1"/>
    <n v="1.3862051149573753"/>
    <x v="3334"/>
    <d v="2015-07-30T12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x v="2455"/>
    <b v="1"/>
    <n v="1.0032000000000001"/>
    <x v="3335"/>
    <d v="2014-08-03T23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x v="1848"/>
    <b v="1"/>
    <n v="1"/>
    <x v="3336"/>
    <d v="2016-04-05T08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x v="2456"/>
    <b v="1"/>
    <n v="1.1020000000000001"/>
    <x v="3337"/>
    <d v="2014-10-10T21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x v="2457"/>
    <b v="1"/>
    <n v="1.0218"/>
    <x v="3338"/>
    <d v="2017-02-24T13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x v="2458"/>
    <b v="1"/>
    <n v="1.0435000000000001"/>
    <x v="3339"/>
    <d v="2016-07-28T15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x v="2459"/>
    <b v="1"/>
    <n v="1.3816666666666666"/>
    <x v="3340"/>
    <d v="2016-12-06T23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x v="2460"/>
    <b v="1"/>
    <n v="1"/>
    <x v="3341"/>
    <d v="2016-06-12T17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x v="2461"/>
    <b v="1"/>
    <n v="1.0166666666666666"/>
    <x v="3342"/>
    <d v="2015-04-01T04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x v="953"/>
    <b v="1"/>
    <n v="1.7142857142857142"/>
    <x v="3343"/>
    <d v="2016-04-13T13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x v="2462"/>
    <b v="1"/>
    <n v="1.0144444444444445"/>
    <x v="3344"/>
    <d v="2014-08-30T04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x v="73"/>
    <b v="1"/>
    <n v="1.3"/>
    <x v="3345"/>
    <d v="2015-04-18T00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x v="2463"/>
    <b v="1"/>
    <n v="1.1000000000000001"/>
    <x v="3346"/>
    <d v="2015-02-26T00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x v="2464"/>
    <b v="1"/>
    <n v="1.1944999999999999"/>
    <x v="3347"/>
    <d v="2016-05-08T21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x v="2465"/>
    <b v="1"/>
    <n v="1.002909090909091"/>
    <x v="3348"/>
    <d v="2016-04-30T03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x v="2466"/>
    <b v="1"/>
    <n v="1.534"/>
    <x v="3349"/>
    <d v="2016-06-13T17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x v="400"/>
    <b v="1"/>
    <n v="1.0442857142857143"/>
    <x v="3350"/>
    <d v="2015-11-29T23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x v="2467"/>
    <b v="1"/>
    <n v="1.0109999999999999"/>
    <x v="3351"/>
    <d v="2014-07-23T11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x v="2468"/>
    <b v="1"/>
    <n v="1.0751999999999999"/>
    <x v="3352"/>
    <d v="2016-07-01T23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x v="2469"/>
    <b v="1"/>
    <n v="3.15"/>
    <x v="3353"/>
    <d v="2016-05-02T23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x v="2265"/>
    <b v="1"/>
    <n v="1.0193333333333334"/>
    <x v="3354"/>
    <d v="2015-10-29T04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x v="2470"/>
    <b v="1"/>
    <n v="1.2628571428571429"/>
    <x v="3355"/>
    <d v="2016-05-10T11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x v="2471"/>
    <b v="1"/>
    <n v="1.014"/>
    <x v="3356"/>
    <d v="2016-07-15T19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x v="2472"/>
    <b v="1"/>
    <n v="1.01"/>
    <x v="3357"/>
    <d v="2014-08-01T10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x v="2473"/>
    <b v="1"/>
    <n v="1.0299"/>
    <x v="3358"/>
    <d v="2014-11-19T08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x v="2474"/>
    <b v="1"/>
    <n v="1.0625"/>
    <x v="3359"/>
    <d v="2017-02-25T01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x v="2475"/>
    <b v="1"/>
    <n v="1.0137777777777779"/>
    <x v="3360"/>
    <d v="2016-12-14T15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x v="2476"/>
    <b v="1"/>
    <n v="1.1346000000000001"/>
    <x v="3361"/>
    <d v="2014-09-01T15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x v="2477"/>
    <b v="1"/>
    <n v="2.1800000000000002"/>
    <x v="3362"/>
    <d v="2015-03-07T04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x v="2478"/>
    <b v="1"/>
    <n v="1.0141935483870967"/>
    <x v="3363"/>
    <d v="2014-08-19T16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x v="2479"/>
    <b v="1"/>
    <n v="1.0593333333333332"/>
    <x v="3364"/>
    <d v="2016-03-15T21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x v="2480"/>
    <b v="1"/>
    <n v="1.04"/>
    <x v="3365"/>
    <d v="2015-12-13T02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x v="2481"/>
    <b v="1"/>
    <n v="2.21"/>
    <x v="3366"/>
    <d v="2015-05-13T01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x v="2482"/>
    <b v="1"/>
    <n v="1.1866666666666668"/>
    <x v="3367"/>
    <d v="2015-08-01T22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x v="2483"/>
    <b v="1"/>
    <n v="1.046"/>
    <x v="3368"/>
    <d v="2015-01-01T05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x v="2484"/>
    <b v="1"/>
    <n v="1.0389999999999999"/>
    <x v="3369"/>
    <d v="2017-01-15T00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x v="2485"/>
    <b v="1"/>
    <n v="1.1773333333333333"/>
    <x v="3370"/>
    <d v="2016-12-17T08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x v="2486"/>
    <b v="1"/>
    <n v="1.385"/>
    <x v="3371"/>
    <d v="2015-12-02T20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x v="134"/>
    <b v="1"/>
    <n v="1.0349999999999999"/>
    <x v="3372"/>
    <d v="2014-08-25T04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x v="2487"/>
    <b v="1"/>
    <n v="1.0024999999999999"/>
    <x v="3373"/>
    <d v="2015-07-18T16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x v="2488"/>
    <b v="1"/>
    <n v="1.0657142857142856"/>
    <x v="3374"/>
    <d v="2015-10-28T17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x v="2489"/>
    <b v="1"/>
    <n v="1"/>
    <x v="3375"/>
    <d v="2014-05-18T14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x v="2490"/>
    <b v="1"/>
    <n v="1.0001249999999999"/>
    <x v="3376"/>
    <d v="2015-04-25T15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x v="2491"/>
    <b v="1"/>
    <n v="1.0105"/>
    <x v="3377"/>
    <d v="2015-03-20T16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x v="2492"/>
    <b v="1"/>
    <n v="1.0763636363636364"/>
    <x v="3378"/>
    <d v="2014-08-31T13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x v="2493"/>
    <b v="1"/>
    <n v="1.0365"/>
    <x v="3379"/>
    <d v="2015-08-26T23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x v="2494"/>
    <b v="1"/>
    <n v="1.0443333333333333"/>
    <x v="3380"/>
    <d v="2014-11-29T23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x v="2495"/>
    <b v="1"/>
    <n v="1.0225"/>
    <x v="3381"/>
    <d v="2015-03-11T03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x v="2496"/>
    <b v="1"/>
    <n v="1.0074285714285713"/>
    <x v="3382"/>
    <d v="2016-08-01T22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x v="2497"/>
    <b v="1"/>
    <n v="1.1171428571428572"/>
    <x v="3383"/>
    <d v="2016-06-23T18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x v="2498"/>
    <b v="1"/>
    <n v="1.0001100000000001"/>
    <x v="3384"/>
    <d v="2015-11-21T03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x v="44"/>
    <b v="1"/>
    <n v="1"/>
    <x v="3385"/>
    <d v="2014-12-10T20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x v="2499"/>
    <b v="1"/>
    <n v="1.05"/>
    <x v="3386"/>
    <d v="2014-12-03T15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x v="2500"/>
    <b v="1"/>
    <n v="1.1686666666666667"/>
    <x v="3387"/>
    <d v="2014-12-14T18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x v="1184"/>
    <b v="1"/>
    <n v="1.038"/>
    <x v="3388"/>
    <d v="2015-06-18T11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x v="2501"/>
    <b v="1"/>
    <n v="1.145"/>
    <x v="3389"/>
    <d v="2016-06-03T13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x v="2502"/>
    <b v="1"/>
    <n v="1.024"/>
    <x v="3390"/>
    <d v="2014-07-10T18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x v="2440"/>
    <b v="1"/>
    <n v="2.23"/>
    <x v="3391"/>
    <d v="2014-08-08T22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x v="694"/>
    <b v="1"/>
    <n v="1"/>
    <x v="3392"/>
    <d v="2016-05-06T20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x v="2503"/>
    <b v="1"/>
    <n v="1.0580000000000001"/>
    <x v="3393"/>
    <d v="2014-11-06T00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x v="2109"/>
    <b v="1"/>
    <n v="1.4236363636363636"/>
    <x v="3394"/>
    <d v="2014-07-27T14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x v="2504"/>
    <b v="1"/>
    <n v="1.84"/>
    <x v="3395"/>
    <d v="2015-05-30T18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x v="2505"/>
    <b v="1"/>
    <n v="1.0433333333333332"/>
    <x v="3396"/>
    <d v="2014-06-01T03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x v="123"/>
    <b v="1"/>
    <n v="1.1200000000000001"/>
    <x v="3397"/>
    <d v="2016-02-18T22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x v="2506"/>
    <b v="1"/>
    <n v="1.1107499999999999"/>
    <x v="3398"/>
    <d v="2014-11-21T17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x v="2507"/>
    <b v="1"/>
    <n v="1.0375000000000001"/>
    <x v="3399"/>
    <d v="2015-02-21T22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x v="2508"/>
    <b v="1"/>
    <n v="1.0041"/>
    <x v="3400"/>
    <d v="2014-08-28T22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x v="2509"/>
    <b v="1"/>
    <n v="1.0186206896551724"/>
    <x v="3401"/>
    <d v="2015-08-07T17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x v="2510"/>
    <b v="1"/>
    <n v="1.0976666666666666"/>
    <x v="3402"/>
    <d v="2015-11-12T02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x v="2511"/>
    <b v="1"/>
    <n v="1"/>
    <x v="3403"/>
    <d v="2015-06-25T11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x v="2512"/>
    <b v="1"/>
    <n v="1.22"/>
    <x v="3404"/>
    <d v="2015-06-17T12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x v="2513"/>
    <b v="1"/>
    <n v="1.3757142857142857"/>
    <x v="3405"/>
    <d v="2016-03-01T23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x v="2514"/>
    <b v="1"/>
    <n v="1.0031000000000001"/>
    <x v="3406"/>
    <d v="2014-07-16T11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x v="2515"/>
    <b v="1"/>
    <n v="1.071"/>
    <x v="3407"/>
    <d v="2014-07-06T10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x v="2516"/>
    <b v="1"/>
    <n v="2.11"/>
    <x v="3408"/>
    <d v="2014-07-18T23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x v="2517"/>
    <b v="1"/>
    <n v="1.236"/>
    <x v="3409"/>
    <d v="2016-07-31T20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x v="2518"/>
    <b v="1"/>
    <n v="1.085"/>
    <x v="3410"/>
    <d v="2016-06-06T07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x v="2519"/>
    <b v="1"/>
    <n v="1.0356666666666667"/>
    <x v="3411"/>
    <d v="2015-10-08T00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x v="2520"/>
    <b v="1"/>
    <n v="1"/>
    <x v="3412"/>
    <d v="2014-09-27T23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x v="2521"/>
    <b v="1"/>
    <n v="1.3"/>
    <x v="3413"/>
    <d v="2015-02-28T04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x v="2522"/>
    <b v="1"/>
    <n v="1.0349999999999999"/>
    <x v="3414"/>
    <d v="2016-12-01T07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x v="2523"/>
    <b v="1"/>
    <n v="1"/>
    <x v="3415"/>
    <d v="2016-04-17T23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x v="2524"/>
    <b v="1"/>
    <n v="1.196"/>
    <x v="3416"/>
    <d v="2015-04-23T18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x v="2525"/>
    <b v="1"/>
    <n v="1.0000058823529412"/>
    <x v="3417"/>
    <d v="2014-10-26T00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x v="2526"/>
    <b v="1"/>
    <n v="1.00875"/>
    <x v="3418"/>
    <d v="2014-05-23T20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x v="2527"/>
    <b v="1"/>
    <n v="1.0654545454545454"/>
    <x v="3419"/>
    <d v="2016-04-06T21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x v="2528"/>
    <b v="1"/>
    <n v="1.38"/>
    <x v="3420"/>
    <d v="2016-02-14T00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x v="2529"/>
    <b v="1"/>
    <n v="1.0115000000000001"/>
    <x v="3421"/>
    <d v="2015-03-04T18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x v="2530"/>
    <b v="1"/>
    <n v="1.091"/>
    <x v="3422"/>
    <d v="2015-12-14T00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x v="436"/>
    <b v="1"/>
    <n v="1.4"/>
    <x v="3423"/>
    <d v="2015-04-24T21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x v="2531"/>
    <b v="1"/>
    <n v="1.0358333333333334"/>
    <x v="3424"/>
    <d v="2015-02-05T06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x v="2532"/>
    <b v="1"/>
    <n v="1.0297033333333332"/>
    <x v="3425"/>
    <d v="2014-10-04T14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x v="2533"/>
    <b v="1"/>
    <n v="1.0813333333333333"/>
    <x v="3426"/>
    <d v="2014-09-21T02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x v="2218"/>
    <b v="1"/>
    <n v="1"/>
    <x v="3427"/>
    <d v="2014-07-02T15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x v="2534"/>
    <b v="1"/>
    <n v="1.0275000000000001"/>
    <x v="3428"/>
    <d v="2015-02-28T17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x v="1862"/>
    <b v="1"/>
    <n v="1.3"/>
    <x v="3429"/>
    <d v="2016-11-02T00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x v="2535"/>
    <b v="1"/>
    <n v="1.0854949999999999"/>
    <x v="3430"/>
    <d v="2014-07-30T22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x v="2536"/>
    <b v="1"/>
    <n v="1"/>
    <x v="3431"/>
    <d v="2014-08-18T17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x v="2537"/>
    <b v="1"/>
    <n v="1.0965"/>
    <x v="3432"/>
    <d v="2016-02-05T22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x v="2538"/>
    <b v="1"/>
    <n v="1.0026315789473683"/>
    <x v="3433"/>
    <d v="2014-06-17T03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x v="2539"/>
    <b v="1"/>
    <n v="1.0555000000000001"/>
    <x v="3434"/>
    <d v="2014-07-10T09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x v="2540"/>
    <b v="1"/>
    <n v="1.1200000000000001"/>
    <x v="3435"/>
    <d v="2016-08-07T03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x v="2541"/>
    <b v="1"/>
    <n v="1.0589999999999999"/>
    <x v="3436"/>
    <d v="2014-08-21T16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x v="2542"/>
    <b v="1"/>
    <n v="1.01"/>
    <x v="3437"/>
    <d v="2015-08-19T17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x v="2543"/>
    <b v="1"/>
    <n v="1.042"/>
    <x v="3438"/>
    <d v="2015-05-02T21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x v="2544"/>
    <b v="1"/>
    <n v="1.3467833333333334"/>
    <x v="3439"/>
    <d v="2016-01-19T04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x v="2545"/>
    <b v="1"/>
    <n v="1.052184"/>
    <x v="3440"/>
    <d v="2014-07-11T16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x v="2546"/>
    <b v="1"/>
    <n v="1.026"/>
    <x v="3441"/>
    <d v="2015-11-13T20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x v="683"/>
    <b v="1"/>
    <n v="1"/>
    <x v="3442"/>
    <d v="2015-05-30T20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x v="2547"/>
    <b v="1"/>
    <n v="1.855"/>
    <x v="3443"/>
    <d v="2014-09-09T12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x v="2548"/>
    <b v="1"/>
    <n v="2.89"/>
    <x v="3444"/>
    <d v="2016-06-08T13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x v="2549"/>
    <b v="1"/>
    <n v="1"/>
    <x v="3445"/>
    <d v="2015-10-23T12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x v="2550"/>
    <b v="1"/>
    <n v="1.0820000000000001"/>
    <x v="3446"/>
    <d v="2015-02-05T12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x v="2551"/>
    <b v="1"/>
    <n v="1.0780000000000001"/>
    <x v="3447"/>
    <d v="2016-03-18T20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x v="2552"/>
    <b v="1"/>
    <n v="1.0976190476190477"/>
    <x v="3448"/>
    <d v="2014-12-17T02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x v="2553"/>
    <b v="1"/>
    <n v="1.70625"/>
    <x v="3449"/>
    <d v="2016-07-09T04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x v="2554"/>
    <b v="1"/>
    <n v="1.52"/>
    <x v="3450"/>
    <d v="2015-04-02T15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x v="2555"/>
    <b v="1"/>
    <n v="1.0123076923076924"/>
    <x v="3451"/>
    <d v="2015-04-21T17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x v="2556"/>
    <b v="1"/>
    <n v="1.532"/>
    <x v="3452"/>
    <d v="2014-07-23T03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x v="446"/>
    <b v="1"/>
    <n v="1.2833333333333334"/>
    <x v="3453"/>
    <d v="2016-08-13T23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x v="2557"/>
    <b v="1"/>
    <n v="1.0071428571428571"/>
    <x v="3454"/>
    <d v="2014-07-31T16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x v="2558"/>
    <b v="1"/>
    <n v="1.0065"/>
    <x v="3455"/>
    <d v="2016-10-13T18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x v="2559"/>
    <b v="1"/>
    <n v="1.913"/>
    <x v="3456"/>
    <d v="2014-08-01T06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x v="2560"/>
    <b v="1"/>
    <n v="1.4019999999999999"/>
    <x v="3457"/>
    <d v="2015-02-12T05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x v="2561"/>
    <b v="1"/>
    <n v="1.2433537832310839"/>
    <x v="3458"/>
    <d v="2015-02-03T04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x v="2562"/>
    <b v="1"/>
    <n v="1.262"/>
    <x v="3459"/>
    <d v="2016-05-20T11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x v="73"/>
    <b v="1"/>
    <n v="1.9"/>
    <x v="3460"/>
    <d v="2014-08-15T12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x v="2563"/>
    <b v="1"/>
    <n v="1.39"/>
    <x v="3461"/>
    <d v="2016-10-29T03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x v="2564"/>
    <b v="1"/>
    <n v="2.02"/>
    <x v="3462"/>
    <d v="2015-07-10T18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x v="2565"/>
    <b v="1"/>
    <n v="1.0338000000000001"/>
    <x v="3463"/>
    <d v="2016-10-11T03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x v="2566"/>
    <b v="1"/>
    <n v="1.023236"/>
    <x v="3464"/>
    <d v="2016-08-23T03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x v="2567"/>
    <b v="1"/>
    <n v="1.03"/>
    <x v="3465"/>
    <d v="2015-08-09T16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x v="2568"/>
    <b v="1"/>
    <n v="1.2714285714285714"/>
    <x v="3466"/>
    <d v="2016-04-19T23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x v="2569"/>
    <b v="1"/>
    <n v="1.01"/>
    <x v="3467"/>
    <d v="2015-03-20T15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x v="2570"/>
    <b v="1"/>
    <n v="1.2178"/>
    <x v="3468"/>
    <d v="2016-09-21T03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x v="2571"/>
    <b v="1"/>
    <n v="1.1339285714285714"/>
    <x v="3469"/>
    <d v="2016-04-28T15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x v="694"/>
    <b v="1"/>
    <n v="1.5"/>
    <x v="3470"/>
    <d v="2016-07-15T21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x v="2572"/>
    <b v="1"/>
    <n v="2.1459999999999999"/>
    <x v="3471"/>
    <d v="2014-08-31T20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x v="2573"/>
    <b v="1"/>
    <n v="1.0205"/>
    <x v="3472"/>
    <d v="2014-11-06T05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x v="2574"/>
    <b v="1"/>
    <n v="1"/>
    <x v="3473"/>
    <d v="2015-03-20T20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x v="2575"/>
    <b v="1"/>
    <n v="1.01"/>
    <x v="3474"/>
    <d v="2016-07-20T12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x v="135"/>
    <b v="1"/>
    <n v="1.1333333333333333"/>
    <x v="3475"/>
    <d v="2014-11-03T00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x v="368"/>
    <b v="1"/>
    <n v="1.04"/>
    <x v="3476"/>
    <d v="2014-10-27T03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x v="2576"/>
    <b v="1"/>
    <n v="1.1533333333333333"/>
    <x v="3477"/>
    <d v="2015-05-17T03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x v="2577"/>
    <b v="1"/>
    <n v="1.1285000000000001"/>
    <x v="3478"/>
    <d v="2015-03-16T21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x v="2578"/>
    <b v="1"/>
    <n v="1.2786666666666666"/>
    <x v="3479"/>
    <d v="2014-06-21T20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x v="2579"/>
    <b v="1"/>
    <n v="1.4266666666666667"/>
    <x v="3480"/>
    <d v="2015-07-10T21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x v="2580"/>
    <b v="1"/>
    <n v="1.1879999999999999"/>
    <x v="3481"/>
    <d v="2015-01-02T05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x v="370"/>
    <b v="1"/>
    <n v="1.3833333333333333"/>
    <x v="3482"/>
    <d v="2014-07-06T18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x v="2581"/>
    <b v="1"/>
    <n v="1.599402985074627"/>
    <x v="3483"/>
    <d v="2014-07-03T16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x v="2582"/>
    <b v="1"/>
    <n v="1.1424000000000001"/>
    <x v="3484"/>
    <d v="2016-06-15T18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x v="2425"/>
    <b v="1"/>
    <n v="1.0060606060606061"/>
    <x v="3485"/>
    <d v="2016-02-02T16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x v="2583"/>
    <b v="1"/>
    <n v="1.552"/>
    <x v="3486"/>
    <d v="2015-06-03T06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x v="2584"/>
    <b v="1"/>
    <n v="1.2775000000000001"/>
    <x v="3487"/>
    <d v="2015-06-24T22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x v="2585"/>
    <b v="1"/>
    <n v="1.212"/>
    <x v="3488"/>
    <d v="2015-04-17T16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x v="2586"/>
    <b v="1"/>
    <n v="1.127"/>
    <x v="3489"/>
    <d v="2014-05-24T21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x v="1655"/>
    <b v="1"/>
    <n v="1.2749999999999999"/>
    <x v="3490"/>
    <d v="2016-04-13T19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x v="2587"/>
    <b v="1"/>
    <n v="1.5820000000000001"/>
    <x v="3491"/>
    <d v="2015-05-18T05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x v="2588"/>
    <b v="1"/>
    <n v="1.0526894736842105"/>
    <x v="3492"/>
    <d v="2015-10-26T00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x v="2218"/>
    <b v="1"/>
    <n v="1"/>
    <x v="3493"/>
    <d v="2014-08-17T05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x v="2589"/>
    <b v="1"/>
    <n v="1"/>
    <x v="3494"/>
    <d v="2016-11-26T06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x v="2590"/>
    <b v="1"/>
    <n v="1.0686"/>
    <x v="3495"/>
    <d v="2014-11-01T17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x v="2591"/>
    <b v="1"/>
    <n v="1.244"/>
    <x v="3496"/>
    <d v="2016-09-11T20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x v="2592"/>
    <b v="1"/>
    <n v="1.0870406189555126"/>
    <x v="3497"/>
    <d v="2016-06-02T22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x v="2593"/>
    <b v="1"/>
    <n v="1.0242424242424242"/>
    <x v="3498"/>
    <d v="2016-05-28T21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x v="2594"/>
    <b v="1"/>
    <n v="1.0549999999999999"/>
    <x v="3499"/>
    <d v="2015-07-01T06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x v="2595"/>
    <b v="1"/>
    <n v="1.0629999999999999"/>
    <x v="3500"/>
    <d v="2016-03-07T04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x v="2596"/>
    <b v="1"/>
    <n v="1.0066666666666666"/>
    <x v="3501"/>
    <d v="2015-09-11T18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x v="2597"/>
    <b v="1"/>
    <n v="1.054"/>
    <x v="3502"/>
    <d v="2016-03-16T03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x v="2598"/>
    <b v="1"/>
    <n v="1.0755999999999999"/>
    <x v="3503"/>
    <d v="2016-07-24T11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x v="179"/>
    <b v="1"/>
    <n v="1"/>
    <x v="3504"/>
    <d v="2015-11-19T18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x v="2599"/>
    <b v="1"/>
    <n v="1.0376000000000001"/>
    <x v="3505"/>
    <d v="2014-05-13T04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x v="2600"/>
    <b v="1"/>
    <n v="1.0149999999999999"/>
    <x v="3506"/>
    <d v="2014-08-23T17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x v="1784"/>
    <b v="1"/>
    <n v="1.044"/>
    <x v="3507"/>
    <d v="2016-05-31T22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x v="1053"/>
    <b v="1"/>
    <n v="1.8"/>
    <x v="3508"/>
    <d v="2016-05-10T21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x v="2601"/>
    <b v="1"/>
    <n v="1.0633333333333332"/>
    <x v="3509"/>
    <d v="2014-11-21T04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x v="2602"/>
    <b v="1"/>
    <n v="1.0055555555555555"/>
    <x v="3510"/>
    <d v="2014-07-02T14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x v="2603"/>
    <b v="1"/>
    <n v="1.012"/>
    <x v="3511"/>
    <d v="2014-11-07T18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x v="2604"/>
    <b v="1"/>
    <n v="1"/>
    <x v="3512"/>
    <d v="2015-04-23T11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x v="2605"/>
    <b v="1"/>
    <n v="1.1839285714285714"/>
    <x v="3513"/>
    <d v="2014-06-04T04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x v="698"/>
    <b v="1"/>
    <n v="1.1000000000000001"/>
    <x v="3514"/>
    <d v="2015-02-02T04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x v="2606"/>
    <b v="1"/>
    <n v="1.0266666666666666"/>
    <x v="3515"/>
    <d v="2015-05-31T18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x v="2607"/>
    <b v="1"/>
    <n v="1"/>
    <x v="3516"/>
    <d v="2014-09-08T03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x v="2608"/>
    <b v="1"/>
    <n v="1"/>
    <x v="3517"/>
    <d v="2014-07-04T11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x v="2609"/>
    <b v="1"/>
    <n v="1.10046"/>
    <x v="3518"/>
    <d v="2014-10-02T14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x v="2610"/>
    <b v="1"/>
    <n v="1.0135000000000001"/>
    <x v="3519"/>
    <d v="2015-03-04T14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x v="2611"/>
    <b v="1"/>
    <n v="1.0075000000000001"/>
    <x v="3520"/>
    <d v="2015-09-06T13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x v="2612"/>
    <b v="1"/>
    <n v="1.6942857142857144"/>
    <x v="3521"/>
    <d v="2014-09-29T08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x v="2613"/>
    <b v="1"/>
    <n v="1"/>
    <x v="3522"/>
    <d v="2015-09-15T10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x v="2614"/>
    <b v="1"/>
    <n v="1.1365000000000001"/>
    <x v="3523"/>
    <d v="2016-09-25T23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x v="2615"/>
    <b v="1"/>
    <n v="1.0156000000000001"/>
    <x v="3524"/>
    <d v="2014-09-13T04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x v="2616"/>
    <b v="1"/>
    <n v="1.06"/>
    <x v="3525"/>
    <d v="2015-08-09T16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x v="2617"/>
    <b v="1"/>
    <n v="1.02"/>
    <x v="3526"/>
    <d v="2016-04-28T05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x v="2618"/>
    <b v="1"/>
    <n v="1.1691666666666667"/>
    <x v="3527"/>
    <d v="2015-07-11T03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x v="2619"/>
    <b v="1"/>
    <n v="1.0115151515151515"/>
    <x v="3528"/>
    <d v="2017-01-18T12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x v="2333"/>
    <b v="1"/>
    <n v="1.32"/>
    <x v="3529"/>
    <d v="2015-07-13T01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x v="179"/>
    <b v="1"/>
    <n v="1"/>
    <x v="3530"/>
    <d v="2016-04-10T20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x v="2620"/>
    <b v="1"/>
    <n v="1.28"/>
    <x v="3531"/>
    <d v="2016-06-30T15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x v="2621"/>
    <b v="1"/>
    <n v="1.1895833333333334"/>
    <x v="3532"/>
    <d v="2014-09-18T03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x v="2622"/>
    <b v="1"/>
    <n v="1.262"/>
    <x v="3533"/>
    <d v="2015-11-11T19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x v="2623"/>
    <b v="1"/>
    <n v="1.5620000000000001"/>
    <x v="3534"/>
    <d v="2015-10-01T15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x v="2624"/>
    <b v="1"/>
    <n v="1.0315000000000001"/>
    <x v="3535"/>
    <d v="2015-10-02T18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x v="2625"/>
    <b v="1"/>
    <n v="1.5333333333333334"/>
    <x v="3536"/>
    <d v="2015-12-20T11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x v="145"/>
    <b v="1"/>
    <n v="1.8044444444444445"/>
    <x v="3537"/>
    <d v="2014-11-17T07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x v="2626"/>
    <b v="1"/>
    <n v="1.2845"/>
    <x v="3538"/>
    <d v="2016-08-17T10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x v="2627"/>
    <b v="1"/>
    <n v="1.1966666666666668"/>
    <x v="3539"/>
    <d v="2016-09-08T18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x v="2628"/>
    <b v="1"/>
    <n v="1.23"/>
    <x v="3540"/>
    <d v="2016-06-26T00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x v="2629"/>
    <b v="1"/>
    <n v="1.05"/>
    <x v="3541"/>
    <d v="2015-08-31T17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x v="2630"/>
    <b v="1"/>
    <n v="1.0223636363636364"/>
    <x v="3542"/>
    <d v="2014-09-07T14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x v="2631"/>
    <b v="1"/>
    <n v="1.0466666666666666"/>
    <x v="3543"/>
    <d v="2015-06-25T18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x v="2632"/>
    <b v="1"/>
    <n v="1"/>
    <x v="3544"/>
    <d v="2015-03-07T19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x v="90"/>
    <b v="1"/>
    <n v="1.004"/>
    <x v="3545"/>
    <d v="2015-04-11T19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x v="2633"/>
    <b v="1"/>
    <n v="1.0227272727272727"/>
    <x v="3546"/>
    <d v="2015-04-01T03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x v="2634"/>
    <b v="1"/>
    <n v="1.1440928571428572"/>
    <x v="3547"/>
    <d v="2016-05-14T03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x v="2579"/>
    <b v="1"/>
    <n v="1.019047619047619"/>
    <x v="3548"/>
    <d v="2016-03-05T01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x v="2635"/>
    <b v="1"/>
    <n v="1.02"/>
    <x v="3549"/>
    <d v="2015-09-04T09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x v="2636"/>
    <b v="1"/>
    <n v="1.048"/>
    <x v="3550"/>
    <d v="2016-05-02T21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x v="2637"/>
    <b v="1"/>
    <n v="1.0183333333333333"/>
    <x v="3551"/>
    <d v="2014-05-22T22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x v="2638"/>
    <b v="1"/>
    <n v="1"/>
    <x v="3552"/>
    <d v="2014-06-28T14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x v="2639"/>
    <b v="1"/>
    <n v="1.0627272727272727"/>
    <x v="3553"/>
    <d v="2015-08-12T00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x v="2640"/>
    <b v="1"/>
    <n v="1.1342219999999998"/>
    <x v="3554"/>
    <d v="2015-02-11T17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x v="1231"/>
    <b v="1"/>
    <n v="1"/>
    <x v="3555"/>
    <d v="2016-11-17T11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x v="2641"/>
    <b v="1"/>
    <n v="1.0045454545454546"/>
    <x v="3556"/>
    <d v="2014-08-17T15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x v="2642"/>
    <b v="1"/>
    <n v="1.0003599999999999"/>
    <x v="3557"/>
    <d v="2014-05-05T06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x v="2643"/>
    <b v="1"/>
    <n v="1.44"/>
    <x v="3558"/>
    <d v="2015-06-26T21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x v="2644"/>
    <b v="1"/>
    <n v="1.0349999999999999"/>
    <x v="3559"/>
    <d v="2015-07-31T08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x v="2645"/>
    <b v="1"/>
    <n v="1.0843750000000001"/>
    <x v="3560"/>
    <d v="2015-05-27T02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x v="2646"/>
    <b v="1"/>
    <n v="1.024"/>
    <x v="3561"/>
    <d v="2015-08-05T18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x v="2647"/>
    <b v="1"/>
    <n v="1.4888888888888889"/>
    <x v="3562"/>
    <d v="2016-03-13T22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x v="2648"/>
    <b v="1"/>
    <n v="1.0549000000000002"/>
    <x v="3563"/>
    <d v="2016-08-01T19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x v="2649"/>
    <b v="1"/>
    <n v="1.0049999999999999"/>
    <x v="3564"/>
    <d v="2015-10-05T16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x v="2650"/>
    <b v="1"/>
    <n v="1.3055555555555556"/>
    <x v="3565"/>
    <d v="2014-12-31T17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x v="2651"/>
    <b v="1"/>
    <n v="1.0475000000000001"/>
    <x v="3566"/>
    <d v="2015-01-23T12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x v="2652"/>
    <b v="1"/>
    <n v="1.0880000000000001"/>
    <x v="3567"/>
    <d v="2015-06-10T19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x v="2653"/>
    <b v="1"/>
    <n v="1.1100000000000001"/>
    <x v="3568"/>
    <d v="2014-09-17T17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x v="2654"/>
    <b v="1"/>
    <n v="1.0047999999999999"/>
    <x v="3569"/>
    <d v="2015-01-08T16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x v="2655"/>
    <b v="1"/>
    <n v="1.1435"/>
    <x v="3570"/>
    <d v="2014-12-31T07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x v="2656"/>
    <b v="1"/>
    <n v="1.2206666666666666"/>
    <x v="3571"/>
    <d v="2014-10-30T20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x v="2657"/>
    <b v="1"/>
    <n v="1"/>
    <x v="3572"/>
    <d v="2015-06-21T13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x v="2658"/>
    <b v="1"/>
    <n v="1.028"/>
    <x v="3573"/>
    <d v="2014-11-08T10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x v="2659"/>
    <b v="1"/>
    <n v="1.0612068965517241"/>
    <x v="3574"/>
    <d v="2014-11-13T23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x v="2660"/>
    <b v="1"/>
    <n v="1.0133000000000001"/>
    <x v="3575"/>
    <d v="2016-08-11T03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x v="135"/>
    <b v="1"/>
    <n v="1"/>
    <x v="3576"/>
    <d v="2016-12-05T14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x v="684"/>
    <b v="1"/>
    <n v="1.3"/>
    <x v="3577"/>
    <d v="2015-04-26T06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x v="2661"/>
    <b v="1"/>
    <n v="1.0001333333333333"/>
    <x v="3578"/>
    <d v="2016-04-30T17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x v="680"/>
    <b v="1"/>
    <n v="1"/>
    <x v="3579"/>
    <d v="2016-03-31T17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x v="2662"/>
    <b v="1"/>
    <n v="1.1388888888888888"/>
    <x v="3580"/>
    <d v="2015-03-01T04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x v="853"/>
    <b v="1"/>
    <n v="1"/>
    <x v="3581"/>
    <d v="2014-07-30T11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x v="2663"/>
    <b v="1"/>
    <n v="2.87"/>
    <x v="3582"/>
    <d v="2016-04-05T02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x v="956"/>
    <b v="1"/>
    <n v="1.085"/>
    <x v="3583"/>
    <d v="2016-04-18T09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x v="2664"/>
    <b v="1"/>
    <n v="1.155"/>
    <x v="3584"/>
    <d v="2015-07-13T07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x v="2665"/>
    <b v="1"/>
    <n v="1.1911764705882353"/>
    <x v="3585"/>
    <d v="2014-12-21T17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x v="2666"/>
    <b v="1"/>
    <n v="1.0942666666666667"/>
    <x v="3586"/>
    <d v="2016-09-23T16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x v="2667"/>
    <b v="1"/>
    <n v="1.266"/>
    <x v="3587"/>
    <d v="2016-06-27T19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x v="2668"/>
    <b v="1"/>
    <n v="1.0049999999999999"/>
    <x v="3588"/>
    <d v="2015-04-29T23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x v="2669"/>
    <b v="1"/>
    <n v="1.2749999999999999"/>
    <x v="3589"/>
    <d v="2015-05-26T15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x v="2670"/>
    <b v="1"/>
    <n v="1.0005999999999999"/>
    <x v="3590"/>
    <d v="2014-10-20T08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x v="2671"/>
    <b v="1"/>
    <n v="1.75"/>
    <x v="3591"/>
    <d v="2015-01-24T04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x v="2672"/>
    <b v="1"/>
    <n v="1.2725"/>
    <x v="3592"/>
    <d v="2015-02-11T04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x v="2673"/>
    <b v="1"/>
    <n v="1.1063333333333334"/>
    <x v="3593"/>
    <d v="2015-01-05T20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x v="2674"/>
    <b v="1"/>
    <n v="1.2593749999999999"/>
    <x v="3594"/>
    <d v="2016-09-04T01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x v="2675"/>
    <b v="1"/>
    <n v="1.1850000000000001"/>
    <x v="3595"/>
    <d v="2015-03-13T06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x v="2676"/>
    <b v="1"/>
    <n v="1.0772727272727274"/>
    <x v="3596"/>
    <d v="2014-08-26T17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x v="2677"/>
    <b v="1"/>
    <n v="1.026"/>
    <x v="3597"/>
    <d v="2016-03-03T05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x v="1148"/>
    <b v="1"/>
    <n v="1.101"/>
    <x v="3598"/>
    <d v="2014-09-03T04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x v="2678"/>
    <b v="1"/>
    <n v="2.02"/>
    <x v="3599"/>
    <d v="2015-08-30T00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x v="2679"/>
    <b v="1"/>
    <n v="1.3"/>
    <x v="3600"/>
    <d v="2016-10-13T20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x v="2680"/>
    <b v="1"/>
    <n v="1.0435000000000001"/>
    <x v="3601"/>
    <d v="2015-01-16T23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x v="2681"/>
    <b v="1"/>
    <n v="1.0004999999999999"/>
    <x v="3602"/>
    <d v="2016-05-17T21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x v="2682"/>
    <b v="1"/>
    <n v="1.7066666666666668"/>
    <x v="3603"/>
    <d v="2015-11-05T21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x v="2683"/>
    <b v="1"/>
    <n v="1.1283333333333334"/>
    <x v="3604"/>
    <d v="2016-04-29T06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x v="76"/>
    <b v="1"/>
    <n v="1.84"/>
    <x v="3605"/>
    <d v="2016-02-13T19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x v="2684"/>
    <b v="1"/>
    <n v="1.3026666666666666"/>
    <x v="3606"/>
    <d v="2016-08-14T14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x v="2109"/>
    <b v="1"/>
    <n v="1.0545454545454545"/>
    <x v="3607"/>
    <d v="2015-12-15T00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x v="2685"/>
    <b v="1"/>
    <n v="1"/>
    <x v="3608"/>
    <d v="2016-06-17T14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x v="2686"/>
    <b v="1"/>
    <n v="1.5331632653061225"/>
    <x v="3609"/>
    <d v="2016-03-30T22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x v="2687"/>
    <b v="1"/>
    <n v="1.623"/>
    <x v="3610"/>
    <d v="2015-08-17T10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x v="590"/>
    <b v="1"/>
    <n v="1.36"/>
    <x v="3611"/>
    <d v="2015-04-08T08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x v="2688"/>
    <b v="1"/>
    <n v="1.444"/>
    <x v="3612"/>
    <d v="2014-06-09T17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x v="372"/>
    <b v="1"/>
    <n v="1"/>
    <x v="3613"/>
    <d v="2014-06-28T14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x v="2689"/>
    <b v="1"/>
    <n v="1.008"/>
    <x v="3614"/>
    <d v="2015-06-19T01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x v="2690"/>
    <b v="1"/>
    <n v="1.0680000000000001"/>
    <x v="3615"/>
    <d v="2015-12-10T14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x v="2691"/>
    <b v="1"/>
    <n v="1.248"/>
    <x v="3616"/>
    <d v="2015-03-19T21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x v="2692"/>
    <b v="1"/>
    <n v="1.1891891891891893"/>
    <x v="3617"/>
    <d v="2017-02-28T00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x v="2693"/>
    <b v="1"/>
    <n v="1.01"/>
    <x v="3618"/>
    <d v="2015-06-03T15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x v="1167"/>
    <b v="1"/>
    <n v="1.1299999999999999"/>
    <x v="3619"/>
    <d v="2016-11-19T22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x v="2694"/>
    <b v="1"/>
    <n v="1.0519047619047619"/>
    <x v="3620"/>
    <d v="2015-03-05T04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x v="2695"/>
    <b v="1"/>
    <n v="1.0973333333333333"/>
    <x v="3621"/>
    <d v="2016-09-30T21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x v="2696"/>
    <b v="1"/>
    <n v="1.00099"/>
    <x v="3622"/>
    <d v="2014-09-28T03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x v="2697"/>
    <b v="1"/>
    <n v="1.2"/>
    <x v="3623"/>
    <d v="2014-07-26T07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x v="2698"/>
    <b v="1"/>
    <n v="1.0493333333333332"/>
    <x v="3624"/>
    <d v="2016-08-23T18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x v="2699"/>
    <b v="1"/>
    <n v="1.0266666666666666"/>
    <x v="3625"/>
    <d v="2015-07-02T15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x v="2700"/>
    <b v="1"/>
    <n v="1.0182500000000001"/>
    <x v="3626"/>
    <d v="2014-08-16T16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x v="2701"/>
    <b v="1"/>
    <n v="1"/>
    <x v="3627"/>
    <d v="2016-05-21T03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x v="121"/>
    <b v="0"/>
    <n v="0"/>
    <x v="3628"/>
    <d v="2015-12-13T20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x v="120"/>
    <b v="0"/>
    <n v="1.9999999999999999E-6"/>
    <x v="3629"/>
    <d v="2016-05-05T17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x v="120"/>
    <b v="0"/>
    <n v="3.3333333333333332E-4"/>
    <x v="3630"/>
    <d v="2014-11-29T21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x v="2702"/>
    <b v="0"/>
    <n v="0.51023391812865493"/>
    <x v="3631"/>
    <d v="2014-09-23T03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x v="101"/>
    <b v="0"/>
    <n v="0.2"/>
    <x v="3632"/>
    <d v="2014-11-23T22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x v="2703"/>
    <b v="0"/>
    <n v="0.35239999999999999"/>
    <x v="3633"/>
    <d v="2016-11-19T01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x v="2704"/>
    <b v="0"/>
    <n v="4.2466666666666666E-2"/>
    <x v="3634"/>
    <d v="2017-01-14T03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x v="2705"/>
    <b v="0"/>
    <n v="0.36457142857142855"/>
    <x v="3635"/>
    <d v="2016-04-20T21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x v="121"/>
    <b v="0"/>
    <n v="0"/>
    <x v="3636"/>
    <d v="2015-09-14T16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x v="2706"/>
    <b v="0"/>
    <n v="0.30866666666666664"/>
    <x v="3637"/>
    <d v="2015-01-01T16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x v="1762"/>
    <b v="0"/>
    <n v="6.545454545454546E-2"/>
    <x v="3638"/>
    <d v="2015-04-19T15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x v="120"/>
    <b v="0"/>
    <n v="4.0000000000000003E-5"/>
    <x v="3639"/>
    <d v="2016-10-07T15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x v="1782"/>
    <b v="0"/>
    <n v="5.5E-2"/>
    <x v="3640"/>
    <d v="2015-05-10T18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x v="121"/>
    <b v="0"/>
    <n v="0"/>
    <x v="3641"/>
    <d v="2014-10-05T05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x v="507"/>
    <b v="0"/>
    <n v="2.1428571428571429E-2"/>
    <x v="3642"/>
    <d v="2015-11-30T17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x v="121"/>
    <b v="0"/>
    <n v="0"/>
    <x v="3643"/>
    <d v="2015-11-17T04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x v="2707"/>
    <b v="0"/>
    <n v="0.16420000000000001"/>
    <x v="3644"/>
    <d v="2016-03-08T04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x v="120"/>
    <b v="0"/>
    <n v="1E-3"/>
    <x v="3645"/>
    <d v="2016-11-22T00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x v="2708"/>
    <b v="0"/>
    <n v="4.8099999999999997E-2"/>
    <x v="3646"/>
    <d v="2015-06-16T23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x v="2"/>
    <b v="0"/>
    <n v="0.06"/>
    <x v="3647"/>
    <d v="2016-09-30T17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x v="2709"/>
    <b v="1"/>
    <n v="1.003825"/>
    <x v="3648"/>
    <d v="2014-10-05T07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x v="1188"/>
    <b v="1"/>
    <n v="1.04"/>
    <x v="3649"/>
    <d v="2014-06-16T17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x v="2116"/>
    <b v="1"/>
    <n v="1"/>
    <x v="3650"/>
    <d v="2016-02-02T11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x v="1377"/>
    <b v="1"/>
    <n v="1.04"/>
    <x v="3651"/>
    <d v="2014-08-10T15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x v="2710"/>
    <b v="1"/>
    <n v="2.5066666666666668"/>
    <x v="3652"/>
    <d v="2016-08-25T03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x v="2711"/>
    <b v="1"/>
    <n v="1.0049999999999999"/>
    <x v="3653"/>
    <d v="2015-08-05T08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x v="2712"/>
    <b v="1"/>
    <n v="1.744"/>
    <x v="3654"/>
    <d v="2016-04-03T17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x v="2713"/>
    <b v="1"/>
    <n v="1.1626000000000001"/>
    <x v="3655"/>
    <d v="2015-07-18T06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x v="2714"/>
    <b v="1"/>
    <n v="1.0582"/>
    <x v="3656"/>
    <d v="2017-02-01T22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x v="2715"/>
    <b v="1"/>
    <n v="1.1074999999999999"/>
    <x v="3657"/>
    <d v="2016-06-01T21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x v="2716"/>
    <b v="1"/>
    <n v="1.0066666666666666"/>
    <x v="3658"/>
    <d v="2014-07-02T03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x v="2717"/>
    <b v="1"/>
    <n v="1.0203333333333333"/>
    <x v="3659"/>
    <d v="2015-03-19T14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x v="2718"/>
    <b v="1"/>
    <n v="1"/>
    <x v="3660"/>
    <d v="2014-12-23T21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x v="2719"/>
    <b v="1"/>
    <n v="1.1100000000000001"/>
    <x v="3661"/>
    <d v="2016-04-10T04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x v="2720"/>
    <b v="1"/>
    <n v="1.0142500000000001"/>
    <x v="3662"/>
    <d v="2015-03-31T04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x v="438"/>
    <b v="1"/>
    <n v="1.04"/>
    <x v="3663"/>
    <d v="2016-12-21T11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x v="2721"/>
    <b v="1"/>
    <n v="1.09375"/>
    <x v="3664"/>
    <d v="2016-06-16T05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x v="2722"/>
    <b v="1"/>
    <n v="1.1516129032258065"/>
    <x v="3665"/>
    <d v="2015-10-28T19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x v="2723"/>
    <b v="1"/>
    <n v="1"/>
    <x v="3666"/>
    <d v="2014-07-24T07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x v="2724"/>
    <b v="1"/>
    <n v="1.0317033333333334"/>
    <x v="3667"/>
    <d v="2015-07-18T23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x v="2725"/>
    <b v="1"/>
    <n v="1.0349999999999999"/>
    <x v="3668"/>
    <d v="2015-07-23T18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x v="2726"/>
    <b v="1"/>
    <n v="1.3819999999999999"/>
    <x v="3669"/>
    <d v="2015-06-11T16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x v="2727"/>
    <b v="1"/>
    <n v="1.0954545454545455"/>
    <x v="3670"/>
    <d v="2015-05-31T23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x v="2728"/>
    <b v="1"/>
    <n v="1.0085714285714287"/>
    <x v="3671"/>
    <d v="2014-07-21T03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x v="2729"/>
    <b v="1"/>
    <n v="1.0153333333333334"/>
    <x v="3672"/>
    <d v="2014-09-26T22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x v="2730"/>
    <b v="1"/>
    <n v="1.13625"/>
    <x v="3673"/>
    <d v="2014-11-05T12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x v="2731"/>
    <b v="1"/>
    <n v="1"/>
    <x v="3674"/>
    <d v="2016-09-03T20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x v="463"/>
    <b v="1"/>
    <n v="1.4"/>
    <x v="3675"/>
    <d v="2016-05-15T23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x v="2732"/>
    <b v="1"/>
    <n v="1.2875000000000001"/>
    <x v="3676"/>
    <d v="2014-09-12T19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x v="2733"/>
    <b v="1"/>
    <n v="1.0290416666666666"/>
    <x v="3677"/>
    <d v="2014-07-03T03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x v="2734"/>
    <b v="1"/>
    <n v="1.0249999999999999"/>
    <x v="3678"/>
    <d v="2015-05-31T12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x v="2735"/>
    <b v="1"/>
    <n v="1.101"/>
    <x v="3679"/>
    <d v="2014-07-01T04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x v="2736"/>
    <b v="1"/>
    <n v="1.1276666666666666"/>
    <x v="3680"/>
    <d v="2016-10-05T10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x v="1050"/>
    <b v="1"/>
    <n v="1.119"/>
    <x v="3681"/>
    <d v="2016-01-15T15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x v="2737"/>
    <b v="1"/>
    <n v="1.3919999999999999"/>
    <x v="3682"/>
    <d v="2014-06-16T06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x v="2738"/>
    <b v="1"/>
    <n v="1.1085714285714285"/>
    <x v="3683"/>
    <d v="2016-10-20T02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x v="2739"/>
    <b v="1"/>
    <n v="1.3906666666666667"/>
    <x v="3684"/>
    <d v="2015-09-02T04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x v="17"/>
    <b v="1"/>
    <n v="1.0569999999999999"/>
    <x v="3685"/>
    <d v="2014-05-19T21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x v="2740"/>
    <b v="1"/>
    <n v="1.0142857142857142"/>
    <x v="3686"/>
    <d v="2015-08-29T03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x v="2741"/>
    <b v="1"/>
    <n v="1.0024500000000001"/>
    <x v="3687"/>
    <d v="2014-06-27T05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x v="2742"/>
    <b v="1"/>
    <n v="1.0916666666666666"/>
    <x v="3688"/>
    <d v="2014-08-08T18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x v="2743"/>
    <b v="1"/>
    <n v="1.1833333333333333"/>
    <x v="3689"/>
    <d v="2015-06-21T22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x v="2744"/>
    <b v="1"/>
    <n v="1.2"/>
    <x v="3690"/>
    <d v="2014-11-27T15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x v="2745"/>
    <b v="1"/>
    <n v="1.2796000000000001"/>
    <x v="3691"/>
    <d v="2015-03-02T04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x v="2746"/>
    <b v="1"/>
    <n v="1.26"/>
    <x v="3692"/>
    <d v="2014-09-19T00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x v="2747"/>
    <b v="1"/>
    <n v="1.2912912912912913"/>
    <x v="3693"/>
    <d v="2015-11-30T22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x v="2748"/>
    <b v="1"/>
    <n v="1.0742857142857143"/>
    <x v="3694"/>
    <d v="2016-06-06T02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x v="2749"/>
    <b v="1"/>
    <n v="1.00125"/>
    <x v="3695"/>
    <d v="2015-01-11T20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x v="2750"/>
    <b v="1"/>
    <n v="1.55"/>
    <x v="3696"/>
    <d v="2015-02-13T14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x v="2751"/>
    <b v="1"/>
    <n v="1.08"/>
    <x v="3697"/>
    <d v="2016-05-10T11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x v="2752"/>
    <b v="1"/>
    <n v="1.1052"/>
    <x v="3698"/>
    <d v="2016-03-02T19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x v="2111"/>
    <b v="1"/>
    <n v="1.008"/>
    <x v="3699"/>
    <d v="2014-10-15T14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x v="2417"/>
    <b v="1"/>
    <n v="1.212"/>
    <x v="3700"/>
    <d v="2014-09-30T16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x v="2753"/>
    <b v="1"/>
    <n v="1.0033333333333334"/>
    <x v="3701"/>
    <d v="2015-06-04T12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x v="2754"/>
    <b v="1"/>
    <n v="1.0916666666666666"/>
    <x v="3702"/>
    <d v="2016-07-10T22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x v="2755"/>
    <b v="1"/>
    <n v="1.2342857142857142"/>
    <x v="3703"/>
    <d v="2016-08-13T06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x v="2756"/>
    <b v="1"/>
    <n v="1.3633666666666666"/>
    <x v="3704"/>
    <d v="2016-05-31T16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x v="1911"/>
    <b v="1"/>
    <n v="1.0346657233816767"/>
    <x v="3705"/>
    <d v="2014-06-23T18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x v="2757"/>
    <b v="1"/>
    <n v="1.2133333333333334"/>
    <x v="3706"/>
    <d v="2014-09-12T21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x v="2758"/>
    <b v="1"/>
    <n v="1.86"/>
    <x v="3707"/>
    <d v="2016-07-22T05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x v="2759"/>
    <b v="1"/>
    <n v="3"/>
    <x v="3708"/>
    <d v="2014-07-04T03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x v="2760"/>
    <b v="1"/>
    <n v="1.0825"/>
    <x v="3709"/>
    <d v="2014-06-25T16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x v="2761"/>
    <b v="1"/>
    <n v="1.4115384615384616"/>
    <x v="3710"/>
    <d v="2015-04-03T13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x v="2762"/>
    <b v="1"/>
    <n v="1.1399999999999999"/>
    <x v="3711"/>
    <d v="2014-06-15T16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x v="2763"/>
    <b v="1"/>
    <n v="1.5373333333333334"/>
    <x v="3712"/>
    <d v="2015-05-31T06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x v="2764"/>
    <b v="1"/>
    <n v="1.0149999999999999"/>
    <x v="3713"/>
    <d v="2016-06-04T17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x v="2765"/>
    <b v="1"/>
    <n v="1.0235000000000001"/>
    <x v="3714"/>
    <d v="2015-05-26T03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x v="2766"/>
    <b v="1"/>
    <n v="1.0257142857142858"/>
    <x v="3715"/>
    <d v="2015-03-31T12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x v="2767"/>
    <b v="1"/>
    <n v="1.5575000000000001"/>
    <x v="3716"/>
    <d v="2016-01-21T21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x v="2768"/>
    <b v="1"/>
    <n v="1.0075000000000001"/>
    <x v="3717"/>
    <d v="2015-05-09T20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x v="2769"/>
    <b v="1"/>
    <n v="2.3940000000000001"/>
    <x v="3718"/>
    <d v="2015-02-27T17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x v="2600"/>
    <b v="1"/>
    <n v="2.1"/>
    <x v="3719"/>
    <d v="2015-06-22T17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x v="2770"/>
    <b v="1"/>
    <n v="1.0451515151515152"/>
    <x v="3720"/>
    <d v="2015-07-02T23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x v="2771"/>
    <b v="1"/>
    <n v="1.008"/>
    <x v="3721"/>
    <d v="2014-11-05T23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x v="2772"/>
    <b v="1"/>
    <n v="1.1120000000000001"/>
    <x v="3722"/>
    <d v="2016-02-11T22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x v="2773"/>
    <b v="1"/>
    <n v="1.0204444444444445"/>
    <x v="3723"/>
    <d v="2014-11-30T19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x v="2774"/>
    <b v="1"/>
    <n v="1.0254767441860466"/>
    <x v="3724"/>
    <d v="2016-05-04T23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x v="2775"/>
    <b v="1"/>
    <n v="1.27"/>
    <x v="3725"/>
    <d v="2016-02-18T21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x v="2776"/>
    <b v="1"/>
    <n v="3.3870588235294119"/>
    <x v="3726"/>
    <d v="2016-04-29T21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x v="2777"/>
    <b v="1"/>
    <n v="1.0075000000000001"/>
    <x v="3727"/>
    <d v="2016-10-20T04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x v="2778"/>
    <b v="0"/>
    <n v="9.3100000000000002E-2"/>
    <x v="3728"/>
    <d v="2015-08-19T04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x v="2779"/>
    <b v="0"/>
    <n v="7.2400000000000006E-2"/>
    <x v="3729"/>
    <d v="2015-03-23T03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x v="101"/>
    <b v="0"/>
    <n v="0.1"/>
    <x v="3730"/>
    <d v="2015-08-17T16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x v="1270"/>
    <b v="0"/>
    <n v="0.11272727272727273"/>
    <x v="3731"/>
    <d v="2015-01-10T03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x v="164"/>
    <b v="0"/>
    <n v="0.15411764705882353"/>
    <x v="3732"/>
    <d v="2015-01-24T12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x v="121"/>
    <b v="0"/>
    <n v="0"/>
    <x v="3733"/>
    <d v="2015-04-18T22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x v="2397"/>
    <b v="0"/>
    <n v="0.28466666666666668"/>
    <x v="3734"/>
    <d v="2015-05-25T21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x v="119"/>
    <b v="0"/>
    <n v="0.13333333333333333"/>
    <x v="3735"/>
    <d v="2015-05-28T16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x v="119"/>
    <b v="0"/>
    <n v="6.6666666666666671E-3"/>
    <x v="3736"/>
    <d v="2015-03-23T18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x v="839"/>
    <b v="0"/>
    <n v="0.21428571428571427"/>
    <x v="3737"/>
    <d v="2015-11-12T06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x v="834"/>
    <b v="0"/>
    <n v="0.18"/>
    <x v="3738"/>
    <d v="2014-07-15T22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x v="2780"/>
    <b v="0"/>
    <n v="0.20125000000000001"/>
    <x v="3739"/>
    <d v="2016-07-17T10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x v="2781"/>
    <b v="0"/>
    <n v="0.17899999999999999"/>
    <x v="3740"/>
    <d v="2014-08-12T01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x v="121"/>
    <b v="0"/>
    <n v="0"/>
    <x v="3741"/>
    <d v="2015-12-17T22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x v="384"/>
    <b v="0"/>
    <n v="0.02"/>
    <x v="3742"/>
    <d v="2014-09-06T05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x v="121"/>
    <b v="0"/>
    <n v="0"/>
    <x v="3743"/>
    <d v="2014-07-03T17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x v="121"/>
    <b v="0"/>
    <n v="0"/>
    <x v="3744"/>
    <d v="2014-07-05T03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x v="119"/>
    <b v="0"/>
    <n v="0.1"/>
    <x v="3745"/>
    <d v="2014-08-10T16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x v="2782"/>
    <b v="0"/>
    <n v="2.3764705882352941E-2"/>
    <x v="3746"/>
    <d v="2016-10-08T09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x v="384"/>
    <b v="0"/>
    <n v="0.01"/>
    <x v="3747"/>
    <d v="2015-07-05T22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x v="2783"/>
    <b v="1"/>
    <n v="1.0351999999999999"/>
    <x v="3748"/>
    <d v="2016-02-16T05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x v="766"/>
    <b v="1"/>
    <n v="1.05"/>
    <x v="3749"/>
    <d v="2016-04-29T03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x v="2784"/>
    <b v="1"/>
    <n v="1.0044999999999999"/>
    <x v="3750"/>
    <d v="2015-02-10T07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x v="2785"/>
    <b v="1"/>
    <n v="1.3260000000000001"/>
    <x v="3751"/>
    <d v="2016-04-02T23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x v="804"/>
    <b v="1"/>
    <n v="1.1299999999999999"/>
    <x v="3752"/>
    <d v="2016-10-16T21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x v="2786"/>
    <b v="1"/>
    <n v="1.0334000000000001"/>
    <x v="3753"/>
    <d v="2015-06-03T00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x v="2787"/>
    <b v="1"/>
    <n v="1.2"/>
    <x v="3754"/>
    <d v="2014-07-26T04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x v="2788"/>
    <b v="1"/>
    <n v="1.2963636363636364"/>
    <x v="3755"/>
    <d v="2016-04-15T20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x v="2789"/>
    <b v="1"/>
    <n v="1.0111111111111111"/>
    <x v="3756"/>
    <d v="2014-06-11T19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x v="2790"/>
    <b v="1"/>
    <n v="1.0851428571428572"/>
    <x v="3757"/>
    <d v="2014-12-01T20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x v="2791"/>
    <b v="1"/>
    <n v="1.0233333333333334"/>
    <x v="3758"/>
    <d v="2014-05-19T05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x v="2792"/>
    <b v="1"/>
    <n v="1.1024425000000002"/>
    <x v="3759"/>
    <d v="2015-08-26T02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x v="2793"/>
    <b v="1"/>
    <n v="1.010154"/>
    <x v="3760"/>
    <d v="2014-05-05T12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x v="2794"/>
    <b v="1"/>
    <n v="1"/>
    <x v="3761"/>
    <d v="2015-08-10T23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x v="2795"/>
    <b v="1"/>
    <n v="1.0624"/>
    <x v="3762"/>
    <d v="2015-08-02T19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x v="2796"/>
    <b v="1"/>
    <n v="1"/>
    <x v="3763"/>
    <d v="2015-04-01T17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x v="2657"/>
    <b v="1"/>
    <n v="1"/>
    <x v="3764"/>
    <d v="2016-05-29T00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x v="2797"/>
    <b v="1"/>
    <n v="1.1345714285714286"/>
    <x v="3765"/>
    <d v="2014-07-30T18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x v="2798"/>
    <b v="1"/>
    <n v="1.0265010000000001"/>
    <x v="3766"/>
    <d v="2014-07-03T04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x v="2799"/>
    <b v="1"/>
    <n v="1.1675"/>
    <x v="3767"/>
    <d v="2015-03-01T04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x v="2800"/>
    <b v="1"/>
    <n v="1.0765274999999999"/>
    <x v="3768"/>
    <d v="2014-06-12T17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x v="2801"/>
    <b v="1"/>
    <n v="1"/>
    <x v="3769"/>
    <d v="2016-04-15T14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x v="101"/>
    <b v="1"/>
    <n v="1"/>
    <x v="3770"/>
    <d v="2015-06-13T22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x v="2802"/>
    <b v="1"/>
    <n v="1.46"/>
    <x v="3771"/>
    <d v="2016-05-18T00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x v="2803"/>
    <b v="1"/>
    <n v="1.1020000000000001"/>
    <x v="3772"/>
    <d v="2016-11-29T06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x v="2804"/>
    <b v="1"/>
    <n v="1.0820000000000001"/>
    <x v="3773"/>
    <d v="2016-11-15T02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x v="101"/>
    <b v="1"/>
    <n v="1"/>
    <x v="3774"/>
    <d v="2015-04-09T19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x v="2805"/>
    <b v="1"/>
    <n v="1.0024999999999999"/>
    <x v="3775"/>
    <d v="2015-04-09T04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x v="2806"/>
    <b v="1"/>
    <n v="1.0671250000000001"/>
    <x v="3776"/>
    <d v="2014-08-01T01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x v="2807"/>
    <b v="1"/>
    <n v="1.4319999999999999"/>
    <x v="3777"/>
    <d v="2014-09-27T04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x v="2808"/>
    <b v="1"/>
    <n v="1.0504166666666668"/>
    <x v="3778"/>
    <d v="2015-02-14T19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x v="2809"/>
    <b v="1"/>
    <n v="1.0398000000000001"/>
    <x v="3779"/>
    <d v="2016-03-26T16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x v="101"/>
    <b v="1"/>
    <n v="1.2"/>
    <x v="3780"/>
    <d v="2015-07-13T20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x v="2810"/>
    <b v="1"/>
    <n v="1.0966666666666667"/>
    <x v="3781"/>
    <d v="2014-09-08T21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x v="2811"/>
    <b v="1"/>
    <n v="1.0175000000000001"/>
    <x v="3782"/>
    <d v="2016-07-24T23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x v="2812"/>
    <b v="1"/>
    <n v="1.2891666666666666"/>
    <x v="3783"/>
    <d v="2016-03-15T16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x v="2813"/>
    <b v="1"/>
    <n v="1.1499999999999999"/>
    <x v="3784"/>
    <d v="2016-07-10T23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x v="984"/>
    <b v="1"/>
    <n v="1.5075000000000001"/>
    <x v="3785"/>
    <d v="2016-08-02T10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x v="2814"/>
    <b v="1"/>
    <n v="1.1096666666666666"/>
    <x v="3786"/>
    <d v="2016-05-27T00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x v="2815"/>
    <b v="1"/>
    <n v="1.0028571428571429"/>
    <x v="3787"/>
    <d v="2015-07-11T03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x v="130"/>
    <b v="0"/>
    <n v="6.6666666666666671E-3"/>
    <x v="3788"/>
    <d v="2015-12-23T16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x v="2109"/>
    <b v="0"/>
    <n v="3.267605633802817E-2"/>
    <x v="3789"/>
    <d v="2015-06-15T19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x v="121"/>
    <b v="0"/>
    <n v="0"/>
    <x v="3790"/>
    <d v="2016-11-22T17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x v="121"/>
    <b v="0"/>
    <n v="0"/>
    <x v="3791"/>
    <d v="2014-07-06T16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x v="844"/>
    <b v="0"/>
    <n v="2.8E-3"/>
    <x v="3792"/>
    <d v="2015-07-15T10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x v="2816"/>
    <b v="0"/>
    <n v="0.59657142857142853"/>
    <x v="3793"/>
    <d v="2014-12-16T22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x v="73"/>
    <b v="0"/>
    <n v="0.01"/>
    <x v="3794"/>
    <d v="2015-06-07T13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x v="144"/>
    <b v="0"/>
    <n v="1.6666666666666666E-2"/>
    <x v="3795"/>
    <d v="2015-08-28T22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x v="120"/>
    <b v="0"/>
    <n v="4.4444444444444447E-5"/>
    <x v="3796"/>
    <d v="2017-01-14T00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x v="2817"/>
    <b v="0"/>
    <n v="0.89666666666666661"/>
    <x v="3797"/>
    <d v="2015-04-20T21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x v="1536"/>
    <b v="0"/>
    <n v="1.4642857142857143E-2"/>
    <x v="3798"/>
    <d v="2014-08-10T17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x v="984"/>
    <b v="0"/>
    <n v="4.02E-2"/>
    <x v="3799"/>
    <d v="2016-03-11T22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x v="2818"/>
    <b v="0"/>
    <n v="4.0045454545454544E-2"/>
    <x v="3800"/>
    <d v="2015-01-11T04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x v="2819"/>
    <b v="0"/>
    <n v="8.5199999999999998E-2"/>
    <x v="3801"/>
    <d v="2015-01-02T16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x v="121"/>
    <b v="0"/>
    <n v="0"/>
    <x v="3802"/>
    <d v="2015-10-22T03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x v="2820"/>
    <b v="0"/>
    <n v="0.19650000000000001"/>
    <x v="3803"/>
    <d v="2016-03-04T23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x v="121"/>
    <b v="0"/>
    <n v="0"/>
    <x v="3804"/>
    <d v="2016-07-31T07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x v="1788"/>
    <b v="0"/>
    <n v="2.0000000000000002E-5"/>
    <x v="3805"/>
    <d v="2014-09-27T21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x v="144"/>
    <b v="0"/>
    <n v="6.6666666666666664E-4"/>
    <x v="3806"/>
    <d v="2014-06-29T06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x v="2821"/>
    <b v="0"/>
    <n v="0.30333333333333334"/>
    <x v="3807"/>
    <d v="2015-04-03T21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x v="694"/>
    <b v="1"/>
    <n v="1"/>
    <x v="3808"/>
    <d v="2015-04-25T09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x v="1352"/>
    <b v="1"/>
    <n v="1.0125"/>
    <x v="3809"/>
    <d v="2014-07-30T23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x v="2822"/>
    <b v="1"/>
    <n v="1.2173333333333334"/>
    <x v="3810"/>
    <d v="2015-03-21T19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x v="2823"/>
    <b v="1"/>
    <n v="3.3"/>
    <x v="3811"/>
    <d v="2016-05-31T11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x v="2824"/>
    <b v="1"/>
    <n v="1.0954999999999999"/>
    <x v="3812"/>
    <d v="2015-06-01T03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x v="2825"/>
    <b v="1"/>
    <n v="1.0095190476190474"/>
    <x v="3813"/>
    <d v="2016-06-14T21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x v="2826"/>
    <b v="1"/>
    <n v="1.4013333333333333"/>
    <x v="3814"/>
    <d v="2015-04-01T03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x v="2827"/>
    <b v="1"/>
    <n v="1.0000100000000001"/>
    <x v="3815"/>
    <d v="2015-08-20T23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x v="2828"/>
    <b v="1"/>
    <n v="1.19238"/>
    <x v="3816"/>
    <d v="2014-07-17T16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x v="2829"/>
    <b v="1"/>
    <n v="1.0725"/>
    <x v="3817"/>
    <d v="2015-10-24T03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x v="2830"/>
    <b v="1"/>
    <n v="2.2799999999999998"/>
    <x v="3818"/>
    <d v="2015-03-12T19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x v="2831"/>
    <b v="1"/>
    <n v="1.0640000000000001"/>
    <x v="3819"/>
    <d v="2015-07-17T21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x v="2832"/>
    <b v="1"/>
    <n v="1.4333333333333333"/>
    <x v="3820"/>
    <d v="2015-07-05T15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x v="2833"/>
    <b v="1"/>
    <n v="1.0454285714285714"/>
    <x v="3821"/>
    <d v="2016-01-04T04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x v="2834"/>
    <b v="1"/>
    <n v="1.1002000000000001"/>
    <x v="3822"/>
    <d v="2016-01-19T22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x v="2835"/>
    <b v="1"/>
    <n v="1.06"/>
    <x v="3823"/>
    <d v="2015-07-20T03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x v="2836"/>
    <b v="1"/>
    <n v="1.08"/>
    <x v="3824"/>
    <d v="2016-08-01T13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x v="2837"/>
    <b v="1"/>
    <n v="1.0542"/>
    <x v="3825"/>
    <d v="2015-06-17T01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x v="446"/>
    <b v="1"/>
    <n v="1.1916666666666667"/>
    <x v="3826"/>
    <d v="2015-05-07T10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x v="2838"/>
    <b v="1"/>
    <n v="1.5266666666666666"/>
    <x v="3827"/>
    <d v="2015-03-27T00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x v="2839"/>
    <b v="1"/>
    <n v="1"/>
    <x v="3828"/>
    <d v="2014-12-31T13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x v="2840"/>
    <b v="1"/>
    <n v="1.002"/>
    <x v="3829"/>
    <d v="2016-08-31T20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x v="766"/>
    <b v="1"/>
    <n v="2.25"/>
    <x v="3830"/>
    <d v="2016-05-27T17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x v="2841"/>
    <b v="1"/>
    <n v="1.0602199999999999"/>
    <x v="3831"/>
    <d v="2014-11-05T21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x v="2842"/>
    <b v="1"/>
    <n v="1.0466666666666666"/>
    <x v="3832"/>
    <d v="2016-02-20T02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x v="2843"/>
    <b v="1"/>
    <n v="1.1666666666666667"/>
    <x v="3833"/>
    <d v="2014-12-01T19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x v="2844"/>
    <b v="1"/>
    <n v="1.0903333333333334"/>
    <x v="3834"/>
    <d v="2015-06-18T10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x v="379"/>
    <b v="1"/>
    <n v="1.6"/>
    <x v="3835"/>
    <d v="2016-04-21T22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x v="2845"/>
    <b v="1"/>
    <n v="1.125"/>
    <x v="3836"/>
    <d v="2016-08-03T04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x v="2846"/>
    <b v="1"/>
    <n v="1.0209999999999999"/>
    <x v="3837"/>
    <d v="2015-07-03T18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x v="2847"/>
    <b v="1"/>
    <n v="1.00824"/>
    <x v="3838"/>
    <d v="2015-05-22T17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x v="2848"/>
    <b v="1"/>
    <n v="1.0125"/>
    <x v="3839"/>
    <d v="2015-07-30T03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x v="94"/>
    <b v="1"/>
    <n v="65"/>
    <x v="3840"/>
    <d v="2016-03-28T15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x v="2849"/>
    <b v="0"/>
    <n v="8.72E-2"/>
    <x v="3841"/>
    <d v="2014-07-20T18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x v="2850"/>
    <b v="0"/>
    <n v="0.21940000000000001"/>
    <x v="3842"/>
    <d v="2014-05-11T11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x v="2851"/>
    <b v="0"/>
    <n v="0.21299999999999999"/>
    <x v="3843"/>
    <d v="2014-06-01T01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x v="2852"/>
    <b v="0"/>
    <n v="0.41489795918367345"/>
    <x v="3844"/>
    <d v="2014-06-03T06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x v="2853"/>
    <b v="0"/>
    <n v="2.1049999999999999E-2"/>
    <x v="3845"/>
    <d v="2015-10-01T15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x v="2854"/>
    <b v="0"/>
    <n v="2.7E-2"/>
    <x v="3846"/>
    <d v="2014-10-04T06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x v="2855"/>
    <b v="0"/>
    <n v="0.16161904761904761"/>
    <x v="3847"/>
    <d v="2015-07-19T05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x v="2856"/>
    <b v="0"/>
    <n v="0.16376923076923078"/>
    <x v="3848"/>
    <d v="2015-10-18T19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x v="2857"/>
    <b v="0"/>
    <n v="7.0433333333333334E-2"/>
    <x v="3849"/>
    <d v="2015-06-11T18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x v="2858"/>
    <b v="0"/>
    <n v="3.7999999999999999E-2"/>
    <x v="3850"/>
    <d v="2015-01-01T02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x v="2859"/>
    <b v="0"/>
    <n v="0.34079999999999999"/>
    <x v="3851"/>
    <d v="2015-07-17T10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x v="119"/>
    <b v="0"/>
    <n v="2E-3"/>
    <x v="3852"/>
    <d v="2015-03-27T03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x v="31"/>
    <b v="0"/>
    <n v="2.5999999999999998E-4"/>
    <x v="3853"/>
    <d v="2014-09-01T20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x v="2860"/>
    <b v="0"/>
    <n v="0.16254545454545455"/>
    <x v="3854"/>
    <d v="2015-05-09T21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x v="384"/>
    <b v="0"/>
    <n v="2.5000000000000001E-2"/>
    <x v="3855"/>
    <d v="2015-03-26T22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x v="120"/>
    <b v="0"/>
    <n v="2.0000000000000001E-4"/>
    <x v="3856"/>
    <d v="2015-03-08T16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x v="178"/>
    <b v="0"/>
    <n v="5.1999999999999998E-2"/>
    <x v="3857"/>
    <d v="2014-08-01T17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x v="119"/>
    <b v="0"/>
    <n v="0.02"/>
    <x v="3858"/>
    <d v="2015-05-22T21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x v="120"/>
    <b v="0"/>
    <n v="4.0000000000000002E-4"/>
    <x v="3859"/>
    <d v="2014-06-25T21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x v="2861"/>
    <b v="0"/>
    <n v="0.17666666666666667"/>
    <x v="3860"/>
    <d v="2014-08-12T15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x v="101"/>
    <b v="0"/>
    <n v="0.05"/>
    <x v="3861"/>
    <d v="2014-11-12T21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x v="120"/>
    <b v="0"/>
    <n v="1.3333333333333334E-4"/>
    <x v="3862"/>
    <d v="2016-09-12T16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x v="121"/>
    <b v="0"/>
    <n v="0"/>
    <x v="3863"/>
    <d v="2015-11-05T16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x v="135"/>
    <b v="0"/>
    <n v="1.2E-2"/>
    <x v="3864"/>
    <d v="2015-11-17T22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x v="2521"/>
    <b v="0"/>
    <n v="0.26937422295897223"/>
    <x v="3865"/>
    <d v="2014-08-30T05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x v="148"/>
    <b v="0"/>
    <n v="5.4999999999999997E-3"/>
    <x v="3866"/>
    <d v="2016-03-23T03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x v="2862"/>
    <b v="0"/>
    <n v="0.1255"/>
    <x v="3867"/>
    <d v="2016-06-18T19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x v="119"/>
    <b v="0"/>
    <n v="2E-3"/>
    <x v="3868"/>
    <d v="2014-09-08T15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x v="2863"/>
    <b v="0"/>
    <n v="3.44748684310884E-2"/>
    <x v="3869"/>
    <d v="2015-03-14T03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x v="1876"/>
    <b v="0"/>
    <n v="0.15"/>
    <x v="3870"/>
    <d v="2014-07-03T04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x v="140"/>
    <b v="0"/>
    <n v="2.6666666666666668E-2"/>
    <x v="3871"/>
    <d v="2017-03-29T17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x v="121"/>
    <b v="0"/>
    <n v="0"/>
    <x v="3872"/>
    <d v="2015-08-14T03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x v="121"/>
    <b v="0"/>
    <n v="0"/>
    <x v="3873"/>
    <d v="2015-10-08T16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x v="121"/>
    <b v="0"/>
    <n v="0"/>
    <x v="3874"/>
    <d v="2015-01-24T01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x v="121"/>
    <b v="0"/>
    <n v="0"/>
    <x v="3875"/>
    <d v="2016-09-03T10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x v="2864"/>
    <b v="0"/>
    <n v="0.52794871794871789"/>
    <x v="3876"/>
    <d v="2016-02-02T14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x v="2865"/>
    <b v="0"/>
    <n v="4.9639999999999997E-2"/>
    <x v="3877"/>
    <d v="2016-12-08T16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x v="119"/>
    <b v="0"/>
    <n v="5.5555555555555556E-4"/>
    <x v="3878"/>
    <d v="2015-06-30T03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x v="121"/>
    <b v="0"/>
    <n v="0"/>
    <x v="3879"/>
    <d v="2015-01-25T20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x v="2866"/>
    <b v="0"/>
    <n v="0.13066666666666665"/>
    <x v="3880"/>
    <d v="2014-07-30T23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x v="384"/>
    <b v="0"/>
    <n v="0.05"/>
    <x v="3881"/>
    <d v="2017-02-20T00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x v="121"/>
    <b v="0"/>
    <n v="0"/>
    <x v="3882"/>
    <d v="2016-01-31T23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x v="121"/>
    <b v="0"/>
    <n v="0"/>
    <x v="3883"/>
    <d v="2014-09-02T14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x v="121"/>
    <b v="0"/>
    <n v="0"/>
    <x v="3884"/>
    <d v="2015-03-27T17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x v="121"/>
    <b v="0"/>
    <n v="0"/>
    <x v="3885"/>
    <d v="2016-05-09T22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x v="121"/>
    <b v="0"/>
    <n v="0"/>
    <x v="3886"/>
    <d v="2014-12-11T05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x v="844"/>
    <b v="0"/>
    <n v="1.7500000000000002E-2"/>
    <x v="3887"/>
    <d v="2015-05-01T22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x v="2867"/>
    <b v="0"/>
    <n v="0.27100000000000002"/>
    <x v="3888"/>
    <d v="2017-02-26T13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x v="2868"/>
    <b v="0"/>
    <n v="1.4749999999999999E-2"/>
    <x v="3889"/>
    <d v="2015-01-04T23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x v="2869"/>
    <b v="0"/>
    <n v="0.16826666666666668"/>
    <x v="3890"/>
    <d v="2015-08-15T18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x v="2351"/>
    <b v="0"/>
    <n v="0.32500000000000001"/>
    <x v="3891"/>
    <d v="2015-03-23T04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x v="121"/>
    <b v="0"/>
    <n v="0"/>
    <x v="3892"/>
    <d v="2014-08-24T07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x v="2870"/>
    <b v="0"/>
    <n v="0.2155"/>
    <x v="3893"/>
    <d v="2014-07-01T06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x v="1331"/>
    <b v="0"/>
    <n v="3.4666666666666665E-2"/>
    <x v="3894"/>
    <d v="2016-12-06T04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x v="73"/>
    <b v="0"/>
    <n v="0.05"/>
    <x v="3895"/>
    <d v="2015-02-28T06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x v="665"/>
    <b v="0"/>
    <n v="0.10625"/>
    <x v="3896"/>
    <d v="2014-06-17T04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x v="895"/>
    <b v="0"/>
    <n v="0.17599999999999999"/>
    <x v="3897"/>
    <d v="2015-01-08T20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x v="1337"/>
    <b v="0"/>
    <n v="0.3256"/>
    <x v="3898"/>
    <d v="2015-08-17T16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x v="372"/>
    <b v="0"/>
    <n v="1.2500000000000001E-2"/>
    <x v="3899"/>
    <d v="2014-08-12T18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x v="2871"/>
    <b v="0"/>
    <n v="5.3999999999999999E-2"/>
    <x v="3900"/>
    <d v="2015-06-11T02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x v="384"/>
    <b v="0"/>
    <n v="8.3333333333333332E-3"/>
    <x v="3901"/>
    <d v="2015-12-19T19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x v="2872"/>
    <b v="0"/>
    <n v="0.48833333333333334"/>
    <x v="3902"/>
    <d v="2016-11-14T12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x v="121"/>
    <b v="0"/>
    <n v="0"/>
    <x v="3903"/>
    <d v="2015-08-14T19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x v="1788"/>
    <b v="0"/>
    <n v="2.9999999999999997E-4"/>
    <x v="3904"/>
    <d v="2015-04-15T05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x v="2873"/>
    <b v="0"/>
    <n v="0.11533333333333333"/>
    <x v="3905"/>
    <d v="2015-06-11T23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x v="2874"/>
    <b v="0"/>
    <n v="0.67333333333333334"/>
    <x v="3906"/>
    <d v="2015-06-26T13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x v="2875"/>
    <b v="0"/>
    <n v="0.153"/>
    <x v="3907"/>
    <d v="2014-10-26T20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x v="1862"/>
    <b v="0"/>
    <n v="8.666666666666667E-2"/>
    <x v="3908"/>
    <d v="2014-07-29T03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x v="1209"/>
    <b v="0"/>
    <n v="2.2499999999999998E-3"/>
    <x v="3909"/>
    <d v="2014-09-11T08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x v="2876"/>
    <b v="0"/>
    <n v="3.0833333333333334E-2"/>
    <x v="3910"/>
    <d v="2015-09-07T18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x v="2877"/>
    <b v="0"/>
    <n v="0.37412499999999999"/>
    <x v="3911"/>
    <d v="2014-11-26T20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x v="120"/>
    <b v="0"/>
    <n v="6.666666666666667E-5"/>
    <x v="3912"/>
    <d v="2015-04-25T04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x v="2878"/>
    <b v="0"/>
    <n v="0.1"/>
    <x v="3913"/>
    <d v="2015-11-30T06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x v="2417"/>
    <b v="0"/>
    <n v="0.36359999999999998"/>
    <x v="3914"/>
    <d v="2015-05-10T22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x v="144"/>
    <b v="0"/>
    <n v="3.3333333333333335E-3"/>
    <x v="3915"/>
    <d v="2016-06-01T23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x v="121"/>
    <b v="0"/>
    <n v="0"/>
    <x v="3916"/>
    <d v="2016-06-03T11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x v="119"/>
    <b v="0"/>
    <n v="2.8571428571428571E-3"/>
    <x v="3917"/>
    <d v="2014-09-11T12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x v="379"/>
    <b v="0"/>
    <n v="2E-3"/>
    <x v="3918"/>
    <d v="2014-08-04T16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x v="180"/>
    <b v="0"/>
    <n v="1.7999999999999999E-2"/>
    <x v="3919"/>
    <d v="2016-01-18T00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x v="834"/>
    <b v="0"/>
    <n v="5.3999999999999999E-2"/>
    <x v="3920"/>
    <d v="2016-11-13T10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x v="121"/>
    <b v="0"/>
    <n v="0"/>
    <x v="3921"/>
    <d v="2014-10-26T18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x v="2879"/>
    <b v="0"/>
    <n v="8.1333333333333327E-2"/>
    <x v="3922"/>
    <d v="2015-03-02T23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x v="2880"/>
    <b v="0"/>
    <n v="0.12034782608695652"/>
    <x v="3923"/>
    <d v="2015-04-09T23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x v="1378"/>
    <b v="0"/>
    <n v="0.15266666666666667"/>
    <x v="3924"/>
    <d v="2014-06-26T23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x v="144"/>
    <b v="0"/>
    <n v="0.1"/>
    <x v="3925"/>
    <d v="2014-07-30T20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x v="2"/>
    <b v="0"/>
    <n v="3.0000000000000001E-3"/>
    <x v="3926"/>
    <d v="2014-12-27T02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x v="385"/>
    <b v="0"/>
    <n v="0.01"/>
    <x v="3927"/>
    <d v="2014-08-09T06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x v="2881"/>
    <b v="0"/>
    <n v="0.13020000000000001"/>
    <x v="3928"/>
    <d v="2015-10-16T04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x v="2882"/>
    <b v="0"/>
    <n v="2.265E-2"/>
    <x v="3929"/>
    <d v="2016-09-18T19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x v="121"/>
    <b v="0"/>
    <n v="0"/>
    <x v="3930"/>
    <d v="2016-04-01T06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x v="121"/>
    <b v="0"/>
    <n v="0"/>
    <x v="3931"/>
    <d v="2015-09-06T03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x v="120"/>
    <b v="0"/>
    <n v="8.3333333333333331E-5"/>
    <x v="3932"/>
    <d v="2016-03-16T03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x v="2883"/>
    <b v="0"/>
    <n v="0.15742857142857142"/>
    <x v="3933"/>
    <d v="2016-07-17T00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x v="2884"/>
    <b v="0"/>
    <n v="0.11"/>
    <x v="3934"/>
    <d v="2015-10-01T13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x v="2885"/>
    <b v="0"/>
    <n v="0.43833333333333335"/>
    <x v="3935"/>
    <d v="2015-10-04T15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x v="121"/>
    <b v="0"/>
    <n v="0"/>
    <x v="3936"/>
    <d v="2016-12-01T07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x v="2886"/>
    <b v="0"/>
    <n v="0.86135181975736563"/>
    <x v="3937"/>
    <d v="2016-07-11T15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x v="2887"/>
    <b v="0"/>
    <n v="0.12196620583717357"/>
    <x v="3938"/>
    <d v="2015-06-27T21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x v="144"/>
    <b v="0"/>
    <n v="1E-3"/>
    <x v="3939"/>
    <d v="2014-10-07T04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x v="148"/>
    <b v="0"/>
    <n v="2.2000000000000001E-3"/>
    <x v="3940"/>
    <d v="2015-01-02T11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x v="384"/>
    <b v="0"/>
    <n v="9.0909090909090905E-3"/>
    <x v="3941"/>
    <d v="2014-11-25T01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x v="121"/>
    <b v="0"/>
    <n v="0"/>
    <x v="3942"/>
    <d v="2015-06-16T21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x v="2888"/>
    <b v="0"/>
    <n v="0.35639999999999999"/>
    <x v="3943"/>
    <d v="2015-11-02T16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x v="121"/>
    <b v="0"/>
    <n v="0"/>
    <x v="3944"/>
    <d v="2015-08-27T15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x v="144"/>
    <b v="0"/>
    <n v="2.5000000000000001E-3"/>
    <x v="3945"/>
    <d v="2015-05-15T19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x v="498"/>
    <b v="0"/>
    <n v="3.2500000000000001E-2"/>
    <x v="3946"/>
    <d v="2015-02-28T08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x v="476"/>
    <b v="0"/>
    <n v="3.3666666666666664E-2"/>
    <x v="3947"/>
    <d v="2016-10-02T03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x v="121"/>
    <b v="0"/>
    <n v="0"/>
    <x v="3948"/>
    <d v="2014-09-07T07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x v="2889"/>
    <b v="0"/>
    <n v="0.15770000000000001"/>
    <x v="3949"/>
    <d v="2015-02-11T02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x v="384"/>
    <b v="0"/>
    <n v="6.2500000000000003E-3"/>
    <x v="3950"/>
    <d v="2016-04-08T18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x v="120"/>
    <b v="0"/>
    <n v="5.0000000000000004E-6"/>
    <x v="3951"/>
    <d v="2016-05-03T18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x v="384"/>
    <b v="0"/>
    <n v="9.6153846153846159E-4"/>
    <x v="3952"/>
    <d v="2015-10-26T18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x v="121"/>
    <b v="0"/>
    <n v="0"/>
    <x v="3953"/>
    <d v="2016-07-29T23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x v="121"/>
    <b v="0"/>
    <n v="0"/>
    <x v="3954"/>
    <d v="2014-07-14T15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x v="97"/>
    <b v="0"/>
    <n v="0.24285714285714285"/>
    <x v="3955"/>
    <d v="2015-11-28T21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x v="121"/>
    <b v="0"/>
    <n v="0"/>
    <x v="3956"/>
    <d v="2016-04-25T00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x v="589"/>
    <b v="0"/>
    <n v="2.5000000000000001E-4"/>
    <x v="3957"/>
    <d v="2016-07-08T23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x v="2890"/>
    <b v="0"/>
    <n v="0.32050000000000001"/>
    <x v="3958"/>
    <d v="2014-08-02T14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x v="838"/>
    <b v="0"/>
    <n v="0.24333333333333335"/>
    <x v="3959"/>
    <d v="2014-09-28T18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x v="798"/>
    <b v="0"/>
    <n v="1.4999999999999999E-2"/>
    <x v="3960"/>
    <d v="2016-01-03T20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x v="689"/>
    <b v="0"/>
    <n v="4.1999999999999997E-3"/>
    <x v="3961"/>
    <d v="2014-05-08T21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x v="2"/>
    <b v="0"/>
    <n v="3.214285714285714E-2"/>
    <x v="3962"/>
    <d v="2015-11-28T14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x v="121"/>
    <b v="0"/>
    <n v="0"/>
    <x v="3963"/>
    <d v="2015-11-18T04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x v="840"/>
    <b v="0"/>
    <n v="6.3E-2"/>
    <x v="3964"/>
    <d v="2015-04-19T16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x v="371"/>
    <b v="0"/>
    <n v="0.14249999999999999"/>
    <x v="3965"/>
    <d v="2016-04-14T04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x v="381"/>
    <b v="0"/>
    <n v="6.0000000000000001E-3"/>
    <x v="3966"/>
    <d v="2014-07-24T02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x v="2239"/>
    <b v="0"/>
    <n v="0.2411764705882353"/>
    <x v="3967"/>
    <d v="2017-03-06T06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x v="2891"/>
    <b v="0"/>
    <n v="0.10539999999999999"/>
    <x v="3968"/>
    <d v="2016-05-22T19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x v="2892"/>
    <b v="0"/>
    <n v="7.4690265486725665E-2"/>
    <x v="3969"/>
    <d v="2016-08-29T03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x v="148"/>
    <b v="0"/>
    <n v="7.3333333333333334E-4"/>
    <x v="3970"/>
    <d v="2016-04-17T20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x v="2893"/>
    <b v="0"/>
    <n v="9.7142857142857135E-3"/>
    <x v="3971"/>
    <d v="2014-07-21T12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x v="2894"/>
    <b v="0"/>
    <n v="0.21099999999999999"/>
    <x v="3972"/>
    <d v="2015-02-06T01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x v="2895"/>
    <b v="0"/>
    <n v="0.78100000000000003"/>
    <x v="3973"/>
    <d v="2016-05-09T04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x v="2896"/>
    <b v="0"/>
    <n v="0.32"/>
    <x v="3974"/>
    <d v="2016-06-02T13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x v="121"/>
    <b v="0"/>
    <n v="0"/>
    <x v="3975"/>
    <d v="2016-07-13T20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x v="2897"/>
    <b v="0"/>
    <n v="0.47692307692307695"/>
    <x v="3976"/>
    <d v="2014-08-01T07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x v="2898"/>
    <b v="0"/>
    <n v="1.4500000000000001E-2"/>
    <x v="3977"/>
    <d v="2016-07-22T18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x v="1295"/>
    <b v="0"/>
    <n v="0.107"/>
    <x v="3978"/>
    <d v="2015-01-31T15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x v="1782"/>
    <b v="0"/>
    <n v="1.8333333333333333E-2"/>
    <x v="3979"/>
    <d v="2015-03-29T20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x v="2845"/>
    <b v="0"/>
    <n v="0.18"/>
    <x v="3980"/>
    <d v="2014-07-05T14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x v="638"/>
    <b v="0"/>
    <n v="4.0833333333333333E-2"/>
    <x v="3981"/>
    <d v="2016-07-17T04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x v="447"/>
    <b v="0"/>
    <n v="0.2"/>
    <x v="3982"/>
    <d v="2015-07-07T19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x v="2899"/>
    <b v="0"/>
    <n v="0.34802513464991025"/>
    <x v="3983"/>
    <d v="2014-05-20T06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x v="2858"/>
    <b v="0"/>
    <n v="6.3333333333333339E-2"/>
    <x v="3984"/>
    <d v="2014-11-08T00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x v="2900"/>
    <b v="0"/>
    <n v="0.32050000000000001"/>
    <x v="3985"/>
    <d v="2016-02-20T21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x v="2901"/>
    <b v="0"/>
    <n v="9.7600000000000006E-2"/>
    <x v="3986"/>
    <d v="2016-05-06T13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x v="2902"/>
    <b v="0"/>
    <n v="0.3775"/>
    <x v="3987"/>
    <d v="2014-05-16T22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x v="1797"/>
    <b v="0"/>
    <n v="2.1333333333333333E-2"/>
    <x v="3988"/>
    <d v="2015-08-29T01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x v="121"/>
    <b v="0"/>
    <n v="0"/>
    <x v="3989"/>
    <d v="2015-11-08T18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x v="1581"/>
    <b v="0"/>
    <n v="4.1818181818181817E-2"/>
    <x v="3990"/>
    <d v="2016-03-02T16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x v="101"/>
    <b v="0"/>
    <n v="0.2"/>
    <x v="3991"/>
    <d v="2015-05-31T15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x v="2903"/>
    <b v="0"/>
    <n v="5.4100000000000002E-2"/>
    <x v="3992"/>
    <d v="2015-12-11T23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x v="366"/>
    <b v="0"/>
    <n v="6.0000000000000002E-5"/>
    <x v="3993"/>
    <d v="2015-05-13T20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x v="144"/>
    <b v="0"/>
    <n v="2.5000000000000001E-3"/>
    <x v="3994"/>
    <d v="2014-07-19T09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x v="844"/>
    <b v="0"/>
    <n v="0.35"/>
    <x v="3995"/>
    <d v="2015-02-14T11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x v="2904"/>
    <b v="0"/>
    <n v="0.16566666666666666"/>
    <x v="3996"/>
    <d v="2014-11-20T16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x v="121"/>
    <b v="0"/>
    <n v="0"/>
    <x v="3997"/>
    <d v="2015-04-05T08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x v="2905"/>
    <b v="0"/>
    <n v="0.57199999999999995"/>
    <x v="3998"/>
    <d v="2015-03-28T22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x v="2906"/>
    <b v="0"/>
    <n v="0.16514285714285715"/>
    <x v="3999"/>
    <d v="2014-08-31T19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x v="119"/>
    <b v="0"/>
    <n v="1.25E-3"/>
    <x v="4000"/>
    <d v="2016-05-07T14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x v="2882"/>
    <b v="0"/>
    <n v="0.3775"/>
    <x v="4001"/>
    <d v="2017-03-01T19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x v="2117"/>
    <b v="0"/>
    <n v="1.84E-2"/>
    <x v="4002"/>
    <d v="2014-09-27T01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x v="984"/>
    <b v="0"/>
    <n v="0.10050000000000001"/>
    <x v="4003"/>
    <d v="2015-02-15T14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x v="120"/>
    <b v="0"/>
    <n v="2E-3"/>
    <x v="4004"/>
    <d v="2014-10-08T03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x v="135"/>
    <b v="0"/>
    <n v="1.3333333333333334E-2"/>
    <x v="4005"/>
    <d v="2014-10-20T19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x v="453"/>
    <b v="0"/>
    <n v="6.666666666666667E-5"/>
    <x v="4006"/>
    <d v="2016-02-16T18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x v="144"/>
    <b v="0"/>
    <n v="2.5000000000000001E-3"/>
    <x v="4007"/>
    <d v="2014-08-26T16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x v="2"/>
    <b v="0"/>
    <n v="0.06"/>
    <x v="4008"/>
    <d v="2015-07-22T23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x v="384"/>
    <b v="0"/>
    <n v="3.8860103626943004E-2"/>
    <x v="4009"/>
    <d v="2014-09-09T16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x v="2907"/>
    <b v="0"/>
    <n v="0.24194444444444443"/>
    <x v="4010"/>
    <d v="2014-10-26T18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x v="2908"/>
    <b v="0"/>
    <n v="7.5999999999999998E-2"/>
    <x v="4011"/>
    <d v="2015-01-28T13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x v="121"/>
    <b v="0"/>
    <n v="0"/>
    <x v="4012"/>
    <d v="2015-05-02T13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x v="31"/>
    <b v="0"/>
    <n v="1.2999999999999999E-2"/>
    <x v="4013"/>
    <d v="2015-02-16T07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x v="121"/>
    <b v="0"/>
    <n v="0"/>
    <x v="4014"/>
    <d v="2016-03-05T05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x v="120"/>
    <b v="0"/>
    <n v="1.4285714285714287E-4"/>
    <x v="4015"/>
    <d v="2015-07-19T18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x v="119"/>
    <b v="0"/>
    <n v="0.14000000000000001"/>
    <x v="4016"/>
    <d v="2014-09-17T20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x v="1859"/>
    <b v="0"/>
    <n v="1.0500000000000001E-2"/>
    <x v="4017"/>
    <d v="2014-09-04T16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x v="151"/>
    <b v="0"/>
    <n v="8.666666666666667E-2"/>
    <x v="4018"/>
    <d v="2016-10-07T21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x v="1878"/>
    <b v="0"/>
    <n v="8.2857142857142851E-3"/>
    <x v="4019"/>
    <d v="2016-04-15T16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x v="853"/>
    <b v="0"/>
    <n v="0.16666666666666666"/>
    <x v="4020"/>
    <d v="2015-03-24T03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x v="372"/>
    <b v="0"/>
    <n v="8.3333333333333332E-3"/>
    <x v="4021"/>
    <d v="2014-10-26T21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x v="2909"/>
    <b v="0"/>
    <n v="0.69561111111111107"/>
    <x v="4022"/>
    <d v="2015-02-01T02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x v="121"/>
    <b v="0"/>
    <n v="0"/>
    <x v="4023"/>
    <d v="2016-03-24T22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x v="119"/>
    <b v="0"/>
    <n v="1.2500000000000001E-2"/>
    <x v="4024"/>
    <d v="2015-08-31T16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x v="372"/>
    <b v="0"/>
    <n v="0.05"/>
    <x v="4025"/>
    <d v="2015-07-26T05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x v="121"/>
    <b v="0"/>
    <n v="0"/>
    <x v="4026"/>
    <d v="2015-12-04T16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x v="2747"/>
    <b v="0"/>
    <n v="7.166666666666667E-2"/>
    <x v="4027"/>
    <d v="2017-02-23T01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x v="2722"/>
    <b v="0"/>
    <n v="0.28050000000000003"/>
    <x v="4028"/>
    <d v="2014-06-05T22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x v="121"/>
    <b v="0"/>
    <n v="0"/>
    <x v="4029"/>
    <d v="2015-12-14T00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x v="590"/>
    <b v="0"/>
    <n v="0.16"/>
    <x v="4030"/>
    <d v="2016-02-03T18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x v="121"/>
    <b v="0"/>
    <n v="0"/>
    <x v="4031"/>
    <d v="2014-12-18T15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x v="585"/>
    <b v="0"/>
    <n v="6.8287037037037035E-2"/>
    <x v="4032"/>
    <d v="2015-12-15T20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x v="2910"/>
    <b v="0"/>
    <n v="0.25698702928870293"/>
    <x v="4033"/>
    <d v="2016-10-02T09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x v="101"/>
    <b v="0"/>
    <n v="1.4814814814814815E-2"/>
    <x v="4034"/>
    <d v="2015-04-03T21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x v="2911"/>
    <b v="0"/>
    <n v="0.36849999999999999"/>
    <x v="4035"/>
    <d v="2014-10-21T21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x v="2912"/>
    <b v="0"/>
    <n v="0.47049999999999997"/>
    <x v="4036"/>
    <d v="2014-07-01T22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x v="379"/>
    <b v="0"/>
    <n v="0.11428571428571428"/>
    <x v="4037"/>
    <d v="2016-05-24T14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x v="2913"/>
    <b v="0"/>
    <n v="0.12039999999999999"/>
    <x v="4038"/>
    <d v="2014-10-17T19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x v="88"/>
    <b v="0"/>
    <n v="0.6"/>
    <x v="4039"/>
    <d v="2015-12-01T05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x v="2914"/>
    <b v="0"/>
    <n v="0.3125"/>
    <x v="4040"/>
    <d v="2015-07-18T03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x v="689"/>
    <b v="0"/>
    <n v="4.1999999999999997E-3"/>
    <x v="4041"/>
    <d v="2016-09-06T11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x v="589"/>
    <b v="0"/>
    <n v="2.0999999999999999E-3"/>
    <x v="4042"/>
    <d v="2015-01-20T19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x v="121"/>
    <b v="0"/>
    <n v="0"/>
    <x v="4043"/>
    <d v="2014-11-20T22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x v="701"/>
    <b v="0"/>
    <n v="0.375"/>
    <x v="4044"/>
    <d v="2015-04-10T05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x v="120"/>
    <b v="0"/>
    <n v="2.0000000000000001E-4"/>
    <x v="4045"/>
    <d v="2014-08-21T04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x v="134"/>
    <b v="0"/>
    <n v="8.2142857142857142E-2"/>
    <x v="4046"/>
    <d v="2014-10-22T15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x v="446"/>
    <b v="0"/>
    <n v="2.1999999999999999E-2"/>
    <x v="4047"/>
    <d v="2015-01-11T01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x v="2915"/>
    <b v="0"/>
    <n v="0.17652941176470588"/>
    <x v="4048"/>
    <d v="2016-04-11T11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x v="587"/>
    <b v="0"/>
    <n v="8.0000000000000004E-4"/>
    <x v="4049"/>
    <d v="2015-07-14T23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x v="120"/>
    <b v="0"/>
    <n v="6.6666666666666664E-4"/>
    <x v="4050"/>
    <d v="2014-10-23T15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x v="121"/>
    <b v="0"/>
    <n v="0"/>
    <x v="4051"/>
    <d v="2014-05-09T06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x v="2916"/>
    <b v="0"/>
    <n v="0.37533333333333335"/>
    <x v="4052"/>
    <d v="2014-10-13T21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x v="698"/>
    <b v="0"/>
    <n v="0.22"/>
    <x v="4053"/>
    <d v="2014-11-15T20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x v="121"/>
    <b v="0"/>
    <n v="0"/>
    <x v="4054"/>
    <d v="2016-10-01T04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x v="2917"/>
    <b v="0"/>
    <n v="0.1762"/>
    <x v="4055"/>
    <d v="2014-06-19T15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x v="2137"/>
    <b v="0"/>
    <n v="0.53"/>
    <x v="4056"/>
    <d v="2016-07-03T19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x v="966"/>
    <b v="0"/>
    <n v="0.22142857142857142"/>
    <x v="4057"/>
    <d v="2015-11-25T23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x v="2918"/>
    <b v="0"/>
    <n v="2.5333333333333333E-2"/>
    <x v="4058"/>
    <d v="2016-04-01T03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x v="680"/>
    <b v="0"/>
    <n v="2.5000000000000001E-2"/>
    <x v="4059"/>
    <d v="2014-09-16T03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x v="2830"/>
    <b v="0"/>
    <n v="2.8500000000000001E-2"/>
    <x v="4060"/>
    <d v="2014-06-23T16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x v="121"/>
    <b v="0"/>
    <n v="0"/>
    <x v="4061"/>
    <d v="2016-04-21T02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x v="2919"/>
    <b v="0"/>
    <n v="2.4500000000000001E-2"/>
    <x v="4062"/>
    <d v="2016-07-02T17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x v="2"/>
    <b v="0"/>
    <n v="1.4210526315789474E-2"/>
    <x v="4063"/>
    <d v="2014-06-27T16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x v="2920"/>
    <b v="0"/>
    <n v="0.1925"/>
    <x v="4064"/>
    <d v="2015-04-29T14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x v="2921"/>
    <b v="0"/>
    <n v="6.7499999999999999E-3"/>
    <x v="4065"/>
    <d v="2014-08-12T22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x v="384"/>
    <b v="0"/>
    <n v="1.6666666666666668E-3"/>
    <x v="4066"/>
    <d v="2016-05-19T00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x v="2922"/>
    <b v="0"/>
    <n v="0.60899999999999999"/>
    <x v="4067"/>
    <d v="2015-09-28T02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x v="2923"/>
    <b v="0"/>
    <n v="0.01"/>
    <x v="4068"/>
    <d v="2017-01-13T23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x v="2924"/>
    <b v="0"/>
    <n v="0.34399999999999997"/>
    <x v="4069"/>
    <d v="2015-02-28T12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x v="446"/>
    <b v="0"/>
    <n v="0.16500000000000001"/>
    <x v="4070"/>
    <d v="2015-03-01T03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x v="121"/>
    <b v="0"/>
    <n v="0"/>
    <x v="4071"/>
    <d v="2016-12-26T19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x v="453"/>
    <b v="0"/>
    <n v="4.0000000000000001E-3"/>
    <x v="4072"/>
    <d v="2014-08-21T18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x v="2925"/>
    <b v="0"/>
    <n v="1.0571428571428572E-2"/>
    <x v="4073"/>
    <d v="2015-05-09T04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x v="436"/>
    <b v="0"/>
    <n v="0.26727272727272727"/>
    <x v="4074"/>
    <d v="2015-11-05T14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x v="2926"/>
    <b v="0"/>
    <n v="0.28799999999999998"/>
    <x v="4075"/>
    <d v="2014-06-30T17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x v="121"/>
    <b v="0"/>
    <n v="0"/>
    <x v="4076"/>
    <d v="2014-10-21T19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x v="2927"/>
    <b v="0"/>
    <n v="8.8999999999999996E-2"/>
    <x v="4077"/>
    <d v="2016-12-21T17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x v="121"/>
    <b v="0"/>
    <n v="0"/>
    <x v="4078"/>
    <d v="2017-01-27T18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x v="144"/>
    <b v="0"/>
    <n v="1.6666666666666668E-3"/>
    <x v="4079"/>
    <d v="2016-06-19T22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x v="121"/>
    <b v="0"/>
    <n v="0"/>
    <x v="4080"/>
    <d v="2016-06-14T18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x v="2382"/>
    <b v="0"/>
    <n v="0.15737410071942445"/>
    <x v="4081"/>
    <d v="2015-03-08T12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x v="1788"/>
    <b v="0"/>
    <n v="0.02"/>
    <x v="4082"/>
    <d v="2015-11-14T23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x v="2928"/>
    <b v="0"/>
    <n v="0.21685714285714286"/>
    <x v="4083"/>
    <d v="2016-01-14T18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x v="119"/>
    <b v="0"/>
    <n v="3.3333333333333335E-3"/>
    <x v="4084"/>
    <d v="2016-10-09T10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x v="119"/>
    <b v="0"/>
    <n v="2.8571428571428571E-3"/>
    <x v="4085"/>
    <d v="2015-03-24T03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x v="2929"/>
    <b v="0"/>
    <n v="4.7E-2"/>
    <x v="4086"/>
    <d v="2015-11-21T04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x v="121"/>
    <b v="0"/>
    <n v="0"/>
    <x v="4087"/>
    <d v="2016-07-17T17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x v="2751"/>
    <b v="0"/>
    <n v="0.108"/>
    <x v="4088"/>
    <d v="2015-01-16T10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x v="180"/>
    <b v="0"/>
    <n v="4.8000000000000001E-2"/>
    <x v="4089"/>
    <d v="2015-05-31T17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x v="1592"/>
    <b v="0"/>
    <n v="3.2000000000000001E-2"/>
    <x v="4090"/>
    <d v="2015-08-07T15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x v="157"/>
    <b v="0"/>
    <n v="0.1275"/>
    <x v="4091"/>
    <d v="2015-01-16T12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x v="135"/>
    <b v="0"/>
    <n v="1.8181818181818181E-4"/>
    <x v="4092"/>
    <d v="2015-04-05T03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x v="2"/>
    <b v="0"/>
    <n v="2.4E-2"/>
    <x v="4093"/>
    <d v="2015-08-22T19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x v="2930"/>
    <b v="0"/>
    <n v="0.36499999999999999"/>
    <x v="4094"/>
    <d v="2014-10-22T04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x v="2931"/>
    <b v="0"/>
    <n v="2.6666666666666668E-2"/>
    <x v="4095"/>
    <d v="2016-12-19T00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x v="2932"/>
    <b v="0"/>
    <n v="0.11428571428571428"/>
    <x v="4096"/>
    <d v="2017-02-28T08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x v="121"/>
    <b v="0"/>
    <n v="0"/>
    <x v="4097"/>
    <d v="2016-01-31T23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x v="121"/>
    <b v="0"/>
    <n v="0"/>
    <x v="4098"/>
    <d v="2016-06-04T17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x v="73"/>
    <b v="0"/>
    <n v="1.1111111111111112E-2"/>
    <x v="4099"/>
    <d v="2016-09-02T20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x v="121"/>
    <b v="0"/>
    <n v="0"/>
    <x v="4100"/>
    <d v="2014-10-25T02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x v="121"/>
    <b v="0"/>
    <n v="0"/>
    <x v="4101"/>
    <d v="2017-01-25T21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x v="2933"/>
    <b v="0"/>
    <n v="0.27400000000000002"/>
    <x v="4102"/>
    <d v="2016-05-15T20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x v="412"/>
    <b v="0"/>
    <n v="0.1"/>
    <x v="4103"/>
    <d v="2015-08-26T18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x v="2934"/>
    <b v="0"/>
    <n v="0.21366666666666667"/>
    <x v="4104"/>
    <d v="2016-10-27T06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x v="2935"/>
    <b v="0"/>
    <n v="6.9696969696969702E-2"/>
    <x v="4105"/>
    <d v="2016-12-26T00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x v="2936"/>
    <b v="0"/>
    <n v="0.70599999999999996"/>
    <x v="4106"/>
    <d v="2015-04-02T01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x v="2270"/>
    <b v="0"/>
    <n v="2.0500000000000001E-2"/>
    <x v="4107"/>
    <d v="2014-09-24T22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x v="585"/>
    <b v="0"/>
    <n v="1.9666666666666666E-2"/>
    <x v="4108"/>
    <d v="2017-03-03T05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x v="121"/>
    <b v="0"/>
    <n v="0"/>
    <x v="4109"/>
    <d v="2015-11-29T13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x v="2937"/>
    <b v="0"/>
    <n v="0.28666666666666668"/>
    <x v="4110"/>
    <d v="2016-07-21T15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x v="2938"/>
    <b v="0"/>
    <n v="3.1333333333333331E-2"/>
    <x v="4111"/>
    <d v="2015-02-24T03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x v="120"/>
    <b v="0"/>
    <n v="4.0000000000000002E-4"/>
    <x v="4112"/>
    <d v="2016-02-28T00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x v="120"/>
    <b v="0"/>
    <n v="2E-3"/>
    <x v="4113"/>
    <d v="2016-01-08T06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CA43-233A-4F56-8F73-FBAC54F8C12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ategory" colHeaderCaption="Outcome" fieldListSortAscending="1">
  <location ref="A3:F14" firstHeaderRow="1" firstDataRow="2" firstDataCol="1" rowPageCount="1" colPageCount="1"/>
  <pivotFields count="22">
    <pivotField dataField="1" showAll="0"/>
    <pivotField showAll="0"/>
    <pivotField showAll="0"/>
    <pivotField numFmtId="165" showAll="0"/>
    <pivotField numFmtId="165"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outcome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FAC61-EEC8-4BC3-8E54-2876B2CCF0C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ategory" colHeaderCaption="Outcome" fieldListSortAscending="1">
  <location ref="A4:F15" firstHeaderRow="1" firstDataRow="2" firstDataCol="1" rowPageCount="2" colPageCount="1"/>
  <pivotFields count="22">
    <pivotField dataField="1" showAll="0"/>
    <pivotField showAll="0"/>
    <pivotField showAll="0"/>
    <pivotField numFmtId="165" showAll="0"/>
    <pivotField numFmtId="165"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6" hier="-1"/>
    <pageField fld="18" item="4" hier="-1"/>
  </pageFields>
  <dataFields count="1">
    <dataField name="Count of outcome" fld="0" subtotal="count" baseField="16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C8277-B32E-41C7-AEDD-2858C14E0908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homework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FFC000"/>
      </a:accent3>
      <a:accent4>
        <a:srgbClr val="0070C0"/>
      </a:accent4>
      <a:accent5>
        <a:srgbClr val="7030A0"/>
      </a:accent5>
      <a:accent6>
        <a:srgbClr val="002060"/>
      </a:accent6>
      <a:hlink>
        <a:srgbClr val="FFFF00"/>
      </a:hlink>
      <a:folHlink>
        <a:srgbClr val="ED7D3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C1" zoomScale="55" zoomScaleNormal="55" workbookViewId="0">
      <selection activeCell="G4" sqref="G4"/>
    </sheetView>
  </sheetViews>
  <sheetFormatPr defaultRowHeight="14.4" x14ac:dyDescent="0.55000000000000004"/>
  <cols>
    <col min="1" max="1" width="8.83984375" customWidth="1"/>
    <col min="2" max="2" width="38.41796875" style="3" customWidth="1"/>
    <col min="3" max="3" width="40.26171875" style="3" customWidth="1"/>
    <col min="4" max="4" width="14.15625" style="7" bestFit="1" customWidth="1"/>
    <col min="5" max="5" width="16.41796875" style="7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23.41796875" style="7" bestFit="1" customWidth="1"/>
    <col min="14" max="14" width="36.41796875" customWidth="1"/>
    <col min="15" max="15" width="20.05078125" customWidth="1"/>
    <col min="16" max="16" width="28.1015625" bestFit="1" customWidth="1"/>
    <col min="17" max="17" width="27.89453125" bestFit="1" customWidth="1"/>
    <col min="18" max="18" width="41.15625" customWidth="1"/>
    <col min="19" max="19" width="13.89453125" bestFit="1" customWidth="1"/>
    <col min="20" max="20" width="15.15625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6" t="s">
        <v>8307</v>
      </c>
      <c r="N1" s="1" t="s">
        <v>8263</v>
      </c>
      <c r="O1" s="1" t="s">
        <v>8306</v>
      </c>
      <c r="P1" s="1" t="s">
        <v>8335</v>
      </c>
      <c r="Q1" s="1" t="s">
        <v>8336</v>
      </c>
      <c r="R1" s="1" t="s">
        <v>8264</v>
      </c>
      <c r="S1" s="1" t="s">
        <v>8331</v>
      </c>
      <c r="T1" s="1" t="s">
        <v>8309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 s="7">
        <v>8500</v>
      </c>
      <c r="E2" s="7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7">
        <f>E2/L2</f>
        <v>63.917582417582416</v>
      </c>
      <c r="N2" t="b">
        <v>1</v>
      </c>
      <c r="O2" s="11">
        <f>E2/D2</f>
        <v>1.3685882352941177</v>
      </c>
      <c r="P2" s="12">
        <f>(((J2/60)/60)/24)+DATE(1970,1,1)</f>
        <v>42177.007071759261</v>
      </c>
      <c r="Q2" s="12">
        <f>(((I2/60)/60)/24)+DATE(1970,1,1)</f>
        <v>42208.125</v>
      </c>
      <c r="R2" t="s">
        <v>8265</v>
      </c>
      <c r="S2" t="str">
        <f>LEFT(R2, SEARCH("/",R2,1)-1)</f>
        <v>film &amp; video</v>
      </c>
      <c r="T2" t="str">
        <f>RIGHT(R2,LEN(R2)-SEARCH("/",R2))</f>
        <v>television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 s="7">
        <v>10275</v>
      </c>
      <c r="E3" s="7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7">
        <f t="shared" ref="M3:M66" si="0">E3/L3</f>
        <v>185.48101265822785</v>
      </c>
      <c r="N3" t="b">
        <v>1</v>
      </c>
      <c r="O3" s="11">
        <f t="shared" ref="O3:O66" si="1">E3/D3</f>
        <v>1.4260827250608272</v>
      </c>
      <c r="P3" s="12">
        <f t="shared" ref="P3:P66" si="2">(((J3/60)/60)/24)+DATE(1970,1,1)</f>
        <v>42766.600497685184</v>
      </c>
      <c r="Q3" s="12">
        <f t="shared" ref="Q3:Q66" si="3">(((I3/60)/60)/24)+DATE(1970,1,1)</f>
        <v>42796.600497685184</v>
      </c>
      <c r="R3" t="s">
        <v>8265</v>
      </c>
      <c r="S3" t="str">
        <f t="shared" ref="S3:S66" si="4">LEFT(R3, SEARCH("/",R3,1)-1)</f>
        <v>film &amp; video</v>
      </c>
      <c r="T3" t="str">
        <f t="shared" ref="T3:T66" si="5">RIGHT(R3,LEN(R3)-SEARCH("/",R3))</f>
        <v>television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 s="7">
        <v>500</v>
      </c>
      <c r="E4" s="7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7">
        <f t="shared" si="0"/>
        <v>15</v>
      </c>
      <c r="N4" t="b">
        <v>1</v>
      </c>
      <c r="O4" s="11">
        <f t="shared" si="1"/>
        <v>1.05</v>
      </c>
      <c r="P4" s="12">
        <f t="shared" si="2"/>
        <v>42405.702349537038</v>
      </c>
      <c r="Q4" s="12">
        <f t="shared" si="3"/>
        <v>42415.702349537038</v>
      </c>
      <c r="R4" t="s">
        <v>8265</v>
      </c>
      <c r="S4" t="str">
        <f t="shared" si="4"/>
        <v>film &amp; video</v>
      </c>
      <c r="T4" t="str">
        <f t="shared" si="5"/>
        <v>television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 s="7">
        <v>10000</v>
      </c>
      <c r="E5" s="7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7">
        <f t="shared" si="0"/>
        <v>69.266666666666666</v>
      </c>
      <c r="N5" t="b">
        <v>1</v>
      </c>
      <c r="O5" s="11">
        <f t="shared" si="1"/>
        <v>1.0389999999999999</v>
      </c>
      <c r="P5" s="12">
        <f t="shared" si="2"/>
        <v>41828.515127314815</v>
      </c>
      <c r="Q5" s="12">
        <f t="shared" si="3"/>
        <v>41858.515127314815</v>
      </c>
      <c r="R5" t="s">
        <v>8265</v>
      </c>
      <c r="S5" t="str">
        <f t="shared" si="4"/>
        <v>film &amp; video</v>
      </c>
      <c r="T5" t="str">
        <f t="shared" si="5"/>
        <v>television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 s="7">
        <v>44000</v>
      </c>
      <c r="E6" s="7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7">
        <f t="shared" si="0"/>
        <v>190.55028169014085</v>
      </c>
      <c r="N6" t="b">
        <v>1</v>
      </c>
      <c r="O6" s="11">
        <f t="shared" si="1"/>
        <v>1.2299154545454545</v>
      </c>
      <c r="P6" s="12">
        <f t="shared" si="2"/>
        <v>42327.834247685183</v>
      </c>
      <c r="Q6" s="12">
        <f t="shared" si="3"/>
        <v>42357.834247685183</v>
      </c>
      <c r="R6" t="s">
        <v>8265</v>
      </c>
      <c r="S6" t="str">
        <f t="shared" si="4"/>
        <v>film &amp; video</v>
      </c>
      <c r="T6" t="str">
        <f t="shared" si="5"/>
        <v>television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 s="7">
        <v>3999</v>
      </c>
      <c r="E7" s="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7">
        <f t="shared" si="0"/>
        <v>93.40425531914893</v>
      </c>
      <c r="N7" t="b">
        <v>1</v>
      </c>
      <c r="O7" s="11">
        <f t="shared" si="1"/>
        <v>1.0977744436109027</v>
      </c>
      <c r="P7" s="12">
        <f t="shared" si="2"/>
        <v>42563.932951388888</v>
      </c>
      <c r="Q7" s="12">
        <f t="shared" si="3"/>
        <v>42580.232638888891</v>
      </c>
      <c r="R7" t="s">
        <v>8265</v>
      </c>
      <c r="S7" t="str">
        <f t="shared" si="4"/>
        <v>film &amp; video</v>
      </c>
      <c r="T7" t="str">
        <f t="shared" si="5"/>
        <v>television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 s="7">
        <v>8000</v>
      </c>
      <c r="E8" s="7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7">
        <f t="shared" si="0"/>
        <v>146.87931034482759</v>
      </c>
      <c r="N8" t="b">
        <v>1</v>
      </c>
      <c r="O8" s="11">
        <f t="shared" si="1"/>
        <v>1.064875</v>
      </c>
      <c r="P8" s="12">
        <f t="shared" si="2"/>
        <v>41794.072337962964</v>
      </c>
      <c r="Q8" s="12">
        <f t="shared" si="3"/>
        <v>41804.072337962964</v>
      </c>
      <c r="R8" t="s">
        <v>8265</v>
      </c>
      <c r="S8" t="str">
        <f t="shared" si="4"/>
        <v>film &amp; video</v>
      </c>
      <c r="T8" t="str">
        <f t="shared" si="5"/>
        <v>television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 s="7">
        <v>9000</v>
      </c>
      <c r="E9" s="7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7">
        <f t="shared" si="0"/>
        <v>159.82456140350877</v>
      </c>
      <c r="N9" t="b">
        <v>1</v>
      </c>
      <c r="O9" s="11">
        <f t="shared" si="1"/>
        <v>1.0122222222222221</v>
      </c>
      <c r="P9" s="12">
        <f t="shared" si="2"/>
        <v>42516.047071759262</v>
      </c>
      <c r="Q9" s="12">
        <f t="shared" si="3"/>
        <v>42556.047071759262</v>
      </c>
      <c r="R9" t="s">
        <v>8265</v>
      </c>
      <c r="S9" t="str">
        <f t="shared" si="4"/>
        <v>film &amp; video</v>
      </c>
      <c r="T9" t="str">
        <f t="shared" si="5"/>
        <v>television</v>
      </c>
    </row>
    <row r="10" spans="1:20" x14ac:dyDescent="0.55000000000000004">
      <c r="A10">
        <v>8</v>
      </c>
      <c r="B10" s="3" t="s">
        <v>10</v>
      </c>
      <c r="C10" s="3" t="s">
        <v>4119</v>
      </c>
      <c r="D10" s="7">
        <v>3500</v>
      </c>
      <c r="E10" s="7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7">
        <f t="shared" si="0"/>
        <v>291.79333333333335</v>
      </c>
      <c r="N10" t="b">
        <v>1</v>
      </c>
      <c r="O10" s="11">
        <f t="shared" si="1"/>
        <v>1.0004342857142856</v>
      </c>
      <c r="P10" s="12">
        <f t="shared" si="2"/>
        <v>42468.94458333333</v>
      </c>
      <c r="Q10" s="12">
        <f t="shared" si="3"/>
        <v>42475.875</v>
      </c>
      <c r="R10" t="s">
        <v>8265</v>
      </c>
      <c r="S10" t="str">
        <f t="shared" si="4"/>
        <v>film &amp; video</v>
      </c>
      <c r="T10" t="str">
        <f t="shared" si="5"/>
        <v>television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 s="7">
        <v>500</v>
      </c>
      <c r="E11" s="7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7">
        <f t="shared" si="0"/>
        <v>31.499500000000001</v>
      </c>
      <c r="N11" t="b">
        <v>1</v>
      </c>
      <c r="O11" s="11">
        <f t="shared" si="1"/>
        <v>1.2599800000000001</v>
      </c>
      <c r="P11" s="12">
        <f t="shared" si="2"/>
        <v>42447.103518518517</v>
      </c>
      <c r="Q11" s="12">
        <f t="shared" si="3"/>
        <v>42477.103518518517</v>
      </c>
      <c r="R11" t="s">
        <v>8265</v>
      </c>
      <c r="S11" t="str">
        <f t="shared" si="4"/>
        <v>film &amp; video</v>
      </c>
      <c r="T11" t="str">
        <f t="shared" si="5"/>
        <v>television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 s="7">
        <v>3000</v>
      </c>
      <c r="E12" s="7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7">
        <f t="shared" si="0"/>
        <v>158.68421052631578</v>
      </c>
      <c r="N12" t="b">
        <v>1</v>
      </c>
      <c r="O12" s="11">
        <f t="shared" si="1"/>
        <v>1.0049999999999999</v>
      </c>
      <c r="P12" s="12">
        <f t="shared" si="2"/>
        <v>41780.068043981482</v>
      </c>
      <c r="Q12" s="12">
        <f t="shared" si="3"/>
        <v>41815.068043981482</v>
      </c>
      <c r="R12" t="s">
        <v>8265</v>
      </c>
      <c r="S12" t="str">
        <f t="shared" si="4"/>
        <v>film &amp; video</v>
      </c>
      <c r="T12" t="str">
        <f t="shared" si="5"/>
        <v>television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 s="7">
        <v>5000</v>
      </c>
      <c r="E13" s="7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7">
        <f t="shared" si="0"/>
        <v>80.333333333333329</v>
      </c>
      <c r="N13" t="b">
        <v>1</v>
      </c>
      <c r="O13" s="11">
        <f t="shared" si="1"/>
        <v>1.2050000000000001</v>
      </c>
      <c r="P13" s="12">
        <f t="shared" si="2"/>
        <v>42572.778495370367</v>
      </c>
      <c r="Q13" s="12">
        <f t="shared" si="3"/>
        <v>42604.125</v>
      </c>
      <c r="R13" t="s">
        <v>8265</v>
      </c>
      <c r="S13" t="str">
        <f t="shared" si="4"/>
        <v>film &amp; video</v>
      </c>
      <c r="T13" t="str">
        <f t="shared" si="5"/>
        <v>television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 s="7">
        <v>30000</v>
      </c>
      <c r="E14" s="7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7">
        <f t="shared" si="0"/>
        <v>59.961305925030231</v>
      </c>
      <c r="N14" t="b">
        <v>1</v>
      </c>
      <c r="O14" s="11">
        <f t="shared" si="1"/>
        <v>1.6529333333333334</v>
      </c>
      <c r="P14" s="12">
        <f t="shared" si="2"/>
        <v>41791.713252314818</v>
      </c>
      <c r="Q14" s="12">
        <f t="shared" si="3"/>
        <v>41836.125</v>
      </c>
      <c r="R14" t="s">
        <v>8265</v>
      </c>
      <c r="S14" t="str">
        <f t="shared" si="4"/>
        <v>film &amp; video</v>
      </c>
      <c r="T14" t="str">
        <f t="shared" si="5"/>
        <v>television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 s="7">
        <v>3500</v>
      </c>
      <c r="E15" s="7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7">
        <f t="shared" si="0"/>
        <v>109.78431372549019</v>
      </c>
      <c r="N15" t="b">
        <v>1</v>
      </c>
      <c r="O15" s="11">
        <f t="shared" si="1"/>
        <v>1.5997142857142856</v>
      </c>
      <c r="P15" s="12">
        <f t="shared" si="2"/>
        <v>42508.677187499998</v>
      </c>
      <c r="Q15" s="12">
        <f t="shared" si="3"/>
        <v>42544.852083333331</v>
      </c>
      <c r="R15" t="s">
        <v>8265</v>
      </c>
      <c r="S15" t="str">
        <f t="shared" si="4"/>
        <v>film &amp; video</v>
      </c>
      <c r="T15" t="str">
        <f t="shared" si="5"/>
        <v>television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 s="7">
        <v>6000</v>
      </c>
      <c r="E16" s="7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7">
        <f t="shared" si="0"/>
        <v>147.70731707317074</v>
      </c>
      <c r="N16" t="b">
        <v>1</v>
      </c>
      <c r="O16" s="11">
        <f t="shared" si="1"/>
        <v>1.0093333333333334</v>
      </c>
      <c r="P16" s="12">
        <f t="shared" si="2"/>
        <v>41808.02648148148</v>
      </c>
      <c r="Q16" s="12">
        <f t="shared" si="3"/>
        <v>41833.582638888889</v>
      </c>
      <c r="R16" t="s">
        <v>8265</v>
      </c>
      <c r="S16" t="str">
        <f t="shared" si="4"/>
        <v>film &amp; video</v>
      </c>
      <c r="T16" t="str">
        <f t="shared" si="5"/>
        <v>television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 s="7">
        <v>2000</v>
      </c>
      <c r="E17" s="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7">
        <f t="shared" si="0"/>
        <v>21.755102040816325</v>
      </c>
      <c r="N17" t="b">
        <v>1</v>
      </c>
      <c r="O17" s="11">
        <f t="shared" si="1"/>
        <v>1.0660000000000001</v>
      </c>
      <c r="P17" s="12">
        <f t="shared" si="2"/>
        <v>42256.391875000001</v>
      </c>
      <c r="Q17" s="12">
        <f t="shared" si="3"/>
        <v>42274.843055555553</v>
      </c>
      <c r="R17" t="s">
        <v>8265</v>
      </c>
      <c r="S17" t="str">
        <f t="shared" si="4"/>
        <v>film &amp; video</v>
      </c>
      <c r="T17" t="str">
        <f t="shared" si="5"/>
        <v>television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 s="7">
        <v>12000</v>
      </c>
      <c r="E18" s="7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7">
        <f t="shared" si="0"/>
        <v>171.84285714285716</v>
      </c>
      <c r="N18" t="b">
        <v>1</v>
      </c>
      <c r="O18" s="11">
        <f t="shared" si="1"/>
        <v>1.0024166666666667</v>
      </c>
      <c r="P18" s="12">
        <f t="shared" si="2"/>
        <v>41760.796423611115</v>
      </c>
      <c r="Q18" s="12">
        <f t="shared" si="3"/>
        <v>41806.229166666664</v>
      </c>
      <c r="R18" t="s">
        <v>8265</v>
      </c>
      <c r="S18" t="str">
        <f t="shared" si="4"/>
        <v>film &amp; video</v>
      </c>
      <c r="T18" t="str">
        <f t="shared" si="5"/>
        <v>television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 s="7">
        <v>1500</v>
      </c>
      <c r="E19" s="7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7">
        <f t="shared" si="0"/>
        <v>41.944444444444443</v>
      </c>
      <c r="N19" t="b">
        <v>1</v>
      </c>
      <c r="O19" s="11">
        <f t="shared" si="1"/>
        <v>1.0066666666666666</v>
      </c>
      <c r="P19" s="12">
        <f t="shared" si="2"/>
        <v>41917.731736111113</v>
      </c>
      <c r="Q19" s="12">
        <f t="shared" si="3"/>
        <v>41947.773402777777</v>
      </c>
      <c r="R19" t="s">
        <v>8265</v>
      </c>
      <c r="S19" t="str">
        <f t="shared" si="4"/>
        <v>film &amp; video</v>
      </c>
      <c r="T19" t="str">
        <f t="shared" si="5"/>
        <v>television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 s="7">
        <v>30000</v>
      </c>
      <c r="E20" s="7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7">
        <f t="shared" si="0"/>
        <v>93.264122807017543</v>
      </c>
      <c r="N20" t="b">
        <v>1</v>
      </c>
      <c r="O20" s="11">
        <f t="shared" si="1"/>
        <v>1.0632110000000001</v>
      </c>
      <c r="P20" s="12">
        <f t="shared" si="2"/>
        <v>41869.542314814818</v>
      </c>
      <c r="Q20" s="12">
        <f t="shared" si="3"/>
        <v>41899.542314814818</v>
      </c>
      <c r="R20" t="s">
        <v>8265</v>
      </c>
      <c r="S20" t="str">
        <f t="shared" si="4"/>
        <v>film &amp; video</v>
      </c>
      <c r="T20" t="str">
        <f t="shared" si="5"/>
        <v>television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 s="7">
        <v>850</v>
      </c>
      <c r="E21" s="7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7">
        <f t="shared" si="0"/>
        <v>56.136363636363633</v>
      </c>
      <c r="N21" t="b">
        <v>1</v>
      </c>
      <c r="O21" s="11">
        <f t="shared" si="1"/>
        <v>1.4529411764705882</v>
      </c>
      <c r="P21" s="12">
        <f t="shared" si="2"/>
        <v>42175.816365740742</v>
      </c>
      <c r="Q21" s="12">
        <f t="shared" si="3"/>
        <v>42205.816365740742</v>
      </c>
      <c r="R21" t="s">
        <v>8265</v>
      </c>
      <c r="S21" t="str">
        <f t="shared" si="4"/>
        <v>film &amp; video</v>
      </c>
      <c r="T21" t="str">
        <f t="shared" si="5"/>
        <v>television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 s="7">
        <v>2000</v>
      </c>
      <c r="E22" s="7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7">
        <f t="shared" si="0"/>
        <v>80.16</v>
      </c>
      <c r="N22" t="b">
        <v>1</v>
      </c>
      <c r="O22" s="11">
        <f t="shared" si="1"/>
        <v>1.002</v>
      </c>
      <c r="P22" s="12">
        <f t="shared" si="2"/>
        <v>42200.758240740746</v>
      </c>
      <c r="Q22" s="12">
        <f t="shared" si="3"/>
        <v>42260.758240740746</v>
      </c>
      <c r="R22" t="s">
        <v>8265</v>
      </c>
      <c r="S22" t="str">
        <f t="shared" si="4"/>
        <v>film &amp; video</v>
      </c>
      <c r="T22" t="str">
        <f t="shared" si="5"/>
        <v>television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 s="7">
        <v>18500</v>
      </c>
      <c r="E23" s="7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7">
        <f t="shared" si="0"/>
        <v>199.9009900990099</v>
      </c>
      <c r="N23" t="b">
        <v>1</v>
      </c>
      <c r="O23" s="11">
        <f t="shared" si="1"/>
        <v>1.0913513513513513</v>
      </c>
      <c r="P23" s="12">
        <f t="shared" si="2"/>
        <v>41878.627187500002</v>
      </c>
      <c r="Q23" s="12">
        <f t="shared" si="3"/>
        <v>41908.627187500002</v>
      </c>
      <c r="R23" t="s">
        <v>8265</v>
      </c>
      <c r="S23" t="str">
        <f t="shared" si="4"/>
        <v>film &amp; video</v>
      </c>
      <c r="T23" t="str">
        <f t="shared" si="5"/>
        <v>television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 s="7">
        <v>350</v>
      </c>
      <c r="E24" s="7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7">
        <f t="shared" si="0"/>
        <v>51.25</v>
      </c>
      <c r="N24" t="b">
        <v>1</v>
      </c>
      <c r="O24" s="11">
        <f t="shared" si="1"/>
        <v>1.1714285714285715</v>
      </c>
      <c r="P24" s="12">
        <f t="shared" si="2"/>
        <v>41989.91134259259</v>
      </c>
      <c r="Q24" s="12">
        <f t="shared" si="3"/>
        <v>42005.332638888889</v>
      </c>
      <c r="R24" t="s">
        <v>8265</v>
      </c>
      <c r="S24" t="str">
        <f t="shared" si="4"/>
        <v>film &amp; video</v>
      </c>
      <c r="T24" t="str">
        <f t="shared" si="5"/>
        <v>television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 s="7">
        <v>2000</v>
      </c>
      <c r="E25" s="7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7">
        <f t="shared" si="0"/>
        <v>103.04347826086956</v>
      </c>
      <c r="N25" t="b">
        <v>1</v>
      </c>
      <c r="O25" s="11">
        <f t="shared" si="1"/>
        <v>1.1850000000000001</v>
      </c>
      <c r="P25" s="12">
        <f t="shared" si="2"/>
        <v>42097.778946759259</v>
      </c>
      <c r="Q25" s="12">
        <f t="shared" si="3"/>
        <v>42124.638888888891</v>
      </c>
      <c r="R25" t="s">
        <v>8265</v>
      </c>
      <c r="S25" t="str">
        <f t="shared" si="4"/>
        <v>film &amp; video</v>
      </c>
      <c r="T25" t="str">
        <f t="shared" si="5"/>
        <v>television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 s="7">
        <v>35000</v>
      </c>
      <c r="E26" s="7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7">
        <f t="shared" si="0"/>
        <v>66.346149825783982</v>
      </c>
      <c r="N26" t="b">
        <v>1</v>
      </c>
      <c r="O26" s="11">
        <f t="shared" si="1"/>
        <v>1.0880768571428572</v>
      </c>
      <c r="P26" s="12">
        <f t="shared" si="2"/>
        <v>42229.820173611108</v>
      </c>
      <c r="Q26" s="12">
        <f t="shared" si="3"/>
        <v>42262.818750000006</v>
      </c>
      <c r="R26" t="s">
        <v>8265</v>
      </c>
      <c r="S26" t="str">
        <f t="shared" si="4"/>
        <v>film &amp; video</v>
      </c>
      <c r="T26" t="str">
        <f t="shared" si="5"/>
        <v>television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 s="7">
        <v>600</v>
      </c>
      <c r="E27" s="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7">
        <f t="shared" si="0"/>
        <v>57.142857142857146</v>
      </c>
      <c r="N27" t="b">
        <v>1</v>
      </c>
      <c r="O27" s="11">
        <f t="shared" si="1"/>
        <v>1.3333333333333333</v>
      </c>
      <c r="P27" s="12">
        <f t="shared" si="2"/>
        <v>42318.025011574078</v>
      </c>
      <c r="Q27" s="12">
        <f t="shared" si="3"/>
        <v>42378.025011574078</v>
      </c>
      <c r="R27" t="s">
        <v>8265</v>
      </c>
      <c r="S27" t="str">
        <f t="shared" si="4"/>
        <v>film &amp; video</v>
      </c>
      <c r="T27" t="str">
        <f t="shared" si="5"/>
        <v>television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 s="7">
        <v>1250</v>
      </c>
      <c r="E28" s="7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7">
        <f t="shared" si="0"/>
        <v>102.10526315789474</v>
      </c>
      <c r="N28" t="b">
        <v>1</v>
      </c>
      <c r="O28" s="11">
        <f t="shared" si="1"/>
        <v>1.552</v>
      </c>
      <c r="P28" s="12">
        <f t="shared" si="2"/>
        <v>41828.515555555554</v>
      </c>
      <c r="Q28" s="12">
        <f t="shared" si="3"/>
        <v>41868.515555555554</v>
      </c>
      <c r="R28" t="s">
        <v>8265</v>
      </c>
      <c r="S28" t="str">
        <f t="shared" si="4"/>
        <v>film &amp; video</v>
      </c>
      <c r="T28" t="str">
        <f t="shared" si="5"/>
        <v>television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 s="7">
        <v>20000</v>
      </c>
      <c r="E29" s="7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7">
        <f t="shared" si="0"/>
        <v>148.96666666666667</v>
      </c>
      <c r="N29" t="b">
        <v>1</v>
      </c>
      <c r="O29" s="11">
        <f t="shared" si="1"/>
        <v>1.1172500000000001</v>
      </c>
      <c r="P29" s="12">
        <f t="shared" si="2"/>
        <v>41929.164733796293</v>
      </c>
      <c r="Q29" s="12">
        <f t="shared" si="3"/>
        <v>41959.206400462965</v>
      </c>
      <c r="R29" t="s">
        <v>8265</v>
      </c>
      <c r="S29" t="str">
        <f t="shared" si="4"/>
        <v>film &amp; video</v>
      </c>
      <c r="T29" t="str">
        <f t="shared" si="5"/>
        <v>television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 s="7">
        <v>12000</v>
      </c>
      <c r="E30" s="7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7">
        <f t="shared" si="0"/>
        <v>169.6056338028169</v>
      </c>
      <c r="N30" t="b">
        <v>1</v>
      </c>
      <c r="O30" s="11">
        <f t="shared" si="1"/>
        <v>1.0035000000000001</v>
      </c>
      <c r="P30" s="12">
        <f t="shared" si="2"/>
        <v>42324.96393518518</v>
      </c>
      <c r="Q30" s="12">
        <f t="shared" si="3"/>
        <v>42354.96393518518</v>
      </c>
      <c r="R30" t="s">
        <v>8265</v>
      </c>
      <c r="S30" t="str">
        <f t="shared" si="4"/>
        <v>film &amp; video</v>
      </c>
      <c r="T30" t="str">
        <f t="shared" si="5"/>
        <v>television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 s="7">
        <v>3000</v>
      </c>
      <c r="E31" s="7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7">
        <f t="shared" si="0"/>
        <v>31.623931623931625</v>
      </c>
      <c r="N31" t="b">
        <v>1</v>
      </c>
      <c r="O31" s="11">
        <f t="shared" si="1"/>
        <v>1.2333333333333334</v>
      </c>
      <c r="P31" s="12">
        <f t="shared" si="2"/>
        <v>41812.67324074074</v>
      </c>
      <c r="Q31" s="12">
        <f t="shared" si="3"/>
        <v>41842.67324074074</v>
      </c>
      <c r="R31" t="s">
        <v>8265</v>
      </c>
      <c r="S31" t="str">
        <f t="shared" si="4"/>
        <v>film &amp; video</v>
      </c>
      <c r="T31" t="str">
        <f t="shared" si="5"/>
        <v>television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 s="7">
        <v>4000</v>
      </c>
      <c r="E32" s="7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7">
        <f t="shared" si="0"/>
        <v>76.45264150943396</v>
      </c>
      <c r="N32" t="b">
        <v>1</v>
      </c>
      <c r="O32" s="11">
        <f t="shared" si="1"/>
        <v>1.0129975</v>
      </c>
      <c r="P32" s="12">
        <f t="shared" si="2"/>
        <v>41842.292997685188</v>
      </c>
      <c r="Q32" s="12">
        <f t="shared" si="3"/>
        <v>41872.292997685188</v>
      </c>
      <c r="R32" t="s">
        <v>8265</v>
      </c>
      <c r="S32" t="str">
        <f t="shared" si="4"/>
        <v>film &amp; video</v>
      </c>
      <c r="T32" t="str">
        <f t="shared" si="5"/>
        <v>television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 s="7">
        <v>13</v>
      </c>
      <c r="E33" s="7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7">
        <f t="shared" si="0"/>
        <v>13</v>
      </c>
      <c r="N33" t="b">
        <v>1</v>
      </c>
      <c r="O33" s="11">
        <f t="shared" si="1"/>
        <v>1</v>
      </c>
      <c r="P33" s="12">
        <f t="shared" si="2"/>
        <v>42376.79206018518</v>
      </c>
      <c r="Q33" s="12">
        <f t="shared" si="3"/>
        <v>42394.79206018518</v>
      </c>
      <c r="R33" t="s">
        <v>8265</v>
      </c>
      <c r="S33" t="str">
        <f t="shared" si="4"/>
        <v>film &amp; video</v>
      </c>
      <c r="T33" t="str">
        <f t="shared" si="5"/>
        <v>television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 s="7">
        <v>28450</v>
      </c>
      <c r="E34" s="7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7">
        <f t="shared" si="0"/>
        <v>320.44943820224717</v>
      </c>
      <c r="N34" t="b">
        <v>1</v>
      </c>
      <c r="O34" s="11">
        <f t="shared" si="1"/>
        <v>1.0024604569420035</v>
      </c>
      <c r="P34" s="12">
        <f t="shared" si="2"/>
        <v>42461.627511574072</v>
      </c>
      <c r="Q34" s="12">
        <f t="shared" si="3"/>
        <v>42503.165972222225</v>
      </c>
      <c r="R34" t="s">
        <v>8265</v>
      </c>
      <c r="S34" t="str">
        <f t="shared" si="4"/>
        <v>film &amp; video</v>
      </c>
      <c r="T34" t="str">
        <f t="shared" si="5"/>
        <v>television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 s="7">
        <v>5250</v>
      </c>
      <c r="E35" s="7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7">
        <f t="shared" si="0"/>
        <v>83.75</v>
      </c>
      <c r="N35" t="b">
        <v>1</v>
      </c>
      <c r="O35" s="11">
        <f t="shared" si="1"/>
        <v>1.0209523809523811</v>
      </c>
      <c r="P35" s="12">
        <f t="shared" si="2"/>
        <v>42286.660891203705</v>
      </c>
      <c r="Q35" s="12">
        <f t="shared" si="3"/>
        <v>42316.702557870376</v>
      </c>
      <c r="R35" t="s">
        <v>8265</v>
      </c>
      <c r="S35" t="str">
        <f t="shared" si="4"/>
        <v>film &amp; video</v>
      </c>
      <c r="T35" t="str">
        <f t="shared" si="5"/>
        <v>television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 s="7">
        <v>2600</v>
      </c>
      <c r="E36" s="7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7">
        <f t="shared" si="0"/>
        <v>49.882352941176471</v>
      </c>
      <c r="N36" t="b">
        <v>1</v>
      </c>
      <c r="O36" s="11">
        <f t="shared" si="1"/>
        <v>1.3046153846153845</v>
      </c>
      <c r="P36" s="12">
        <f t="shared" si="2"/>
        <v>41841.321770833332</v>
      </c>
      <c r="Q36" s="12">
        <f t="shared" si="3"/>
        <v>41856.321770833332</v>
      </c>
      <c r="R36" t="s">
        <v>8265</v>
      </c>
      <c r="S36" t="str">
        <f t="shared" si="4"/>
        <v>film &amp; video</v>
      </c>
      <c r="T36" t="str">
        <f t="shared" si="5"/>
        <v>television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 s="7">
        <v>1000</v>
      </c>
      <c r="E37" s="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7">
        <f t="shared" si="0"/>
        <v>59.464285714285715</v>
      </c>
      <c r="N37" t="b">
        <v>1</v>
      </c>
      <c r="O37" s="11">
        <f t="shared" si="1"/>
        <v>1.665</v>
      </c>
      <c r="P37" s="12">
        <f t="shared" si="2"/>
        <v>42098.291828703703</v>
      </c>
      <c r="Q37" s="12">
        <f t="shared" si="3"/>
        <v>42122</v>
      </c>
      <c r="R37" t="s">
        <v>8265</v>
      </c>
      <c r="S37" t="str">
        <f t="shared" si="4"/>
        <v>film &amp; video</v>
      </c>
      <c r="T37" t="str">
        <f t="shared" si="5"/>
        <v>television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 s="7">
        <v>6000</v>
      </c>
      <c r="E38" s="7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7">
        <f t="shared" si="0"/>
        <v>193.84090909090909</v>
      </c>
      <c r="N38" t="b">
        <v>1</v>
      </c>
      <c r="O38" s="11">
        <f t="shared" si="1"/>
        <v>1.4215</v>
      </c>
      <c r="P38" s="12">
        <f t="shared" si="2"/>
        <v>42068.307002314818</v>
      </c>
      <c r="Q38" s="12">
        <f t="shared" si="3"/>
        <v>42098.265335648146</v>
      </c>
      <c r="R38" t="s">
        <v>8265</v>
      </c>
      <c r="S38" t="str">
        <f t="shared" si="4"/>
        <v>film &amp; video</v>
      </c>
      <c r="T38" t="str">
        <f t="shared" si="5"/>
        <v>television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 s="7">
        <v>22000</v>
      </c>
      <c r="E39" s="7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7">
        <f t="shared" si="0"/>
        <v>159.51383399209487</v>
      </c>
      <c r="N39" t="b">
        <v>1</v>
      </c>
      <c r="O39" s="11">
        <f t="shared" si="1"/>
        <v>1.8344090909090909</v>
      </c>
      <c r="P39" s="12">
        <f t="shared" si="2"/>
        <v>42032.693043981482</v>
      </c>
      <c r="Q39" s="12">
        <f t="shared" si="3"/>
        <v>42062.693043981482</v>
      </c>
      <c r="R39" t="s">
        <v>8265</v>
      </c>
      <c r="S39" t="str">
        <f t="shared" si="4"/>
        <v>film &amp; video</v>
      </c>
      <c r="T39" t="str">
        <f t="shared" si="5"/>
        <v>television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 s="7">
        <v>2500</v>
      </c>
      <c r="E40" s="7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7">
        <f t="shared" si="0"/>
        <v>41.68181818181818</v>
      </c>
      <c r="N40" t="b">
        <v>1</v>
      </c>
      <c r="O40" s="11">
        <f t="shared" si="1"/>
        <v>1.1004</v>
      </c>
      <c r="P40" s="12">
        <f t="shared" si="2"/>
        <v>41375.057222222218</v>
      </c>
      <c r="Q40" s="12">
        <f t="shared" si="3"/>
        <v>41405.057222222218</v>
      </c>
      <c r="R40" t="s">
        <v>8265</v>
      </c>
      <c r="S40" t="str">
        <f t="shared" si="4"/>
        <v>film &amp; video</v>
      </c>
      <c r="T40" t="str">
        <f t="shared" si="5"/>
        <v>television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 s="7">
        <v>25000</v>
      </c>
      <c r="E41" s="7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7">
        <f t="shared" si="0"/>
        <v>150.89861751152074</v>
      </c>
      <c r="N41" t="b">
        <v>1</v>
      </c>
      <c r="O41" s="11">
        <f t="shared" si="1"/>
        <v>1.3098000000000001</v>
      </c>
      <c r="P41" s="12">
        <f t="shared" si="2"/>
        <v>41754.047083333331</v>
      </c>
      <c r="Q41" s="12">
        <f t="shared" si="3"/>
        <v>41784.957638888889</v>
      </c>
      <c r="R41" t="s">
        <v>8265</v>
      </c>
      <c r="S41" t="str">
        <f t="shared" si="4"/>
        <v>film &amp; video</v>
      </c>
      <c r="T41" t="str">
        <f t="shared" si="5"/>
        <v>television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 s="7">
        <v>2000</v>
      </c>
      <c r="E42" s="7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7">
        <f t="shared" si="0"/>
        <v>126.6875</v>
      </c>
      <c r="N42" t="b">
        <v>1</v>
      </c>
      <c r="O42" s="11">
        <f t="shared" si="1"/>
        <v>1.0135000000000001</v>
      </c>
      <c r="P42" s="12">
        <f t="shared" si="2"/>
        <v>41789.21398148148</v>
      </c>
      <c r="Q42" s="12">
        <f t="shared" si="3"/>
        <v>41809.166666666664</v>
      </c>
      <c r="R42" t="s">
        <v>8265</v>
      </c>
      <c r="S42" t="str">
        <f t="shared" si="4"/>
        <v>film &amp; video</v>
      </c>
      <c r="T42" t="str">
        <f t="shared" si="5"/>
        <v>television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 s="7">
        <v>2000</v>
      </c>
      <c r="E43" s="7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7">
        <f t="shared" si="0"/>
        <v>105.26315789473684</v>
      </c>
      <c r="N43" t="b">
        <v>1</v>
      </c>
      <c r="O43" s="11">
        <f t="shared" si="1"/>
        <v>1</v>
      </c>
      <c r="P43" s="12">
        <f t="shared" si="2"/>
        <v>41887.568912037037</v>
      </c>
      <c r="Q43" s="12">
        <f t="shared" si="3"/>
        <v>41917.568912037037</v>
      </c>
      <c r="R43" t="s">
        <v>8265</v>
      </c>
      <c r="S43" t="str">
        <f t="shared" si="4"/>
        <v>film &amp; video</v>
      </c>
      <c r="T43" t="str">
        <f t="shared" si="5"/>
        <v>television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 s="7">
        <v>14000</v>
      </c>
      <c r="E44" s="7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7">
        <f t="shared" si="0"/>
        <v>117.51479289940828</v>
      </c>
      <c r="N44" t="b">
        <v>1</v>
      </c>
      <c r="O44" s="11">
        <f t="shared" si="1"/>
        <v>1.4185714285714286</v>
      </c>
      <c r="P44" s="12">
        <f t="shared" si="2"/>
        <v>41971.639189814814</v>
      </c>
      <c r="Q44" s="12">
        <f t="shared" si="3"/>
        <v>42001.639189814814</v>
      </c>
      <c r="R44" t="s">
        <v>8265</v>
      </c>
      <c r="S44" t="str">
        <f t="shared" si="4"/>
        <v>film &amp; video</v>
      </c>
      <c r="T44" t="str">
        <f t="shared" si="5"/>
        <v>television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 s="7">
        <v>10000</v>
      </c>
      <c r="E45" s="7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7">
        <f t="shared" si="0"/>
        <v>117.36121673003802</v>
      </c>
      <c r="N45" t="b">
        <v>1</v>
      </c>
      <c r="O45" s="11">
        <f t="shared" si="1"/>
        <v>3.0865999999999998</v>
      </c>
      <c r="P45" s="12">
        <f t="shared" si="2"/>
        <v>41802.790347222224</v>
      </c>
      <c r="Q45" s="12">
        <f t="shared" si="3"/>
        <v>41833</v>
      </c>
      <c r="R45" t="s">
        <v>8265</v>
      </c>
      <c r="S45" t="str">
        <f t="shared" si="4"/>
        <v>film &amp; video</v>
      </c>
      <c r="T45" t="str">
        <f t="shared" si="5"/>
        <v>television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 s="7">
        <v>2000</v>
      </c>
      <c r="E46" s="7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7">
        <f t="shared" si="0"/>
        <v>133.33333333333334</v>
      </c>
      <c r="N46" t="b">
        <v>1</v>
      </c>
      <c r="O46" s="11">
        <f t="shared" si="1"/>
        <v>1</v>
      </c>
      <c r="P46" s="12">
        <f t="shared" si="2"/>
        <v>41874.098807870374</v>
      </c>
      <c r="Q46" s="12">
        <f t="shared" si="3"/>
        <v>41919.098807870374</v>
      </c>
      <c r="R46" t="s">
        <v>8265</v>
      </c>
      <c r="S46" t="str">
        <f t="shared" si="4"/>
        <v>film &amp; video</v>
      </c>
      <c r="T46" t="str">
        <f t="shared" si="5"/>
        <v>television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 s="7">
        <v>5000</v>
      </c>
      <c r="E47" s="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7">
        <f t="shared" si="0"/>
        <v>98.360655737704917</v>
      </c>
      <c r="N47" t="b">
        <v>1</v>
      </c>
      <c r="O47" s="11">
        <f t="shared" si="1"/>
        <v>1.2</v>
      </c>
      <c r="P47" s="12">
        <f t="shared" si="2"/>
        <v>42457.623923611114</v>
      </c>
      <c r="Q47" s="12">
        <f t="shared" si="3"/>
        <v>42487.623923611114</v>
      </c>
      <c r="R47" t="s">
        <v>8265</v>
      </c>
      <c r="S47" t="str">
        <f t="shared" si="4"/>
        <v>film &amp; video</v>
      </c>
      <c r="T47" t="str">
        <f t="shared" si="5"/>
        <v>television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 s="7">
        <v>8400</v>
      </c>
      <c r="E48" s="7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7">
        <f t="shared" si="0"/>
        <v>194.44444444444446</v>
      </c>
      <c r="N48" t="b">
        <v>1</v>
      </c>
      <c r="O48" s="11">
        <f t="shared" si="1"/>
        <v>1.0416666666666667</v>
      </c>
      <c r="P48" s="12">
        <f t="shared" si="2"/>
        <v>42323.964976851858</v>
      </c>
      <c r="Q48" s="12">
        <f t="shared" si="3"/>
        <v>42353.964976851858</v>
      </c>
      <c r="R48" t="s">
        <v>8265</v>
      </c>
      <c r="S48" t="str">
        <f t="shared" si="4"/>
        <v>film &amp; video</v>
      </c>
      <c r="T48" t="str">
        <f t="shared" si="5"/>
        <v>television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 s="7">
        <v>5000</v>
      </c>
      <c r="E49" s="7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7">
        <f t="shared" si="0"/>
        <v>76.865000000000009</v>
      </c>
      <c r="N49" t="b">
        <v>1</v>
      </c>
      <c r="O49" s="11">
        <f t="shared" si="1"/>
        <v>1.0761100000000001</v>
      </c>
      <c r="P49" s="12">
        <f t="shared" si="2"/>
        <v>41932.819525462961</v>
      </c>
      <c r="Q49" s="12">
        <f t="shared" si="3"/>
        <v>41992.861192129625</v>
      </c>
      <c r="R49" t="s">
        <v>8265</v>
      </c>
      <c r="S49" t="str">
        <f t="shared" si="4"/>
        <v>film &amp; video</v>
      </c>
      <c r="T49" t="str">
        <f t="shared" si="5"/>
        <v>television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 s="7">
        <v>2000</v>
      </c>
      <c r="E50" s="7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7">
        <f t="shared" si="0"/>
        <v>56.815789473684212</v>
      </c>
      <c r="N50" t="b">
        <v>1</v>
      </c>
      <c r="O50" s="11">
        <f t="shared" si="1"/>
        <v>1.0794999999999999</v>
      </c>
      <c r="P50" s="12">
        <f t="shared" si="2"/>
        <v>42033.516898148147</v>
      </c>
      <c r="Q50" s="12">
        <f t="shared" si="3"/>
        <v>42064.5</v>
      </c>
      <c r="R50" t="s">
        <v>8265</v>
      </c>
      <c r="S50" t="str">
        <f t="shared" si="4"/>
        <v>film &amp; video</v>
      </c>
      <c r="T50" t="str">
        <f t="shared" si="5"/>
        <v>television</v>
      </c>
    </row>
    <row r="51" spans="1:20" x14ac:dyDescent="0.55000000000000004">
      <c r="A51">
        <v>49</v>
      </c>
      <c r="B51" s="3" t="s">
        <v>51</v>
      </c>
      <c r="C51" s="3" t="s">
        <v>4160</v>
      </c>
      <c r="D51" s="7">
        <v>12000</v>
      </c>
      <c r="E51" s="7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7">
        <f t="shared" si="0"/>
        <v>137.93103448275863</v>
      </c>
      <c r="N51" t="b">
        <v>1</v>
      </c>
      <c r="O51" s="11">
        <f t="shared" si="1"/>
        <v>1</v>
      </c>
      <c r="P51" s="12">
        <f t="shared" si="2"/>
        <v>42271.176446759258</v>
      </c>
      <c r="Q51" s="12">
        <f t="shared" si="3"/>
        <v>42301.176446759258</v>
      </c>
      <c r="R51" t="s">
        <v>8265</v>
      </c>
      <c r="S51" t="str">
        <f t="shared" si="4"/>
        <v>film &amp; video</v>
      </c>
      <c r="T51" t="str">
        <f t="shared" si="5"/>
        <v>television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 s="7">
        <v>600</v>
      </c>
      <c r="E52" s="7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7">
        <f t="shared" si="0"/>
        <v>27.272727272727273</v>
      </c>
      <c r="N52" t="b">
        <v>1</v>
      </c>
      <c r="O52" s="11">
        <f t="shared" si="1"/>
        <v>1</v>
      </c>
      <c r="P52" s="12">
        <f t="shared" si="2"/>
        <v>41995.752986111111</v>
      </c>
      <c r="Q52" s="12">
        <f t="shared" si="3"/>
        <v>42034.708333333328</v>
      </c>
      <c r="R52" t="s">
        <v>8265</v>
      </c>
      <c r="S52" t="str">
        <f t="shared" si="4"/>
        <v>film &amp; video</v>
      </c>
      <c r="T52" t="str">
        <f t="shared" si="5"/>
        <v>television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 s="7">
        <v>11000</v>
      </c>
      <c r="E53" s="7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7">
        <f t="shared" si="0"/>
        <v>118.33613445378151</v>
      </c>
      <c r="N53" t="b">
        <v>1</v>
      </c>
      <c r="O53" s="11">
        <f t="shared" si="1"/>
        <v>1.2801818181818181</v>
      </c>
      <c r="P53" s="12">
        <f t="shared" si="2"/>
        <v>42196.928668981483</v>
      </c>
      <c r="Q53" s="12">
        <f t="shared" si="3"/>
        <v>42226.928668981483</v>
      </c>
      <c r="R53" t="s">
        <v>8265</v>
      </c>
      <c r="S53" t="str">
        <f t="shared" si="4"/>
        <v>film &amp; video</v>
      </c>
      <c r="T53" t="str">
        <f t="shared" si="5"/>
        <v>television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 s="7">
        <v>10000</v>
      </c>
      <c r="E54" s="7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7">
        <f t="shared" si="0"/>
        <v>223.48076923076923</v>
      </c>
      <c r="N54" t="b">
        <v>1</v>
      </c>
      <c r="O54" s="11">
        <f t="shared" si="1"/>
        <v>1.1620999999999999</v>
      </c>
      <c r="P54" s="12">
        <f t="shared" si="2"/>
        <v>41807.701921296299</v>
      </c>
      <c r="Q54" s="12">
        <f t="shared" si="3"/>
        <v>41837.701921296299</v>
      </c>
      <c r="R54" t="s">
        <v>8265</v>
      </c>
      <c r="S54" t="str">
        <f t="shared" si="4"/>
        <v>film &amp; video</v>
      </c>
      <c r="T54" t="str">
        <f t="shared" si="5"/>
        <v>television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 s="7">
        <v>3000</v>
      </c>
      <c r="E55" s="7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7">
        <f t="shared" si="0"/>
        <v>28.111111111111111</v>
      </c>
      <c r="N55" t="b">
        <v>1</v>
      </c>
      <c r="O55" s="11">
        <f t="shared" si="1"/>
        <v>1.0963333333333334</v>
      </c>
      <c r="P55" s="12">
        <f t="shared" si="2"/>
        <v>41719.549131944441</v>
      </c>
      <c r="Q55" s="12">
        <f t="shared" si="3"/>
        <v>41733.916666666664</v>
      </c>
      <c r="R55" t="s">
        <v>8265</v>
      </c>
      <c r="S55" t="str">
        <f t="shared" si="4"/>
        <v>film &amp; video</v>
      </c>
      <c r="T55" t="str">
        <f t="shared" si="5"/>
        <v>television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 s="7">
        <v>10000</v>
      </c>
      <c r="E56" s="7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7">
        <f t="shared" si="0"/>
        <v>194.23076923076923</v>
      </c>
      <c r="N56" t="b">
        <v>1</v>
      </c>
      <c r="O56" s="11">
        <f t="shared" si="1"/>
        <v>1.01</v>
      </c>
      <c r="P56" s="12">
        <f t="shared" si="2"/>
        <v>42333.713206018518</v>
      </c>
      <c r="Q56" s="12">
        <f t="shared" si="3"/>
        <v>42363.713206018518</v>
      </c>
      <c r="R56" t="s">
        <v>8265</v>
      </c>
      <c r="S56" t="str">
        <f t="shared" si="4"/>
        <v>film &amp; video</v>
      </c>
      <c r="T56" t="str">
        <f t="shared" si="5"/>
        <v>television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 s="7">
        <v>8600</v>
      </c>
      <c r="E57" s="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7">
        <f t="shared" si="0"/>
        <v>128.95348837209303</v>
      </c>
      <c r="N57" t="b">
        <v>1</v>
      </c>
      <c r="O57" s="11">
        <f t="shared" si="1"/>
        <v>1.2895348837209302</v>
      </c>
      <c r="P57" s="12">
        <f t="shared" si="2"/>
        <v>42496.968935185185</v>
      </c>
      <c r="Q57" s="12">
        <f t="shared" si="3"/>
        <v>42517.968935185185</v>
      </c>
      <c r="R57" t="s">
        <v>8265</v>
      </c>
      <c r="S57" t="str">
        <f t="shared" si="4"/>
        <v>film &amp; video</v>
      </c>
      <c r="T57" t="str">
        <f t="shared" si="5"/>
        <v>television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 s="7">
        <v>8000</v>
      </c>
      <c r="E58" s="7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7">
        <f t="shared" si="0"/>
        <v>49.316091954022987</v>
      </c>
      <c r="N58" t="b">
        <v>1</v>
      </c>
      <c r="O58" s="11">
        <f t="shared" si="1"/>
        <v>1.0726249999999999</v>
      </c>
      <c r="P58" s="12">
        <f t="shared" si="2"/>
        <v>42149.548888888887</v>
      </c>
      <c r="Q58" s="12">
        <f t="shared" si="3"/>
        <v>42163.666666666672</v>
      </c>
      <c r="R58" t="s">
        <v>8265</v>
      </c>
      <c r="S58" t="str">
        <f t="shared" si="4"/>
        <v>film &amp; video</v>
      </c>
      <c r="T58" t="str">
        <f t="shared" si="5"/>
        <v>television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 s="7">
        <v>15000</v>
      </c>
      <c r="E59" s="7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7">
        <f t="shared" si="0"/>
        <v>221.52173913043478</v>
      </c>
      <c r="N59" t="b">
        <v>1</v>
      </c>
      <c r="O59" s="11">
        <f t="shared" si="1"/>
        <v>1.0189999999999999</v>
      </c>
      <c r="P59" s="12">
        <f t="shared" si="2"/>
        <v>42089.83289351852</v>
      </c>
      <c r="Q59" s="12">
        <f t="shared" si="3"/>
        <v>42119.83289351852</v>
      </c>
      <c r="R59" t="s">
        <v>8265</v>
      </c>
      <c r="S59" t="str">
        <f t="shared" si="4"/>
        <v>film &amp; video</v>
      </c>
      <c r="T59" t="str">
        <f t="shared" si="5"/>
        <v>television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 s="7">
        <v>10000</v>
      </c>
      <c r="E60" s="7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7">
        <f t="shared" si="0"/>
        <v>137.21333333333334</v>
      </c>
      <c r="N60" t="b">
        <v>1</v>
      </c>
      <c r="O60" s="11">
        <f t="shared" si="1"/>
        <v>1.0290999999999999</v>
      </c>
      <c r="P60" s="12">
        <f t="shared" si="2"/>
        <v>41932.745046296295</v>
      </c>
      <c r="Q60" s="12">
        <f t="shared" si="3"/>
        <v>41962.786712962959</v>
      </c>
      <c r="R60" t="s">
        <v>8265</v>
      </c>
      <c r="S60" t="str">
        <f t="shared" si="4"/>
        <v>film &amp; video</v>
      </c>
      <c r="T60" t="str">
        <f t="shared" si="5"/>
        <v>television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 s="7">
        <v>20000</v>
      </c>
      <c r="E61" s="7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7">
        <f t="shared" si="0"/>
        <v>606.82242424242418</v>
      </c>
      <c r="N61" t="b">
        <v>1</v>
      </c>
      <c r="O61" s="11">
        <f t="shared" si="1"/>
        <v>1.0012570000000001</v>
      </c>
      <c r="P61" s="12">
        <f t="shared" si="2"/>
        <v>42230.23583333334</v>
      </c>
      <c r="Q61" s="12">
        <f t="shared" si="3"/>
        <v>42261.875</v>
      </c>
      <c r="R61" t="s">
        <v>8265</v>
      </c>
      <c r="S61" t="str">
        <f t="shared" si="4"/>
        <v>film &amp; video</v>
      </c>
      <c r="T61" t="str">
        <f t="shared" si="5"/>
        <v>television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 s="7">
        <v>4500</v>
      </c>
      <c r="E62" s="7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7">
        <f t="shared" si="0"/>
        <v>43.040092592592593</v>
      </c>
      <c r="N62" t="b">
        <v>1</v>
      </c>
      <c r="O62" s="11">
        <f t="shared" si="1"/>
        <v>1.0329622222222221</v>
      </c>
      <c r="P62" s="12">
        <f t="shared" si="2"/>
        <v>41701.901817129627</v>
      </c>
      <c r="Q62" s="12">
        <f t="shared" si="3"/>
        <v>41721</v>
      </c>
      <c r="R62" t="s">
        <v>8266</v>
      </c>
      <c r="S62" t="str">
        <f t="shared" si="4"/>
        <v>film &amp; video</v>
      </c>
      <c r="T62" t="str">
        <f t="shared" si="5"/>
        <v>shorts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 s="7">
        <v>5000</v>
      </c>
      <c r="E63" s="7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7">
        <f t="shared" si="0"/>
        <v>322.39130434782606</v>
      </c>
      <c r="N63" t="b">
        <v>1</v>
      </c>
      <c r="O63" s="11">
        <f t="shared" si="1"/>
        <v>1.4830000000000001</v>
      </c>
      <c r="P63" s="12">
        <f t="shared" si="2"/>
        <v>41409.814317129632</v>
      </c>
      <c r="Q63" s="12">
        <f t="shared" si="3"/>
        <v>41431.814317129632</v>
      </c>
      <c r="R63" t="s">
        <v>8266</v>
      </c>
      <c r="S63" t="str">
        <f t="shared" si="4"/>
        <v>film &amp; video</v>
      </c>
      <c r="T63" t="str">
        <f t="shared" si="5"/>
        <v>shorts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 s="7">
        <v>3000</v>
      </c>
      <c r="E64" s="7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7">
        <f t="shared" si="0"/>
        <v>96.708333333333329</v>
      </c>
      <c r="N64" t="b">
        <v>1</v>
      </c>
      <c r="O64" s="11">
        <f t="shared" si="1"/>
        <v>1.5473333333333332</v>
      </c>
      <c r="P64" s="12">
        <f t="shared" si="2"/>
        <v>41311.799513888887</v>
      </c>
      <c r="Q64" s="12">
        <f t="shared" si="3"/>
        <v>41336.799513888887</v>
      </c>
      <c r="R64" t="s">
        <v>8266</v>
      </c>
      <c r="S64" t="str">
        <f t="shared" si="4"/>
        <v>film &amp; video</v>
      </c>
      <c r="T64" t="str">
        <f t="shared" si="5"/>
        <v>shorts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 s="7">
        <v>2000</v>
      </c>
      <c r="E65" s="7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7">
        <f t="shared" si="0"/>
        <v>35.474531249999998</v>
      </c>
      <c r="N65" t="b">
        <v>1</v>
      </c>
      <c r="O65" s="11">
        <f t="shared" si="1"/>
        <v>1.1351849999999999</v>
      </c>
      <c r="P65" s="12">
        <f t="shared" si="2"/>
        <v>41612.912187499998</v>
      </c>
      <c r="Q65" s="12">
        <f t="shared" si="3"/>
        <v>41636.207638888889</v>
      </c>
      <c r="R65" t="s">
        <v>8266</v>
      </c>
      <c r="S65" t="str">
        <f t="shared" si="4"/>
        <v>film &amp; video</v>
      </c>
      <c r="T65" t="str">
        <f t="shared" si="5"/>
        <v>shorts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 s="7">
        <v>1200</v>
      </c>
      <c r="E66" s="7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7">
        <f t="shared" si="0"/>
        <v>86.666666666666671</v>
      </c>
      <c r="N66" t="b">
        <v>1</v>
      </c>
      <c r="O66" s="11">
        <f t="shared" si="1"/>
        <v>1.7333333333333334</v>
      </c>
      <c r="P66" s="12">
        <f t="shared" si="2"/>
        <v>41433.01829861111</v>
      </c>
      <c r="Q66" s="12">
        <f t="shared" si="3"/>
        <v>41463.01829861111</v>
      </c>
      <c r="R66" t="s">
        <v>8266</v>
      </c>
      <c r="S66" t="str">
        <f t="shared" si="4"/>
        <v>film &amp; video</v>
      </c>
      <c r="T66" t="str">
        <f t="shared" si="5"/>
        <v>shorts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 s="7">
        <v>7000</v>
      </c>
      <c r="E67" s="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7">
        <f t="shared" ref="M67:M130" si="6">E67/L67</f>
        <v>132.05263157894737</v>
      </c>
      <c r="N67" t="b">
        <v>1</v>
      </c>
      <c r="O67" s="11">
        <f t="shared" ref="O67:O130" si="7">E67/D67</f>
        <v>1.0752857142857142</v>
      </c>
      <c r="P67" s="12">
        <f t="shared" ref="P67:P130" si="8">(((J67/60)/60)/24)+DATE(1970,1,1)</f>
        <v>41835.821226851855</v>
      </c>
      <c r="Q67" s="12">
        <f t="shared" ref="Q67:Q130" si="9">(((I67/60)/60)/24)+DATE(1970,1,1)</f>
        <v>41862.249305555553</v>
      </c>
      <c r="R67" t="s">
        <v>8266</v>
      </c>
      <c r="S67" t="str">
        <f t="shared" ref="S67:S130" si="10">LEFT(R67, SEARCH("/",R67,1)-1)</f>
        <v>film &amp; video</v>
      </c>
      <c r="T67" t="str">
        <f t="shared" ref="T67:T130" si="11">RIGHT(R67,LEN(R67)-SEARCH("/",R67))</f>
        <v>shorts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 s="7">
        <v>2000</v>
      </c>
      <c r="E68" s="7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7">
        <f t="shared" si="6"/>
        <v>91.230769230769226</v>
      </c>
      <c r="N68" t="b">
        <v>1</v>
      </c>
      <c r="O68" s="11">
        <f t="shared" si="7"/>
        <v>1.1859999999999999</v>
      </c>
      <c r="P68" s="12">
        <f t="shared" si="8"/>
        <v>42539.849768518514</v>
      </c>
      <c r="Q68" s="12">
        <f t="shared" si="9"/>
        <v>42569.849768518514</v>
      </c>
      <c r="R68" t="s">
        <v>8266</v>
      </c>
      <c r="S68" t="str">
        <f t="shared" si="10"/>
        <v>film &amp; video</v>
      </c>
      <c r="T68" t="str">
        <f t="shared" si="11"/>
        <v>shorts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 s="7">
        <v>2000</v>
      </c>
      <c r="E69" s="7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7">
        <f t="shared" si="6"/>
        <v>116.25</v>
      </c>
      <c r="N69" t="b">
        <v>1</v>
      </c>
      <c r="O69" s="11">
        <f t="shared" si="7"/>
        <v>1.1625000000000001</v>
      </c>
      <c r="P69" s="12">
        <f t="shared" si="8"/>
        <v>41075.583379629628</v>
      </c>
      <c r="Q69" s="12">
        <f t="shared" si="9"/>
        <v>41105.583379629628</v>
      </c>
      <c r="R69" t="s">
        <v>8266</v>
      </c>
      <c r="S69" t="str">
        <f t="shared" si="10"/>
        <v>film &amp; video</v>
      </c>
      <c r="T69" t="str">
        <f t="shared" si="11"/>
        <v>shorts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 s="7">
        <v>600</v>
      </c>
      <c r="E70" s="7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7">
        <f t="shared" si="6"/>
        <v>21.194444444444443</v>
      </c>
      <c r="N70" t="b">
        <v>1</v>
      </c>
      <c r="O70" s="11">
        <f t="shared" si="7"/>
        <v>1.2716666666666667</v>
      </c>
      <c r="P70" s="12">
        <f t="shared" si="8"/>
        <v>41663.569340277776</v>
      </c>
      <c r="Q70" s="12">
        <f t="shared" si="9"/>
        <v>41693.569340277776</v>
      </c>
      <c r="R70" t="s">
        <v>8266</v>
      </c>
      <c r="S70" t="str">
        <f t="shared" si="10"/>
        <v>film &amp; video</v>
      </c>
      <c r="T70" t="str">
        <f t="shared" si="11"/>
        <v>shorts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 s="7">
        <v>10000</v>
      </c>
      <c r="E71" s="7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7">
        <f t="shared" si="6"/>
        <v>62.327134831460668</v>
      </c>
      <c r="N71" t="b">
        <v>1</v>
      </c>
      <c r="O71" s="11">
        <f t="shared" si="7"/>
        <v>1.109423</v>
      </c>
      <c r="P71" s="12">
        <f t="shared" si="8"/>
        <v>40786.187789351854</v>
      </c>
      <c r="Q71" s="12">
        <f t="shared" si="9"/>
        <v>40818.290972222225</v>
      </c>
      <c r="R71" t="s">
        <v>8266</v>
      </c>
      <c r="S71" t="str">
        <f t="shared" si="10"/>
        <v>film &amp; video</v>
      </c>
      <c r="T71" t="str">
        <f t="shared" si="11"/>
        <v>shorts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 s="7">
        <v>500</v>
      </c>
      <c r="E72" s="7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7">
        <f t="shared" si="6"/>
        <v>37.411764705882355</v>
      </c>
      <c r="N72" t="b">
        <v>1</v>
      </c>
      <c r="O72" s="11">
        <f t="shared" si="7"/>
        <v>1.272</v>
      </c>
      <c r="P72" s="12">
        <f t="shared" si="8"/>
        <v>40730.896354166667</v>
      </c>
      <c r="Q72" s="12">
        <f t="shared" si="9"/>
        <v>40790.896354166667</v>
      </c>
      <c r="R72" t="s">
        <v>8266</v>
      </c>
      <c r="S72" t="str">
        <f t="shared" si="10"/>
        <v>film &amp; video</v>
      </c>
      <c r="T72" t="str">
        <f t="shared" si="11"/>
        <v>shorts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 s="7">
        <v>1800</v>
      </c>
      <c r="E73" s="7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7">
        <f t="shared" si="6"/>
        <v>69.71875</v>
      </c>
      <c r="N73" t="b">
        <v>1</v>
      </c>
      <c r="O73" s="11">
        <f t="shared" si="7"/>
        <v>1.2394444444444443</v>
      </c>
      <c r="P73" s="12">
        <f t="shared" si="8"/>
        <v>40997.271493055552</v>
      </c>
      <c r="Q73" s="12">
        <f t="shared" si="9"/>
        <v>41057.271493055552</v>
      </c>
      <c r="R73" t="s">
        <v>8266</v>
      </c>
      <c r="S73" t="str">
        <f t="shared" si="10"/>
        <v>film &amp; video</v>
      </c>
      <c r="T73" t="str">
        <f t="shared" si="11"/>
        <v>shorts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 s="7">
        <v>2200</v>
      </c>
      <c r="E74" s="7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7">
        <f t="shared" si="6"/>
        <v>58.170731707317074</v>
      </c>
      <c r="N74" t="b">
        <v>1</v>
      </c>
      <c r="O74" s="11">
        <f t="shared" si="7"/>
        <v>1.084090909090909</v>
      </c>
      <c r="P74" s="12">
        <f t="shared" si="8"/>
        <v>41208.010196759256</v>
      </c>
      <c r="Q74" s="12">
        <f t="shared" si="9"/>
        <v>41228</v>
      </c>
      <c r="R74" t="s">
        <v>8266</v>
      </c>
      <c r="S74" t="str">
        <f t="shared" si="10"/>
        <v>film &amp; video</v>
      </c>
      <c r="T74" t="str">
        <f t="shared" si="11"/>
        <v>shorts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 s="7">
        <v>900</v>
      </c>
      <c r="E75" s="7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7">
        <f t="shared" si="6"/>
        <v>50</v>
      </c>
      <c r="N75" t="b">
        <v>1</v>
      </c>
      <c r="O75" s="11">
        <f t="shared" si="7"/>
        <v>1</v>
      </c>
      <c r="P75" s="12">
        <f t="shared" si="8"/>
        <v>40587.75675925926</v>
      </c>
      <c r="Q75" s="12">
        <f t="shared" si="9"/>
        <v>40666.165972222225</v>
      </c>
      <c r="R75" t="s">
        <v>8266</v>
      </c>
      <c r="S75" t="str">
        <f t="shared" si="10"/>
        <v>film &amp; video</v>
      </c>
      <c r="T75" t="str">
        <f t="shared" si="11"/>
        <v>shorts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 s="7">
        <v>500</v>
      </c>
      <c r="E76" s="7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7">
        <f t="shared" si="6"/>
        <v>19.471034482758618</v>
      </c>
      <c r="N76" t="b">
        <v>1</v>
      </c>
      <c r="O76" s="11">
        <f t="shared" si="7"/>
        <v>1.1293199999999999</v>
      </c>
      <c r="P76" s="12">
        <f t="shared" si="8"/>
        <v>42360.487210648149</v>
      </c>
      <c r="Q76" s="12">
        <f t="shared" si="9"/>
        <v>42390.487210648149</v>
      </c>
      <c r="R76" t="s">
        <v>8266</v>
      </c>
      <c r="S76" t="str">
        <f t="shared" si="10"/>
        <v>film &amp; video</v>
      </c>
      <c r="T76" t="str">
        <f t="shared" si="11"/>
        <v>shorts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 s="7">
        <v>3500</v>
      </c>
      <c r="E77" s="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7">
        <f t="shared" si="6"/>
        <v>85.957446808510639</v>
      </c>
      <c r="N77" t="b">
        <v>1</v>
      </c>
      <c r="O77" s="11">
        <f t="shared" si="7"/>
        <v>1.1542857142857144</v>
      </c>
      <c r="P77" s="12">
        <f t="shared" si="8"/>
        <v>41357.209166666667</v>
      </c>
      <c r="Q77" s="12">
        <f t="shared" si="9"/>
        <v>41387.209166666667</v>
      </c>
      <c r="R77" t="s">
        <v>8266</v>
      </c>
      <c r="S77" t="str">
        <f t="shared" si="10"/>
        <v>film &amp; video</v>
      </c>
      <c r="T77" t="str">
        <f t="shared" si="11"/>
        <v>shorts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 s="7">
        <v>300</v>
      </c>
      <c r="E78" s="7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7">
        <f t="shared" si="6"/>
        <v>30.666666666666668</v>
      </c>
      <c r="N78" t="b">
        <v>1</v>
      </c>
      <c r="O78" s="11">
        <f t="shared" si="7"/>
        <v>1.5333333333333334</v>
      </c>
      <c r="P78" s="12">
        <f t="shared" si="8"/>
        <v>40844.691643518519</v>
      </c>
      <c r="Q78" s="12">
        <f t="shared" si="9"/>
        <v>40904.733310185184</v>
      </c>
      <c r="R78" t="s">
        <v>8266</v>
      </c>
      <c r="S78" t="str">
        <f t="shared" si="10"/>
        <v>film &amp; video</v>
      </c>
      <c r="T78" t="str">
        <f t="shared" si="11"/>
        <v>shorts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 s="7">
        <v>400</v>
      </c>
      <c r="E79" s="7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7">
        <f t="shared" si="6"/>
        <v>60.384615384615387</v>
      </c>
      <c r="N79" t="b">
        <v>1</v>
      </c>
      <c r="O79" s="11">
        <f t="shared" si="7"/>
        <v>3.9249999999999998</v>
      </c>
      <c r="P79" s="12">
        <f t="shared" si="8"/>
        <v>40997.144872685189</v>
      </c>
      <c r="Q79" s="12">
        <f t="shared" si="9"/>
        <v>41050.124305555553</v>
      </c>
      <c r="R79" t="s">
        <v>8266</v>
      </c>
      <c r="S79" t="str">
        <f t="shared" si="10"/>
        <v>film &amp; video</v>
      </c>
      <c r="T79" t="str">
        <f t="shared" si="11"/>
        <v>shorts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 s="7">
        <v>50</v>
      </c>
      <c r="E80" s="7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7">
        <f t="shared" si="6"/>
        <v>38.6</v>
      </c>
      <c r="N80" t="b">
        <v>1</v>
      </c>
      <c r="O80" s="11">
        <f t="shared" si="7"/>
        <v>27.02</v>
      </c>
      <c r="P80" s="12">
        <f t="shared" si="8"/>
        <v>42604.730567129634</v>
      </c>
      <c r="Q80" s="12">
        <f t="shared" si="9"/>
        <v>42614.730567129634</v>
      </c>
      <c r="R80" t="s">
        <v>8266</v>
      </c>
      <c r="S80" t="str">
        <f t="shared" si="10"/>
        <v>film &amp; video</v>
      </c>
      <c r="T80" t="str">
        <f t="shared" si="11"/>
        <v>shorts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 s="7">
        <v>1300</v>
      </c>
      <c r="E81" s="7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7">
        <f t="shared" si="6"/>
        <v>40.268292682926827</v>
      </c>
      <c r="N81" t="b">
        <v>1</v>
      </c>
      <c r="O81" s="11">
        <f t="shared" si="7"/>
        <v>1.27</v>
      </c>
      <c r="P81" s="12">
        <f t="shared" si="8"/>
        <v>41724.776539351849</v>
      </c>
      <c r="Q81" s="12">
        <f t="shared" si="9"/>
        <v>41754.776539351849</v>
      </c>
      <c r="R81" t="s">
        <v>8266</v>
      </c>
      <c r="S81" t="str">
        <f t="shared" si="10"/>
        <v>film &amp; video</v>
      </c>
      <c r="T81" t="str">
        <f t="shared" si="11"/>
        <v>shorts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 s="7">
        <v>12000</v>
      </c>
      <c r="E82" s="7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7">
        <f t="shared" si="6"/>
        <v>273.82978723404256</v>
      </c>
      <c r="N82" t="b">
        <v>1</v>
      </c>
      <c r="O82" s="11">
        <f t="shared" si="7"/>
        <v>1.0725</v>
      </c>
      <c r="P82" s="12">
        <f t="shared" si="8"/>
        <v>41583.083981481483</v>
      </c>
      <c r="Q82" s="12">
        <f t="shared" si="9"/>
        <v>41618.083981481483</v>
      </c>
      <c r="R82" t="s">
        <v>8266</v>
      </c>
      <c r="S82" t="str">
        <f t="shared" si="10"/>
        <v>film &amp; video</v>
      </c>
      <c r="T82" t="str">
        <f t="shared" si="11"/>
        <v>shorts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 s="7">
        <v>750</v>
      </c>
      <c r="E83" s="7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7">
        <f t="shared" si="6"/>
        <v>53.035714285714285</v>
      </c>
      <c r="N83" t="b">
        <v>1</v>
      </c>
      <c r="O83" s="11">
        <f t="shared" si="7"/>
        <v>1.98</v>
      </c>
      <c r="P83" s="12">
        <f t="shared" si="8"/>
        <v>41100.158877314818</v>
      </c>
      <c r="Q83" s="12">
        <f t="shared" si="9"/>
        <v>41104.126388888886</v>
      </c>
      <c r="R83" t="s">
        <v>8266</v>
      </c>
      <c r="S83" t="str">
        <f t="shared" si="10"/>
        <v>film &amp; video</v>
      </c>
      <c r="T83" t="str">
        <f t="shared" si="11"/>
        <v>shorts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 s="7">
        <v>4000</v>
      </c>
      <c r="E84" s="7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7">
        <f t="shared" si="6"/>
        <v>40.005000000000003</v>
      </c>
      <c r="N84" t="b">
        <v>1</v>
      </c>
      <c r="O84" s="11">
        <f t="shared" si="7"/>
        <v>1.0001249999999999</v>
      </c>
      <c r="P84" s="12">
        <f t="shared" si="8"/>
        <v>40795.820150462961</v>
      </c>
      <c r="Q84" s="12">
        <f t="shared" si="9"/>
        <v>40825.820150462961</v>
      </c>
      <c r="R84" t="s">
        <v>8266</v>
      </c>
      <c r="S84" t="str">
        <f t="shared" si="10"/>
        <v>film &amp; video</v>
      </c>
      <c r="T84" t="str">
        <f t="shared" si="11"/>
        <v>shorts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 s="7">
        <v>200</v>
      </c>
      <c r="E85" s="7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7">
        <f t="shared" si="6"/>
        <v>15.76923076923077</v>
      </c>
      <c r="N85" t="b">
        <v>1</v>
      </c>
      <c r="O85" s="11">
        <f t="shared" si="7"/>
        <v>1.0249999999999999</v>
      </c>
      <c r="P85" s="12">
        <f t="shared" si="8"/>
        <v>42042.615613425922</v>
      </c>
      <c r="Q85" s="12">
        <f t="shared" si="9"/>
        <v>42057.479166666672</v>
      </c>
      <c r="R85" t="s">
        <v>8266</v>
      </c>
      <c r="S85" t="str">
        <f t="shared" si="10"/>
        <v>film &amp; video</v>
      </c>
      <c r="T85" t="str">
        <f t="shared" si="11"/>
        <v>shorts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 s="7">
        <v>500</v>
      </c>
      <c r="E86" s="7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7">
        <f t="shared" si="6"/>
        <v>71.428571428571431</v>
      </c>
      <c r="N86" t="b">
        <v>1</v>
      </c>
      <c r="O86" s="11">
        <f t="shared" si="7"/>
        <v>1</v>
      </c>
      <c r="P86" s="12">
        <f t="shared" si="8"/>
        <v>40648.757939814815</v>
      </c>
      <c r="Q86" s="12">
        <f t="shared" si="9"/>
        <v>40678.757939814815</v>
      </c>
      <c r="R86" t="s">
        <v>8266</v>
      </c>
      <c r="S86" t="str">
        <f t="shared" si="10"/>
        <v>film &amp; video</v>
      </c>
      <c r="T86" t="str">
        <f t="shared" si="11"/>
        <v>shorts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 s="7">
        <v>1200</v>
      </c>
      <c r="E87" s="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7">
        <f t="shared" si="6"/>
        <v>71.714285714285708</v>
      </c>
      <c r="N87" t="b">
        <v>1</v>
      </c>
      <c r="O87" s="11">
        <f t="shared" si="7"/>
        <v>1.2549999999999999</v>
      </c>
      <c r="P87" s="12">
        <f t="shared" si="8"/>
        <v>40779.125428240739</v>
      </c>
      <c r="Q87" s="12">
        <f t="shared" si="9"/>
        <v>40809.125428240739</v>
      </c>
      <c r="R87" t="s">
        <v>8266</v>
      </c>
      <c r="S87" t="str">
        <f t="shared" si="10"/>
        <v>film &amp; video</v>
      </c>
      <c r="T87" t="str">
        <f t="shared" si="11"/>
        <v>shorts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 s="7">
        <v>6000</v>
      </c>
      <c r="E88" s="7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7">
        <f t="shared" si="6"/>
        <v>375.76470588235293</v>
      </c>
      <c r="N88" t="b">
        <v>1</v>
      </c>
      <c r="O88" s="11">
        <f t="shared" si="7"/>
        <v>1.0646666666666667</v>
      </c>
      <c r="P88" s="12">
        <f t="shared" si="8"/>
        <v>42291.556076388893</v>
      </c>
      <c r="Q88" s="12">
        <f t="shared" si="9"/>
        <v>42365.59774305555</v>
      </c>
      <c r="R88" t="s">
        <v>8266</v>
      </c>
      <c r="S88" t="str">
        <f t="shared" si="10"/>
        <v>film &amp; video</v>
      </c>
      <c r="T88" t="str">
        <f t="shared" si="11"/>
        <v>shorts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 s="7">
        <v>2500</v>
      </c>
      <c r="E89" s="7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7">
        <f t="shared" si="6"/>
        <v>104.6</v>
      </c>
      <c r="N89" t="b">
        <v>1</v>
      </c>
      <c r="O89" s="11">
        <f t="shared" si="7"/>
        <v>1.046</v>
      </c>
      <c r="P89" s="12">
        <f t="shared" si="8"/>
        <v>40322.53938657407</v>
      </c>
      <c r="Q89" s="12">
        <f t="shared" si="9"/>
        <v>40332.070138888892</v>
      </c>
      <c r="R89" t="s">
        <v>8266</v>
      </c>
      <c r="S89" t="str">
        <f t="shared" si="10"/>
        <v>film &amp; video</v>
      </c>
      <c r="T89" t="str">
        <f t="shared" si="11"/>
        <v>shorts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 s="7">
        <v>3500</v>
      </c>
      <c r="E90" s="7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7">
        <f t="shared" si="6"/>
        <v>60</v>
      </c>
      <c r="N90" t="b">
        <v>1</v>
      </c>
      <c r="O90" s="11">
        <f t="shared" si="7"/>
        <v>1.0285714285714285</v>
      </c>
      <c r="P90" s="12">
        <f t="shared" si="8"/>
        <v>41786.65892361111</v>
      </c>
      <c r="Q90" s="12">
        <f t="shared" si="9"/>
        <v>41812.65892361111</v>
      </c>
      <c r="R90" t="s">
        <v>8266</v>
      </c>
      <c r="S90" t="str">
        <f t="shared" si="10"/>
        <v>film &amp; video</v>
      </c>
      <c r="T90" t="str">
        <f t="shared" si="11"/>
        <v>shorts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 s="7">
        <v>6000</v>
      </c>
      <c r="E91" s="7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7">
        <f t="shared" si="6"/>
        <v>123.28571428571429</v>
      </c>
      <c r="N91" t="b">
        <v>1</v>
      </c>
      <c r="O91" s="11">
        <f t="shared" si="7"/>
        <v>1.1506666666666667</v>
      </c>
      <c r="P91" s="12">
        <f t="shared" si="8"/>
        <v>41402.752222222225</v>
      </c>
      <c r="Q91" s="12">
        <f t="shared" si="9"/>
        <v>41427.752222222225</v>
      </c>
      <c r="R91" t="s">
        <v>8266</v>
      </c>
      <c r="S91" t="str">
        <f t="shared" si="10"/>
        <v>film &amp; video</v>
      </c>
      <c r="T91" t="str">
        <f t="shared" si="11"/>
        <v>shorts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 s="7">
        <v>500</v>
      </c>
      <c r="E92" s="7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7">
        <f t="shared" si="6"/>
        <v>31.375</v>
      </c>
      <c r="N92" t="b">
        <v>1</v>
      </c>
      <c r="O92" s="11">
        <f t="shared" si="7"/>
        <v>1.004</v>
      </c>
      <c r="P92" s="12">
        <f t="shared" si="8"/>
        <v>40706.297442129631</v>
      </c>
      <c r="Q92" s="12">
        <f t="shared" si="9"/>
        <v>40736.297442129631</v>
      </c>
      <c r="R92" t="s">
        <v>8266</v>
      </c>
      <c r="S92" t="str">
        <f t="shared" si="10"/>
        <v>film &amp; video</v>
      </c>
      <c r="T92" t="str">
        <f t="shared" si="11"/>
        <v>shorts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 s="7">
        <v>3000</v>
      </c>
      <c r="E93" s="7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7">
        <f t="shared" si="6"/>
        <v>78.260869565217391</v>
      </c>
      <c r="N93" t="b">
        <v>1</v>
      </c>
      <c r="O93" s="11">
        <f t="shared" si="7"/>
        <v>1.2</v>
      </c>
      <c r="P93" s="12">
        <f t="shared" si="8"/>
        <v>40619.402361111112</v>
      </c>
      <c r="Q93" s="12">
        <f t="shared" si="9"/>
        <v>40680.402361111112</v>
      </c>
      <c r="R93" t="s">
        <v>8266</v>
      </c>
      <c r="S93" t="str">
        <f t="shared" si="10"/>
        <v>film &amp; video</v>
      </c>
      <c r="T93" t="str">
        <f t="shared" si="11"/>
        <v>shorts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 s="7">
        <v>5000</v>
      </c>
      <c r="E94" s="7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7">
        <f t="shared" si="6"/>
        <v>122.32558139534883</v>
      </c>
      <c r="N94" t="b">
        <v>1</v>
      </c>
      <c r="O94" s="11">
        <f t="shared" si="7"/>
        <v>1.052</v>
      </c>
      <c r="P94" s="12">
        <f t="shared" si="8"/>
        <v>42721.198877314819</v>
      </c>
      <c r="Q94" s="12">
        <f t="shared" si="9"/>
        <v>42767.333333333328</v>
      </c>
      <c r="R94" t="s">
        <v>8266</v>
      </c>
      <c r="S94" t="str">
        <f t="shared" si="10"/>
        <v>film &amp; video</v>
      </c>
      <c r="T94" t="str">
        <f t="shared" si="11"/>
        <v>shorts</v>
      </c>
    </row>
    <row r="95" spans="1:20" ht="57.6" x14ac:dyDescent="0.55000000000000004">
      <c r="A95">
        <v>93</v>
      </c>
      <c r="B95" s="3" t="s">
        <v>95</v>
      </c>
      <c r="C95" s="3" t="s">
        <v>4204</v>
      </c>
      <c r="D95" s="7">
        <v>1000</v>
      </c>
      <c r="E95" s="7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7">
        <f t="shared" si="6"/>
        <v>73.733333333333334</v>
      </c>
      <c r="N95" t="b">
        <v>1</v>
      </c>
      <c r="O95" s="11">
        <f t="shared" si="7"/>
        <v>1.1060000000000001</v>
      </c>
      <c r="P95" s="12">
        <f t="shared" si="8"/>
        <v>41065.858067129629</v>
      </c>
      <c r="Q95" s="12">
        <f t="shared" si="9"/>
        <v>41093.875</v>
      </c>
      <c r="R95" t="s">
        <v>8266</v>
      </c>
      <c r="S95" t="str">
        <f t="shared" si="10"/>
        <v>film &amp; video</v>
      </c>
      <c r="T95" t="str">
        <f t="shared" si="11"/>
        <v>shorts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 s="7">
        <v>250</v>
      </c>
      <c r="E96" s="7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7">
        <f t="shared" si="6"/>
        <v>21.666666666666668</v>
      </c>
      <c r="N96" t="b">
        <v>1</v>
      </c>
      <c r="O96" s="11">
        <f t="shared" si="7"/>
        <v>1.04</v>
      </c>
      <c r="P96" s="12">
        <f t="shared" si="8"/>
        <v>41716.717847222222</v>
      </c>
      <c r="Q96" s="12">
        <f t="shared" si="9"/>
        <v>41736.717847222222</v>
      </c>
      <c r="R96" t="s">
        <v>8266</v>
      </c>
      <c r="S96" t="str">
        <f t="shared" si="10"/>
        <v>film &amp; video</v>
      </c>
      <c r="T96" t="str">
        <f t="shared" si="11"/>
        <v>shorts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 s="7">
        <v>350</v>
      </c>
      <c r="E97" s="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7">
        <f t="shared" si="6"/>
        <v>21.904761904761905</v>
      </c>
      <c r="N97" t="b">
        <v>1</v>
      </c>
      <c r="O97" s="11">
        <f t="shared" si="7"/>
        <v>1.3142857142857143</v>
      </c>
      <c r="P97" s="12">
        <f t="shared" si="8"/>
        <v>40935.005104166667</v>
      </c>
      <c r="Q97" s="12">
        <f t="shared" si="9"/>
        <v>40965.005104166667</v>
      </c>
      <c r="R97" t="s">
        <v>8266</v>
      </c>
      <c r="S97" t="str">
        <f t="shared" si="10"/>
        <v>film &amp; video</v>
      </c>
      <c r="T97" t="str">
        <f t="shared" si="11"/>
        <v>shorts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 s="7">
        <v>1500</v>
      </c>
      <c r="E98" s="7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7">
        <f t="shared" si="6"/>
        <v>50.588235294117645</v>
      </c>
      <c r="N98" t="b">
        <v>1</v>
      </c>
      <c r="O98" s="11">
        <f t="shared" si="7"/>
        <v>1.1466666666666667</v>
      </c>
      <c r="P98" s="12">
        <f t="shared" si="8"/>
        <v>40324.662511574075</v>
      </c>
      <c r="Q98" s="12">
        <f t="shared" si="9"/>
        <v>40391.125</v>
      </c>
      <c r="R98" t="s">
        <v>8266</v>
      </c>
      <c r="S98" t="str">
        <f t="shared" si="10"/>
        <v>film &amp; video</v>
      </c>
      <c r="T98" t="str">
        <f t="shared" si="11"/>
        <v>shorts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 s="7">
        <v>400</v>
      </c>
      <c r="E99" s="7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7">
        <f t="shared" si="6"/>
        <v>53.125</v>
      </c>
      <c r="N99" t="b">
        <v>1</v>
      </c>
      <c r="O99" s="11">
        <f t="shared" si="7"/>
        <v>1.0625</v>
      </c>
      <c r="P99" s="12">
        <f t="shared" si="8"/>
        <v>40706.135208333333</v>
      </c>
      <c r="Q99" s="12">
        <f t="shared" si="9"/>
        <v>40736.135208333333</v>
      </c>
      <c r="R99" t="s">
        <v>8266</v>
      </c>
      <c r="S99" t="str">
        <f t="shared" si="10"/>
        <v>film &amp; video</v>
      </c>
      <c r="T99" t="str">
        <f t="shared" si="11"/>
        <v>shorts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 s="7">
        <v>3200</v>
      </c>
      <c r="E100" s="7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7">
        <f t="shared" si="6"/>
        <v>56.666666666666664</v>
      </c>
      <c r="N100" t="b">
        <v>1</v>
      </c>
      <c r="O100" s="11">
        <f t="shared" si="7"/>
        <v>1.0625</v>
      </c>
      <c r="P100" s="12">
        <f t="shared" si="8"/>
        <v>41214.79483796296</v>
      </c>
      <c r="Q100" s="12">
        <f t="shared" si="9"/>
        <v>41250.979166666664</v>
      </c>
      <c r="R100" t="s">
        <v>8266</v>
      </c>
      <c r="S100" t="str">
        <f t="shared" si="10"/>
        <v>film &amp; video</v>
      </c>
      <c r="T100" t="str">
        <f t="shared" si="11"/>
        <v>shorts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 s="7">
        <v>1500</v>
      </c>
      <c r="E101" s="7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7">
        <f t="shared" si="6"/>
        <v>40.776666666666664</v>
      </c>
      <c r="N101" t="b">
        <v>1</v>
      </c>
      <c r="O101" s="11">
        <f t="shared" si="7"/>
        <v>1.0601933333333333</v>
      </c>
      <c r="P101" s="12">
        <f t="shared" si="8"/>
        <v>41631.902766203704</v>
      </c>
      <c r="Q101" s="12">
        <f t="shared" si="9"/>
        <v>41661.902766203704</v>
      </c>
      <c r="R101" t="s">
        <v>8266</v>
      </c>
      <c r="S101" t="str">
        <f t="shared" si="10"/>
        <v>film &amp; video</v>
      </c>
      <c r="T101" t="str">
        <f t="shared" si="11"/>
        <v>shorts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 s="7">
        <v>5000</v>
      </c>
      <c r="E102" s="7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7">
        <f t="shared" si="6"/>
        <v>192.30769230769232</v>
      </c>
      <c r="N102" t="b">
        <v>1</v>
      </c>
      <c r="O102" s="11">
        <f t="shared" si="7"/>
        <v>1</v>
      </c>
      <c r="P102" s="12">
        <f t="shared" si="8"/>
        <v>41197.753310185188</v>
      </c>
      <c r="Q102" s="12">
        <f t="shared" si="9"/>
        <v>41217.794976851852</v>
      </c>
      <c r="R102" t="s">
        <v>8266</v>
      </c>
      <c r="S102" t="str">
        <f t="shared" si="10"/>
        <v>film &amp; video</v>
      </c>
      <c r="T102" t="str">
        <f t="shared" si="11"/>
        <v>shorts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 s="7">
        <v>3500</v>
      </c>
      <c r="E103" s="7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7">
        <f t="shared" si="6"/>
        <v>100</v>
      </c>
      <c r="N103" t="b">
        <v>1</v>
      </c>
      <c r="O103" s="11">
        <f t="shared" si="7"/>
        <v>1</v>
      </c>
      <c r="P103" s="12">
        <f t="shared" si="8"/>
        <v>41274.776736111111</v>
      </c>
      <c r="Q103" s="12">
        <f t="shared" si="9"/>
        <v>41298.776736111111</v>
      </c>
      <c r="R103" t="s">
        <v>8266</v>
      </c>
      <c r="S103" t="str">
        <f t="shared" si="10"/>
        <v>film &amp; video</v>
      </c>
      <c r="T103" t="str">
        <f t="shared" si="11"/>
        <v>shorts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 s="7">
        <v>6000</v>
      </c>
      <c r="E104" s="7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7">
        <f t="shared" si="6"/>
        <v>117.92307692307692</v>
      </c>
      <c r="N104" t="b">
        <v>1</v>
      </c>
      <c r="O104" s="11">
        <f t="shared" si="7"/>
        <v>1.2775000000000001</v>
      </c>
      <c r="P104" s="12">
        <f t="shared" si="8"/>
        <v>40505.131168981483</v>
      </c>
      <c r="Q104" s="12">
        <f t="shared" si="9"/>
        <v>40535.131168981483</v>
      </c>
      <c r="R104" t="s">
        <v>8266</v>
      </c>
      <c r="S104" t="str">
        <f t="shared" si="10"/>
        <v>film &amp; video</v>
      </c>
      <c r="T104" t="str">
        <f t="shared" si="11"/>
        <v>shorts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 s="7">
        <v>1300</v>
      </c>
      <c r="E105" s="7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7">
        <f t="shared" si="6"/>
        <v>27.897959183673468</v>
      </c>
      <c r="N105" t="b">
        <v>1</v>
      </c>
      <c r="O105" s="11">
        <f t="shared" si="7"/>
        <v>1.0515384615384615</v>
      </c>
      <c r="P105" s="12">
        <f t="shared" si="8"/>
        <v>41682.805902777778</v>
      </c>
      <c r="Q105" s="12">
        <f t="shared" si="9"/>
        <v>41705.805902777778</v>
      </c>
      <c r="R105" t="s">
        <v>8266</v>
      </c>
      <c r="S105" t="str">
        <f t="shared" si="10"/>
        <v>film &amp; video</v>
      </c>
      <c r="T105" t="str">
        <f t="shared" si="11"/>
        <v>shorts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 s="7">
        <v>500</v>
      </c>
      <c r="E106" s="7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7">
        <f t="shared" si="6"/>
        <v>60</v>
      </c>
      <c r="N106" t="b">
        <v>1</v>
      </c>
      <c r="O106" s="11">
        <f t="shared" si="7"/>
        <v>1.2</v>
      </c>
      <c r="P106" s="12">
        <f t="shared" si="8"/>
        <v>40612.695208333331</v>
      </c>
      <c r="Q106" s="12">
        <f t="shared" si="9"/>
        <v>40636.041666666664</v>
      </c>
      <c r="R106" t="s">
        <v>8266</v>
      </c>
      <c r="S106" t="str">
        <f t="shared" si="10"/>
        <v>film &amp; video</v>
      </c>
      <c r="T106" t="str">
        <f t="shared" si="11"/>
        <v>shorts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 s="7">
        <v>2200</v>
      </c>
      <c r="E107" s="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7">
        <f t="shared" si="6"/>
        <v>39.383333333333333</v>
      </c>
      <c r="N107" t="b">
        <v>1</v>
      </c>
      <c r="O107" s="11">
        <f t="shared" si="7"/>
        <v>1.074090909090909</v>
      </c>
      <c r="P107" s="12">
        <f t="shared" si="8"/>
        <v>42485.724768518514</v>
      </c>
      <c r="Q107" s="12">
        <f t="shared" si="9"/>
        <v>42504</v>
      </c>
      <c r="R107" t="s">
        <v>8266</v>
      </c>
      <c r="S107" t="str">
        <f t="shared" si="10"/>
        <v>film &amp; video</v>
      </c>
      <c r="T107" t="str">
        <f t="shared" si="11"/>
        <v>shorts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 s="7">
        <v>5000</v>
      </c>
      <c r="E108" s="7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7">
        <f t="shared" si="6"/>
        <v>186.11111111111111</v>
      </c>
      <c r="N108" t="b">
        <v>1</v>
      </c>
      <c r="O108" s="11">
        <f t="shared" si="7"/>
        <v>1.0049999999999999</v>
      </c>
      <c r="P108" s="12">
        <f t="shared" si="8"/>
        <v>40987.776631944449</v>
      </c>
      <c r="Q108" s="12">
        <f t="shared" si="9"/>
        <v>41001.776631944449</v>
      </c>
      <c r="R108" t="s">
        <v>8266</v>
      </c>
      <c r="S108" t="str">
        <f t="shared" si="10"/>
        <v>film &amp; video</v>
      </c>
      <c r="T108" t="str">
        <f t="shared" si="11"/>
        <v>shorts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 s="7">
        <v>7500</v>
      </c>
      <c r="E109" s="7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7">
        <f t="shared" si="6"/>
        <v>111.37681159420291</v>
      </c>
      <c r="N109" t="b">
        <v>1</v>
      </c>
      <c r="O109" s="11">
        <f t="shared" si="7"/>
        <v>1.0246666666666666</v>
      </c>
      <c r="P109" s="12">
        <f t="shared" si="8"/>
        <v>40635.982488425929</v>
      </c>
      <c r="Q109" s="12">
        <f t="shared" si="9"/>
        <v>40657.982488425929</v>
      </c>
      <c r="R109" t="s">
        <v>8266</v>
      </c>
      <c r="S109" t="str">
        <f t="shared" si="10"/>
        <v>film &amp; video</v>
      </c>
      <c r="T109" t="str">
        <f t="shared" si="11"/>
        <v>shorts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 s="7">
        <v>1500</v>
      </c>
      <c r="E110" s="7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7">
        <f t="shared" si="6"/>
        <v>78.723404255319153</v>
      </c>
      <c r="N110" t="b">
        <v>1</v>
      </c>
      <c r="O110" s="11">
        <f t="shared" si="7"/>
        <v>2.4666666666666668</v>
      </c>
      <c r="P110" s="12">
        <f t="shared" si="8"/>
        <v>41365.613078703704</v>
      </c>
      <c r="Q110" s="12">
        <f t="shared" si="9"/>
        <v>41425.613078703704</v>
      </c>
      <c r="R110" t="s">
        <v>8266</v>
      </c>
      <c r="S110" t="str">
        <f t="shared" si="10"/>
        <v>film &amp; video</v>
      </c>
      <c r="T110" t="str">
        <f t="shared" si="11"/>
        <v>shorts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 s="7">
        <v>1000</v>
      </c>
      <c r="E111" s="7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7">
        <f t="shared" si="6"/>
        <v>46.702127659574465</v>
      </c>
      <c r="N111" t="b">
        <v>1</v>
      </c>
      <c r="O111" s="11">
        <f t="shared" si="7"/>
        <v>2.1949999999999998</v>
      </c>
      <c r="P111" s="12">
        <f t="shared" si="8"/>
        <v>40570.025810185187</v>
      </c>
      <c r="Q111" s="12">
        <f t="shared" si="9"/>
        <v>40600.025810185187</v>
      </c>
      <c r="R111" t="s">
        <v>8266</v>
      </c>
      <c r="S111" t="str">
        <f t="shared" si="10"/>
        <v>film &amp; video</v>
      </c>
      <c r="T111" t="str">
        <f t="shared" si="11"/>
        <v>shorts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 s="7">
        <v>1300</v>
      </c>
      <c r="E112" s="7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7">
        <f t="shared" si="6"/>
        <v>65.384615384615387</v>
      </c>
      <c r="N112" t="b">
        <v>1</v>
      </c>
      <c r="O112" s="11">
        <f t="shared" si="7"/>
        <v>1.3076923076923077</v>
      </c>
      <c r="P112" s="12">
        <f t="shared" si="8"/>
        <v>41557.949687500004</v>
      </c>
      <c r="Q112" s="12">
        <f t="shared" si="9"/>
        <v>41592.249305555553</v>
      </c>
      <c r="R112" t="s">
        <v>8266</v>
      </c>
      <c r="S112" t="str">
        <f t="shared" si="10"/>
        <v>film &amp; video</v>
      </c>
      <c r="T112" t="str">
        <f t="shared" si="11"/>
        <v>shorts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 s="7">
        <v>3500</v>
      </c>
      <c r="E113" s="7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7">
        <f t="shared" si="6"/>
        <v>102.0754716981132</v>
      </c>
      <c r="N113" t="b">
        <v>1</v>
      </c>
      <c r="O113" s="11">
        <f t="shared" si="7"/>
        <v>1.5457142857142858</v>
      </c>
      <c r="P113" s="12">
        <f t="shared" si="8"/>
        <v>42125.333182870367</v>
      </c>
      <c r="Q113" s="12">
        <f t="shared" si="9"/>
        <v>42155.333182870367</v>
      </c>
      <c r="R113" t="s">
        <v>8266</v>
      </c>
      <c r="S113" t="str">
        <f t="shared" si="10"/>
        <v>film &amp; video</v>
      </c>
      <c r="T113" t="str">
        <f t="shared" si="11"/>
        <v>shorts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 s="7">
        <v>5000</v>
      </c>
      <c r="E114" s="7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7">
        <f t="shared" si="6"/>
        <v>64.197530864197532</v>
      </c>
      <c r="N114" t="b">
        <v>1</v>
      </c>
      <c r="O114" s="11">
        <f t="shared" si="7"/>
        <v>1.04</v>
      </c>
      <c r="P114" s="12">
        <f t="shared" si="8"/>
        <v>41718.043032407404</v>
      </c>
      <c r="Q114" s="12">
        <f t="shared" si="9"/>
        <v>41742.083333333336</v>
      </c>
      <c r="R114" t="s">
        <v>8266</v>
      </c>
      <c r="S114" t="str">
        <f t="shared" si="10"/>
        <v>film &amp; video</v>
      </c>
      <c r="T114" t="str">
        <f t="shared" si="11"/>
        <v>shorts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 s="7">
        <v>5000</v>
      </c>
      <c r="E115" s="7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7">
        <f t="shared" si="6"/>
        <v>90.384615384615387</v>
      </c>
      <c r="N115" t="b">
        <v>1</v>
      </c>
      <c r="O115" s="11">
        <f t="shared" si="7"/>
        <v>1.41</v>
      </c>
      <c r="P115" s="12">
        <f t="shared" si="8"/>
        <v>40753.758425925924</v>
      </c>
      <c r="Q115" s="12">
        <f t="shared" si="9"/>
        <v>40761.625</v>
      </c>
      <c r="R115" t="s">
        <v>8266</v>
      </c>
      <c r="S115" t="str">
        <f t="shared" si="10"/>
        <v>film &amp; video</v>
      </c>
      <c r="T115" t="str">
        <f t="shared" si="11"/>
        <v>shorts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 s="7">
        <v>3000</v>
      </c>
      <c r="E116" s="7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7">
        <f t="shared" si="6"/>
        <v>88.571428571428569</v>
      </c>
      <c r="N116" t="b">
        <v>1</v>
      </c>
      <c r="O116" s="11">
        <f t="shared" si="7"/>
        <v>1.0333333333333334</v>
      </c>
      <c r="P116" s="12">
        <f t="shared" si="8"/>
        <v>40861.27416666667</v>
      </c>
      <c r="Q116" s="12">
        <f t="shared" si="9"/>
        <v>40921.27416666667</v>
      </c>
      <c r="R116" t="s">
        <v>8266</v>
      </c>
      <c r="S116" t="str">
        <f t="shared" si="10"/>
        <v>film &amp; video</v>
      </c>
      <c r="T116" t="str">
        <f t="shared" si="11"/>
        <v>shorts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 s="7">
        <v>450</v>
      </c>
      <c r="E117" s="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7">
        <f t="shared" si="6"/>
        <v>28.727272727272727</v>
      </c>
      <c r="N117" t="b">
        <v>1</v>
      </c>
      <c r="O117" s="11">
        <f t="shared" si="7"/>
        <v>1.4044444444444444</v>
      </c>
      <c r="P117" s="12">
        <f t="shared" si="8"/>
        <v>40918.738935185182</v>
      </c>
      <c r="Q117" s="12">
        <f t="shared" si="9"/>
        <v>40943.738935185182</v>
      </c>
      <c r="R117" t="s">
        <v>8266</v>
      </c>
      <c r="S117" t="str">
        <f t="shared" si="10"/>
        <v>film &amp; video</v>
      </c>
      <c r="T117" t="str">
        <f t="shared" si="11"/>
        <v>shorts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 s="7">
        <v>3500</v>
      </c>
      <c r="E118" s="7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7">
        <f t="shared" si="6"/>
        <v>69.78947368421052</v>
      </c>
      <c r="N118" t="b">
        <v>1</v>
      </c>
      <c r="O118" s="11">
        <f t="shared" si="7"/>
        <v>1.1365714285714286</v>
      </c>
      <c r="P118" s="12">
        <f t="shared" si="8"/>
        <v>40595.497164351851</v>
      </c>
      <c r="Q118" s="12">
        <f t="shared" si="9"/>
        <v>40641.455497685187</v>
      </c>
      <c r="R118" t="s">
        <v>8266</v>
      </c>
      <c r="S118" t="str">
        <f t="shared" si="10"/>
        <v>film &amp; video</v>
      </c>
      <c r="T118" t="str">
        <f t="shared" si="11"/>
        <v>shorts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 s="7">
        <v>4500</v>
      </c>
      <c r="E119" s="7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7">
        <f t="shared" si="6"/>
        <v>167.48962962962963</v>
      </c>
      <c r="N119" t="b">
        <v>1</v>
      </c>
      <c r="O119" s="11">
        <f t="shared" si="7"/>
        <v>1.0049377777777779</v>
      </c>
      <c r="P119" s="12">
        <f t="shared" si="8"/>
        <v>40248.834999999999</v>
      </c>
      <c r="Q119" s="12">
        <f t="shared" si="9"/>
        <v>40338.791666666664</v>
      </c>
      <c r="R119" t="s">
        <v>8266</v>
      </c>
      <c r="S119" t="str">
        <f t="shared" si="10"/>
        <v>film &amp; video</v>
      </c>
      <c r="T119" t="str">
        <f t="shared" si="11"/>
        <v>shorts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 s="7">
        <v>5000</v>
      </c>
      <c r="E120" s="7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7">
        <f t="shared" si="6"/>
        <v>144.91230769230768</v>
      </c>
      <c r="N120" t="b">
        <v>1</v>
      </c>
      <c r="O120" s="11">
        <f t="shared" si="7"/>
        <v>1.1303159999999999</v>
      </c>
      <c r="P120" s="12">
        <f t="shared" si="8"/>
        <v>40723.053657407407</v>
      </c>
      <c r="Q120" s="12">
        <f t="shared" si="9"/>
        <v>40753.053657407407</v>
      </c>
      <c r="R120" t="s">
        <v>8266</v>
      </c>
      <c r="S120" t="str">
        <f t="shared" si="10"/>
        <v>film &amp; video</v>
      </c>
      <c r="T120" t="str">
        <f t="shared" si="11"/>
        <v>shorts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 s="7">
        <v>3250</v>
      </c>
      <c r="E121" s="7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7">
        <f t="shared" si="6"/>
        <v>91.840540540540545</v>
      </c>
      <c r="N121" t="b">
        <v>1</v>
      </c>
      <c r="O121" s="11">
        <f t="shared" si="7"/>
        <v>1.0455692307692308</v>
      </c>
      <c r="P121" s="12">
        <f t="shared" si="8"/>
        <v>40739.069282407407</v>
      </c>
      <c r="Q121" s="12">
        <f t="shared" si="9"/>
        <v>40768.958333333336</v>
      </c>
      <c r="R121" t="s">
        <v>8266</v>
      </c>
      <c r="S121" t="str">
        <f t="shared" si="10"/>
        <v>film &amp; video</v>
      </c>
      <c r="T121" t="str">
        <f t="shared" si="11"/>
        <v>shorts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 s="7">
        <v>70000</v>
      </c>
      <c r="E122" s="7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7">
        <f t="shared" si="6"/>
        <v>10</v>
      </c>
      <c r="N122" t="b">
        <v>0</v>
      </c>
      <c r="O122" s="11">
        <f t="shared" si="7"/>
        <v>1.4285714285714287E-4</v>
      </c>
      <c r="P122" s="12">
        <f t="shared" si="8"/>
        <v>42616.049849537041</v>
      </c>
      <c r="Q122" s="12">
        <f t="shared" si="9"/>
        <v>42646.049849537041</v>
      </c>
      <c r="R122" t="s">
        <v>8267</v>
      </c>
      <c r="S122" t="str">
        <f t="shared" si="10"/>
        <v>film &amp; video</v>
      </c>
      <c r="T122" t="str">
        <f t="shared" si="11"/>
        <v>science fiction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 s="7">
        <v>3000</v>
      </c>
      <c r="E123" s="7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7">
        <f t="shared" si="6"/>
        <v>1</v>
      </c>
      <c r="N123" t="b">
        <v>0</v>
      </c>
      <c r="O123" s="11">
        <f t="shared" si="7"/>
        <v>3.3333333333333332E-4</v>
      </c>
      <c r="P123" s="12">
        <f t="shared" si="8"/>
        <v>42096.704976851848</v>
      </c>
      <c r="Q123" s="12">
        <f t="shared" si="9"/>
        <v>42112.427777777775</v>
      </c>
      <c r="R123" t="s">
        <v>8267</v>
      </c>
      <c r="S123" t="str">
        <f t="shared" si="10"/>
        <v>film &amp; video</v>
      </c>
      <c r="T123" t="str">
        <f t="shared" si="11"/>
        <v>science fiction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 s="7">
        <v>100000000</v>
      </c>
      <c r="E124" s="7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7" t="e">
        <f t="shared" si="6"/>
        <v>#DIV/0!</v>
      </c>
      <c r="N124" t="b">
        <v>0</v>
      </c>
      <c r="O124" s="11">
        <f t="shared" si="7"/>
        <v>0</v>
      </c>
      <c r="P124" s="12">
        <f t="shared" si="8"/>
        <v>42593.431793981479</v>
      </c>
      <c r="Q124" s="12">
        <f t="shared" si="9"/>
        <v>42653.431793981479</v>
      </c>
      <c r="R124" t="s">
        <v>8267</v>
      </c>
      <c r="S124" t="str">
        <f t="shared" si="10"/>
        <v>film &amp; video</v>
      </c>
      <c r="T124" t="str">
        <f t="shared" si="11"/>
        <v>science fiction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 s="7">
        <v>55000</v>
      </c>
      <c r="E125" s="7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7">
        <f t="shared" si="6"/>
        <v>25.166666666666668</v>
      </c>
      <c r="N125" t="b">
        <v>0</v>
      </c>
      <c r="O125" s="11">
        <f t="shared" si="7"/>
        <v>2.7454545454545453E-3</v>
      </c>
      <c r="P125" s="12">
        <f t="shared" si="8"/>
        <v>41904.781990740739</v>
      </c>
      <c r="Q125" s="12">
        <f t="shared" si="9"/>
        <v>41940.916666666664</v>
      </c>
      <c r="R125" t="s">
        <v>8267</v>
      </c>
      <c r="S125" t="str">
        <f t="shared" si="10"/>
        <v>film &amp; video</v>
      </c>
      <c r="T125" t="str">
        <f t="shared" si="11"/>
        <v>science fiction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 s="7">
        <v>4000</v>
      </c>
      <c r="E126" s="7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7" t="e">
        <f t="shared" si="6"/>
        <v>#DIV/0!</v>
      </c>
      <c r="N126" t="b">
        <v>0</v>
      </c>
      <c r="O126" s="11">
        <f t="shared" si="7"/>
        <v>0</v>
      </c>
      <c r="P126" s="12">
        <f t="shared" si="8"/>
        <v>42114.928726851853</v>
      </c>
      <c r="Q126" s="12">
        <f t="shared" si="9"/>
        <v>42139.928726851853</v>
      </c>
      <c r="R126" t="s">
        <v>8267</v>
      </c>
      <c r="S126" t="str">
        <f t="shared" si="10"/>
        <v>film &amp; video</v>
      </c>
      <c r="T126" t="str">
        <f t="shared" si="11"/>
        <v>science fiction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 s="7">
        <v>500</v>
      </c>
      <c r="E127" s="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7">
        <f t="shared" si="6"/>
        <v>11.666666666666666</v>
      </c>
      <c r="N127" t="b">
        <v>0</v>
      </c>
      <c r="O127" s="11">
        <f t="shared" si="7"/>
        <v>0.14000000000000001</v>
      </c>
      <c r="P127" s="12">
        <f t="shared" si="8"/>
        <v>42709.993981481486</v>
      </c>
      <c r="Q127" s="12">
        <f t="shared" si="9"/>
        <v>42769.993981481486</v>
      </c>
      <c r="R127" t="s">
        <v>8267</v>
      </c>
      <c r="S127" t="str">
        <f t="shared" si="10"/>
        <v>film &amp; video</v>
      </c>
      <c r="T127" t="str">
        <f t="shared" si="11"/>
        <v>science fiction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 s="7">
        <v>25000</v>
      </c>
      <c r="E128" s="7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7">
        <f t="shared" si="6"/>
        <v>106.69230769230769</v>
      </c>
      <c r="N128" t="b">
        <v>0</v>
      </c>
      <c r="O128" s="11">
        <f t="shared" si="7"/>
        <v>5.5480000000000002E-2</v>
      </c>
      <c r="P128" s="12">
        <f t="shared" si="8"/>
        <v>42135.589548611111</v>
      </c>
      <c r="Q128" s="12">
        <f t="shared" si="9"/>
        <v>42166.083333333328</v>
      </c>
      <c r="R128" t="s">
        <v>8267</v>
      </c>
      <c r="S128" t="str">
        <f t="shared" si="10"/>
        <v>film &amp; video</v>
      </c>
      <c r="T128" t="str">
        <f t="shared" si="11"/>
        <v>science fiction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 s="7">
        <v>8000</v>
      </c>
      <c r="E129" s="7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7">
        <f t="shared" si="6"/>
        <v>47.5</v>
      </c>
      <c r="N129" t="b">
        <v>0</v>
      </c>
      <c r="O129" s="11">
        <f t="shared" si="7"/>
        <v>2.375E-2</v>
      </c>
      <c r="P129" s="12">
        <f t="shared" si="8"/>
        <v>42067.62431712963</v>
      </c>
      <c r="Q129" s="12">
        <f t="shared" si="9"/>
        <v>42097.582650462966</v>
      </c>
      <c r="R129" t="s">
        <v>8267</v>
      </c>
      <c r="S129" t="str">
        <f t="shared" si="10"/>
        <v>film &amp; video</v>
      </c>
      <c r="T129" t="str">
        <f t="shared" si="11"/>
        <v>science fiction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 s="7">
        <v>100000</v>
      </c>
      <c r="E130" s="7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7">
        <f t="shared" si="6"/>
        <v>311.16666666666669</v>
      </c>
      <c r="N130" t="b">
        <v>0</v>
      </c>
      <c r="O130" s="11">
        <f t="shared" si="7"/>
        <v>1.8669999999999999E-2</v>
      </c>
      <c r="P130" s="12">
        <f t="shared" si="8"/>
        <v>42628.22792824074</v>
      </c>
      <c r="Q130" s="12">
        <f t="shared" si="9"/>
        <v>42663.22792824074</v>
      </c>
      <c r="R130" t="s">
        <v>8267</v>
      </c>
      <c r="S130" t="str">
        <f t="shared" si="10"/>
        <v>film &amp; video</v>
      </c>
      <c r="T130" t="str">
        <f t="shared" si="11"/>
        <v>science fiction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 s="7">
        <v>20000</v>
      </c>
      <c r="E131" s="7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7" t="e">
        <f t="shared" ref="M131:M194" si="12">E131/L131</f>
        <v>#DIV/0!</v>
      </c>
      <c r="N131" t="b">
        <v>0</v>
      </c>
      <c r="O131" s="11">
        <f t="shared" ref="O131:O194" si="13">E131/D131</f>
        <v>0</v>
      </c>
      <c r="P131" s="12">
        <f t="shared" ref="P131:P194" si="14">(((J131/60)/60)/24)+DATE(1970,1,1)</f>
        <v>41882.937303240738</v>
      </c>
      <c r="Q131" s="12">
        <f t="shared" ref="Q131:Q194" si="15">(((I131/60)/60)/24)+DATE(1970,1,1)</f>
        <v>41942.937303240738</v>
      </c>
      <c r="R131" t="s">
        <v>8267</v>
      </c>
      <c r="S131" t="str">
        <f t="shared" ref="S131:S194" si="16">LEFT(R131, SEARCH("/",R131,1)-1)</f>
        <v>film &amp; video</v>
      </c>
      <c r="T131" t="str">
        <f t="shared" ref="T131:T194" si="17">RIGHT(R131,LEN(R131)-SEARCH("/",R131))</f>
        <v>science fiction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 s="7">
        <v>600</v>
      </c>
      <c r="E132" s="7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7" t="e">
        <f t="shared" si="12"/>
        <v>#DIV/0!</v>
      </c>
      <c r="N132" t="b">
        <v>0</v>
      </c>
      <c r="O132" s="11">
        <f t="shared" si="13"/>
        <v>0</v>
      </c>
      <c r="P132" s="12">
        <f t="shared" si="14"/>
        <v>41778.915416666663</v>
      </c>
      <c r="Q132" s="12">
        <f t="shared" si="15"/>
        <v>41806.844444444447</v>
      </c>
      <c r="R132" t="s">
        <v>8267</v>
      </c>
      <c r="S132" t="str">
        <f t="shared" si="16"/>
        <v>film &amp; video</v>
      </c>
      <c r="T132" t="str">
        <f t="shared" si="17"/>
        <v>science fiction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 s="7">
        <v>1200</v>
      </c>
      <c r="E133" s="7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7" t="e">
        <f t="shared" si="12"/>
        <v>#DIV/0!</v>
      </c>
      <c r="N133" t="b">
        <v>0</v>
      </c>
      <c r="O133" s="11">
        <f t="shared" si="13"/>
        <v>0</v>
      </c>
      <c r="P133" s="12">
        <f t="shared" si="14"/>
        <v>42541.837511574078</v>
      </c>
      <c r="Q133" s="12">
        <f t="shared" si="15"/>
        <v>42557</v>
      </c>
      <c r="R133" t="s">
        <v>8267</v>
      </c>
      <c r="S133" t="str">
        <f t="shared" si="16"/>
        <v>film &amp; video</v>
      </c>
      <c r="T133" t="str">
        <f t="shared" si="17"/>
        <v>science fiction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 s="7">
        <v>80000</v>
      </c>
      <c r="E134" s="7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7">
        <f t="shared" si="12"/>
        <v>94.506172839506178</v>
      </c>
      <c r="N134" t="b">
        <v>0</v>
      </c>
      <c r="O134" s="11">
        <f t="shared" si="13"/>
        <v>9.5687499999999995E-2</v>
      </c>
      <c r="P134" s="12">
        <f t="shared" si="14"/>
        <v>41905.812581018516</v>
      </c>
      <c r="Q134" s="12">
        <f t="shared" si="15"/>
        <v>41950.854247685187</v>
      </c>
      <c r="R134" t="s">
        <v>8267</v>
      </c>
      <c r="S134" t="str">
        <f t="shared" si="16"/>
        <v>film &amp; video</v>
      </c>
      <c r="T134" t="str">
        <f t="shared" si="17"/>
        <v>science fiction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 s="7">
        <v>71764</v>
      </c>
      <c r="E135" s="7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7" t="e">
        <f t="shared" si="12"/>
        <v>#DIV/0!</v>
      </c>
      <c r="N135" t="b">
        <v>0</v>
      </c>
      <c r="O135" s="11">
        <f t="shared" si="13"/>
        <v>0</v>
      </c>
      <c r="P135" s="12">
        <f t="shared" si="14"/>
        <v>42491.80768518518</v>
      </c>
      <c r="Q135" s="12">
        <f t="shared" si="15"/>
        <v>42521.729861111111</v>
      </c>
      <c r="R135" t="s">
        <v>8267</v>
      </c>
      <c r="S135" t="str">
        <f t="shared" si="16"/>
        <v>film &amp; video</v>
      </c>
      <c r="T135" t="str">
        <f t="shared" si="17"/>
        <v>science fiction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 s="7">
        <v>5000</v>
      </c>
      <c r="E136" s="7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7" t="e">
        <f t="shared" si="12"/>
        <v>#DIV/0!</v>
      </c>
      <c r="N136" t="b">
        <v>0</v>
      </c>
      <c r="O136" s="11">
        <f t="shared" si="13"/>
        <v>0</v>
      </c>
      <c r="P136" s="12">
        <f t="shared" si="14"/>
        <v>42221.909930555557</v>
      </c>
      <c r="Q136" s="12">
        <f t="shared" si="15"/>
        <v>42251.708333333328</v>
      </c>
      <c r="R136" t="s">
        <v>8267</v>
      </c>
      <c r="S136" t="str">
        <f t="shared" si="16"/>
        <v>film &amp; video</v>
      </c>
      <c r="T136" t="str">
        <f t="shared" si="17"/>
        <v>science fiction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 s="7">
        <v>3000</v>
      </c>
      <c r="E137" s="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7">
        <f t="shared" si="12"/>
        <v>80.599999999999994</v>
      </c>
      <c r="N137" t="b">
        <v>0</v>
      </c>
      <c r="O137" s="11">
        <f t="shared" si="13"/>
        <v>0.13433333333333333</v>
      </c>
      <c r="P137" s="12">
        <f t="shared" si="14"/>
        <v>41788.381909722222</v>
      </c>
      <c r="Q137" s="12">
        <f t="shared" si="15"/>
        <v>41821.791666666664</v>
      </c>
      <c r="R137" t="s">
        <v>8267</v>
      </c>
      <c r="S137" t="str">
        <f t="shared" si="16"/>
        <v>film &amp; video</v>
      </c>
      <c r="T137" t="str">
        <f t="shared" si="17"/>
        <v>science fiction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 s="7">
        <v>3000</v>
      </c>
      <c r="E138" s="7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7" t="e">
        <f t="shared" si="12"/>
        <v>#DIV/0!</v>
      </c>
      <c r="N138" t="b">
        <v>0</v>
      </c>
      <c r="O138" s="11">
        <f t="shared" si="13"/>
        <v>0</v>
      </c>
      <c r="P138" s="12">
        <f t="shared" si="14"/>
        <v>42096.410115740742</v>
      </c>
      <c r="Q138" s="12">
        <f t="shared" si="15"/>
        <v>42140.427777777775</v>
      </c>
      <c r="R138" t="s">
        <v>8267</v>
      </c>
      <c r="S138" t="str">
        <f t="shared" si="16"/>
        <v>film &amp; video</v>
      </c>
      <c r="T138" t="str">
        <f t="shared" si="17"/>
        <v>science fiction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 s="7">
        <v>55000</v>
      </c>
      <c r="E139" s="7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7" t="e">
        <f t="shared" si="12"/>
        <v>#DIV/0!</v>
      </c>
      <c r="N139" t="b">
        <v>0</v>
      </c>
      <c r="O139" s="11">
        <f t="shared" si="13"/>
        <v>0</v>
      </c>
      <c r="P139" s="12">
        <f t="shared" si="14"/>
        <v>42239.573993055557</v>
      </c>
      <c r="Q139" s="12">
        <f t="shared" si="15"/>
        <v>42289.573993055557</v>
      </c>
      <c r="R139" t="s">
        <v>8267</v>
      </c>
      <c r="S139" t="str">
        <f t="shared" si="16"/>
        <v>film &amp; video</v>
      </c>
      <c r="T139" t="str">
        <f t="shared" si="17"/>
        <v>science fiction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 s="7">
        <v>150000</v>
      </c>
      <c r="E140" s="7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7">
        <f t="shared" si="12"/>
        <v>81.241379310344826</v>
      </c>
      <c r="N140" t="b">
        <v>0</v>
      </c>
      <c r="O140" s="11">
        <f t="shared" si="13"/>
        <v>3.1413333333333335E-2</v>
      </c>
      <c r="P140" s="12">
        <f t="shared" si="14"/>
        <v>42186.257418981477</v>
      </c>
      <c r="Q140" s="12">
        <f t="shared" si="15"/>
        <v>42217.207638888889</v>
      </c>
      <c r="R140" t="s">
        <v>8267</v>
      </c>
      <c r="S140" t="str">
        <f t="shared" si="16"/>
        <v>film &amp; video</v>
      </c>
      <c r="T140" t="str">
        <f t="shared" si="17"/>
        <v>science fiction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 s="7">
        <v>500</v>
      </c>
      <c r="E141" s="7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7">
        <f t="shared" si="12"/>
        <v>500</v>
      </c>
      <c r="N141" t="b">
        <v>0</v>
      </c>
      <c r="O141" s="11">
        <f t="shared" si="13"/>
        <v>1</v>
      </c>
      <c r="P141" s="12">
        <f t="shared" si="14"/>
        <v>42187.920972222222</v>
      </c>
      <c r="Q141" s="12">
        <f t="shared" si="15"/>
        <v>42197.920972222222</v>
      </c>
      <c r="R141" t="s">
        <v>8267</v>
      </c>
      <c r="S141" t="str">
        <f t="shared" si="16"/>
        <v>film &amp; video</v>
      </c>
      <c r="T141" t="str">
        <f t="shared" si="17"/>
        <v>science fiction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 s="7">
        <v>200000</v>
      </c>
      <c r="E142" s="7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7" t="e">
        <f t="shared" si="12"/>
        <v>#DIV/0!</v>
      </c>
      <c r="N142" t="b">
        <v>0</v>
      </c>
      <c r="O142" s="11">
        <f t="shared" si="13"/>
        <v>0</v>
      </c>
      <c r="P142" s="12">
        <f t="shared" si="14"/>
        <v>42053.198287037041</v>
      </c>
      <c r="Q142" s="12">
        <f t="shared" si="15"/>
        <v>42083.15662037037</v>
      </c>
      <c r="R142" t="s">
        <v>8267</v>
      </c>
      <c r="S142" t="str">
        <f t="shared" si="16"/>
        <v>film &amp; video</v>
      </c>
      <c r="T142" t="str">
        <f t="shared" si="17"/>
        <v>science fiction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 s="7">
        <v>12000</v>
      </c>
      <c r="E143" s="7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7">
        <f t="shared" si="12"/>
        <v>46.178571428571431</v>
      </c>
      <c r="N143" t="b">
        <v>0</v>
      </c>
      <c r="O143" s="11">
        <f t="shared" si="13"/>
        <v>0.10775</v>
      </c>
      <c r="P143" s="12">
        <f t="shared" si="14"/>
        <v>42110.153043981481</v>
      </c>
      <c r="Q143" s="12">
        <f t="shared" si="15"/>
        <v>42155.153043981481</v>
      </c>
      <c r="R143" t="s">
        <v>8267</v>
      </c>
      <c r="S143" t="str">
        <f t="shared" si="16"/>
        <v>film &amp; video</v>
      </c>
      <c r="T143" t="str">
        <f t="shared" si="17"/>
        <v>science fiction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 s="7">
        <v>3000</v>
      </c>
      <c r="E144" s="7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7">
        <f t="shared" si="12"/>
        <v>10</v>
      </c>
      <c r="N144" t="b">
        <v>0</v>
      </c>
      <c r="O144" s="11">
        <f t="shared" si="13"/>
        <v>3.3333333333333335E-3</v>
      </c>
      <c r="P144" s="12">
        <f t="shared" si="14"/>
        <v>41938.893263888887</v>
      </c>
      <c r="Q144" s="12">
        <f t="shared" si="15"/>
        <v>41959.934930555552</v>
      </c>
      <c r="R144" t="s">
        <v>8267</v>
      </c>
      <c r="S144" t="str">
        <f t="shared" si="16"/>
        <v>film &amp; video</v>
      </c>
      <c r="T144" t="str">
        <f t="shared" si="17"/>
        <v>science fiction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 s="7">
        <v>5500</v>
      </c>
      <c r="E145" s="7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7" t="e">
        <f t="shared" si="12"/>
        <v>#DIV/0!</v>
      </c>
      <c r="N145" t="b">
        <v>0</v>
      </c>
      <c r="O145" s="11">
        <f t="shared" si="13"/>
        <v>0</v>
      </c>
      <c r="P145" s="12">
        <f t="shared" si="14"/>
        <v>42559.064143518524</v>
      </c>
      <c r="Q145" s="12">
        <f t="shared" si="15"/>
        <v>42616.246527777781</v>
      </c>
      <c r="R145" t="s">
        <v>8267</v>
      </c>
      <c r="S145" t="str">
        <f t="shared" si="16"/>
        <v>film &amp; video</v>
      </c>
      <c r="T145" t="str">
        <f t="shared" si="17"/>
        <v>science fiction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 s="7">
        <v>7500</v>
      </c>
      <c r="E146" s="7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7">
        <f t="shared" si="12"/>
        <v>55.945945945945944</v>
      </c>
      <c r="N146" t="b">
        <v>0</v>
      </c>
      <c r="O146" s="11">
        <f t="shared" si="13"/>
        <v>0.27600000000000002</v>
      </c>
      <c r="P146" s="12">
        <f t="shared" si="14"/>
        <v>42047.762407407412</v>
      </c>
      <c r="Q146" s="12">
        <f t="shared" si="15"/>
        <v>42107.72074074074</v>
      </c>
      <c r="R146" t="s">
        <v>8267</v>
      </c>
      <c r="S146" t="str">
        <f t="shared" si="16"/>
        <v>film &amp; video</v>
      </c>
      <c r="T146" t="str">
        <f t="shared" si="17"/>
        <v>science fiction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 s="7">
        <v>4500</v>
      </c>
      <c r="E147" s="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7">
        <f t="shared" si="12"/>
        <v>37.555555555555557</v>
      </c>
      <c r="N147" t="b">
        <v>0</v>
      </c>
      <c r="O147" s="11">
        <f t="shared" si="13"/>
        <v>7.5111111111111115E-2</v>
      </c>
      <c r="P147" s="12">
        <f t="shared" si="14"/>
        <v>42200.542268518519</v>
      </c>
      <c r="Q147" s="12">
        <f t="shared" si="15"/>
        <v>42227.542268518519</v>
      </c>
      <c r="R147" t="s">
        <v>8267</v>
      </c>
      <c r="S147" t="str">
        <f t="shared" si="16"/>
        <v>film &amp; video</v>
      </c>
      <c r="T147" t="str">
        <f t="shared" si="17"/>
        <v>science fiction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 s="7">
        <v>20000</v>
      </c>
      <c r="E148" s="7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7">
        <f t="shared" si="12"/>
        <v>38.333333333333336</v>
      </c>
      <c r="N148" t="b">
        <v>0</v>
      </c>
      <c r="O148" s="11">
        <f t="shared" si="13"/>
        <v>5.7499999999999999E-3</v>
      </c>
      <c r="P148" s="12">
        <f t="shared" si="14"/>
        <v>42693.016180555554</v>
      </c>
      <c r="Q148" s="12">
        <f t="shared" si="15"/>
        <v>42753.016180555554</v>
      </c>
      <c r="R148" t="s">
        <v>8267</v>
      </c>
      <c r="S148" t="str">
        <f t="shared" si="16"/>
        <v>film &amp; video</v>
      </c>
      <c r="T148" t="str">
        <f t="shared" si="17"/>
        <v>science fiction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 s="7">
        <v>7000</v>
      </c>
      <c r="E149" s="7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7" t="e">
        <f t="shared" si="12"/>
        <v>#DIV/0!</v>
      </c>
      <c r="N149" t="b">
        <v>0</v>
      </c>
      <c r="O149" s="11">
        <f t="shared" si="13"/>
        <v>0</v>
      </c>
      <c r="P149" s="12">
        <f t="shared" si="14"/>
        <v>41969.767824074079</v>
      </c>
      <c r="Q149" s="12">
        <f t="shared" si="15"/>
        <v>42012.762499999997</v>
      </c>
      <c r="R149" t="s">
        <v>8267</v>
      </c>
      <c r="S149" t="str">
        <f t="shared" si="16"/>
        <v>film &amp; video</v>
      </c>
      <c r="T149" t="str">
        <f t="shared" si="17"/>
        <v>science fiction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 s="7">
        <v>50000</v>
      </c>
      <c r="E150" s="7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7">
        <f t="shared" si="12"/>
        <v>20</v>
      </c>
      <c r="N150" t="b">
        <v>0</v>
      </c>
      <c r="O150" s="11">
        <f t="shared" si="13"/>
        <v>8.0000000000000004E-4</v>
      </c>
      <c r="P150" s="12">
        <f t="shared" si="14"/>
        <v>42397.281666666662</v>
      </c>
      <c r="Q150" s="12">
        <f t="shared" si="15"/>
        <v>42427.281666666662</v>
      </c>
      <c r="R150" t="s">
        <v>8267</v>
      </c>
      <c r="S150" t="str">
        <f t="shared" si="16"/>
        <v>film &amp; video</v>
      </c>
      <c r="T150" t="str">
        <f t="shared" si="17"/>
        <v>science fiction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 s="7">
        <v>10000</v>
      </c>
      <c r="E151" s="7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7">
        <f t="shared" si="12"/>
        <v>15.333333333333334</v>
      </c>
      <c r="N151" t="b">
        <v>0</v>
      </c>
      <c r="O151" s="11">
        <f t="shared" si="13"/>
        <v>9.1999999999999998E-3</v>
      </c>
      <c r="P151" s="12">
        <f t="shared" si="14"/>
        <v>41968.172106481477</v>
      </c>
      <c r="Q151" s="12">
        <f t="shared" si="15"/>
        <v>41998.333333333328</v>
      </c>
      <c r="R151" t="s">
        <v>8267</v>
      </c>
      <c r="S151" t="str">
        <f t="shared" si="16"/>
        <v>film &amp; video</v>
      </c>
      <c r="T151" t="str">
        <f t="shared" si="17"/>
        <v>science fiction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 s="7">
        <v>130000</v>
      </c>
      <c r="E152" s="7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7">
        <f t="shared" si="12"/>
        <v>449.43283582089555</v>
      </c>
      <c r="N152" t="b">
        <v>0</v>
      </c>
      <c r="O152" s="11">
        <f t="shared" si="13"/>
        <v>0.23163076923076922</v>
      </c>
      <c r="P152" s="12">
        <f t="shared" si="14"/>
        <v>42090.161828703705</v>
      </c>
      <c r="Q152" s="12">
        <f t="shared" si="15"/>
        <v>42150.161828703705</v>
      </c>
      <c r="R152" t="s">
        <v>8267</v>
      </c>
      <c r="S152" t="str">
        <f t="shared" si="16"/>
        <v>film &amp; video</v>
      </c>
      <c r="T152" t="str">
        <f t="shared" si="17"/>
        <v>science fiction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 s="7">
        <v>250000</v>
      </c>
      <c r="E153" s="7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7">
        <f t="shared" si="12"/>
        <v>28</v>
      </c>
      <c r="N153" t="b">
        <v>0</v>
      </c>
      <c r="O153" s="11">
        <f t="shared" si="13"/>
        <v>5.5999999999999995E-4</v>
      </c>
      <c r="P153" s="12">
        <f t="shared" si="14"/>
        <v>42113.550821759258</v>
      </c>
      <c r="Q153" s="12">
        <f t="shared" si="15"/>
        <v>42173.550821759258</v>
      </c>
      <c r="R153" t="s">
        <v>8267</v>
      </c>
      <c r="S153" t="str">
        <f t="shared" si="16"/>
        <v>film &amp; video</v>
      </c>
      <c r="T153" t="str">
        <f t="shared" si="17"/>
        <v>science fiction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 s="7">
        <v>380000</v>
      </c>
      <c r="E154" s="7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7">
        <f t="shared" si="12"/>
        <v>15</v>
      </c>
      <c r="N154" t="b">
        <v>0</v>
      </c>
      <c r="O154" s="11">
        <f t="shared" si="13"/>
        <v>7.8947368421052633E-5</v>
      </c>
      <c r="P154" s="12">
        <f t="shared" si="14"/>
        <v>41875.077546296299</v>
      </c>
      <c r="Q154" s="12">
        <f t="shared" si="15"/>
        <v>41905.077546296299</v>
      </c>
      <c r="R154" t="s">
        <v>8267</v>
      </c>
      <c r="S154" t="str">
        <f t="shared" si="16"/>
        <v>film &amp; video</v>
      </c>
      <c r="T154" t="str">
        <f t="shared" si="17"/>
        <v>science fiction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 s="7">
        <v>50000</v>
      </c>
      <c r="E155" s="7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7">
        <f t="shared" si="12"/>
        <v>35.9</v>
      </c>
      <c r="N155" t="b">
        <v>0</v>
      </c>
      <c r="O155" s="11">
        <f t="shared" si="13"/>
        <v>7.1799999999999998E-3</v>
      </c>
      <c r="P155" s="12">
        <f t="shared" si="14"/>
        <v>41933.586157407408</v>
      </c>
      <c r="Q155" s="12">
        <f t="shared" si="15"/>
        <v>41975.627824074079</v>
      </c>
      <c r="R155" t="s">
        <v>8267</v>
      </c>
      <c r="S155" t="str">
        <f t="shared" si="16"/>
        <v>film &amp; video</v>
      </c>
      <c r="T155" t="str">
        <f t="shared" si="17"/>
        <v>science fiction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 s="7">
        <v>1500</v>
      </c>
      <c r="E156" s="7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7">
        <f t="shared" si="12"/>
        <v>13.333333333333334</v>
      </c>
      <c r="N156" t="b">
        <v>0</v>
      </c>
      <c r="O156" s="11">
        <f t="shared" si="13"/>
        <v>2.6666666666666668E-2</v>
      </c>
      <c r="P156" s="12">
        <f t="shared" si="14"/>
        <v>42115.547395833331</v>
      </c>
      <c r="Q156" s="12">
        <f t="shared" si="15"/>
        <v>42158.547395833331</v>
      </c>
      <c r="R156" t="s">
        <v>8267</v>
      </c>
      <c r="S156" t="str">
        <f t="shared" si="16"/>
        <v>film &amp; video</v>
      </c>
      <c r="T156" t="str">
        <f t="shared" si="17"/>
        <v>science fiction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 s="7">
        <v>1350000</v>
      </c>
      <c r="E157" s="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7">
        <f t="shared" si="12"/>
        <v>20.25</v>
      </c>
      <c r="N157" t="b">
        <v>0</v>
      </c>
      <c r="O157" s="11">
        <f t="shared" si="13"/>
        <v>6.0000000000000002E-5</v>
      </c>
      <c r="P157" s="12">
        <f t="shared" si="14"/>
        <v>42168.559432870374</v>
      </c>
      <c r="Q157" s="12">
        <f t="shared" si="15"/>
        <v>42208.559432870374</v>
      </c>
      <c r="R157" t="s">
        <v>8267</v>
      </c>
      <c r="S157" t="str">
        <f t="shared" si="16"/>
        <v>film &amp; video</v>
      </c>
      <c r="T157" t="str">
        <f t="shared" si="17"/>
        <v>science fiction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 s="7">
        <v>35000</v>
      </c>
      <c r="E158" s="7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7">
        <f t="shared" si="12"/>
        <v>119</v>
      </c>
      <c r="N158" t="b">
        <v>0</v>
      </c>
      <c r="O158" s="11">
        <f t="shared" si="13"/>
        <v>5.0999999999999997E-2</v>
      </c>
      <c r="P158" s="12">
        <f t="shared" si="14"/>
        <v>41794.124953703707</v>
      </c>
      <c r="Q158" s="12">
        <f t="shared" si="15"/>
        <v>41854.124953703707</v>
      </c>
      <c r="R158" t="s">
        <v>8267</v>
      </c>
      <c r="S158" t="str">
        <f t="shared" si="16"/>
        <v>film &amp; video</v>
      </c>
      <c r="T158" t="str">
        <f t="shared" si="17"/>
        <v>science fiction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 s="7">
        <v>2995</v>
      </c>
      <c r="E159" s="7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7">
        <f t="shared" si="12"/>
        <v>4</v>
      </c>
      <c r="N159" t="b">
        <v>0</v>
      </c>
      <c r="O159" s="11">
        <f t="shared" si="13"/>
        <v>2.671118530884808E-3</v>
      </c>
      <c r="P159" s="12">
        <f t="shared" si="14"/>
        <v>42396.911712962959</v>
      </c>
      <c r="Q159" s="12">
        <f t="shared" si="15"/>
        <v>42426.911712962959</v>
      </c>
      <c r="R159" t="s">
        <v>8267</v>
      </c>
      <c r="S159" t="str">
        <f t="shared" si="16"/>
        <v>film &amp; video</v>
      </c>
      <c r="T159" t="str">
        <f t="shared" si="17"/>
        <v>science fiction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 s="7">
        <v>5000</v>
      </c>
      <c r="E160" s="7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7" t="e">
        <f t="shared" si="12"/>
        <v>#DIV/0!</v>
      </c>
      <c r="N160" t="b">
        <v>0</v>
      </c>
      <c r="O160" s="11">
        <f t="shared" si="13"/>
        <v>0</v>
      </c>
      <c r="P160" s="12">
        <f t="shared" si="14"/>
        <v>41904.07671296296</v>
      </c>
      <c r="Q160" s="12">
        <f t="shared" si="15"/>
        <v>41934.07671296296</v>
      </c>
      <c r="R160" t="s">
        <v>8267</v>
      </c>
      <c r="S160" t="str">
        <f t="shared" si="16"/>
        <v>film &amp; video</v>
      </c>
      <c r="T160" t="str">
        <f t="shared" si="17"/>
        <v>science fiction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 s="7">
        <v>500000</v>
      </c>
      <c r="E161" s="7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7">
        <f t="shared" si="12"/>
        <v>10</v>
      </c>
      <c r="N161" t="b">
        <v>0</v>
      </c>
      <c r="O161" s="11">
        <f t="shared" si="13"/>
        <v>2.0000000000000002E-5</v>
      </c>
      <c r="P161" s="12">
        <f t="shared" si="14"/>
        <v>42514.434548611112</v>
      </c>
      <c r="Q161" s="12">
        <f t="shared" si="15"/>
        <v>42554.434548611112</v>
      </c>
      <c r="R161" t="s">
        <v>8267</v>
      </c>
      <c r="S161" t="str">
        <f t="shared" si="16"/>
        <v>film &amp; video</v>
      </c>
      <c r="T161" t="str">
        <f t="shared" si="17"/>
        <v>science fiction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 s="7">
        <v>5000</v>
      </c>
      <c r="E162" s="7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7" t="e">
        <f t="shared" si="12"/>
        <v>#DIV/0!</v>
      </c>
      <c r="N162" t="b">
        <v>0</v>
      </c>
      <c r="O162" s="11">
        <f t="shared" si="13"/>
        <v>0</v>
      </c>
      <c r="P162" s="12">
        <f t="shared" si="14"/>
        <v>42171.913090277783</v>
      </c>
      <c r="Q162" s="12">
        <f t="shared" si="15"/>
        <v>42231.913090277783</v>
      </c>
      <c r="R162" t="s">
        <v>8268</v>
      </c>
      <c r="S162" t="str">
        <f t="shared" si="16"/>
        <v>film &amp; video</v>
      </c>
      <c r="T162" t="str">
        <f t="shared" si="17"/>
        <v>drama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 s="7">
        <v>50000</v>
      </c>
      <c r="E163" s="7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7">
        <f t="shared" si="12"/>
        <v>5</v>
      </c>
      <c r="N163" t="b">
        <v>0</v>
      </c>
      <c r="O163" s="11">
        <f t="shared" si="13"/>
        <v>1E-4</v>
      </c>
      <c r="P163" s="12">
        <f t="shared" si="14"/>
        <v>41792.687442129631</v>
      </c>
      <c r="Q163" s="12">
        <f t="shared" si="15"/>
        <v>41822.687442129631</v>
      </c>
      <c r="R163" t="s">
        <v>8268</v>
      </c>
      <c r="S163" t="str">
        <f t="shared" si="16"/>
        <v>film &amp; video</v>
      </c>
      <c r="T163" t="str">
        <f t="shared" si="17"/>
        <v>drama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 s="7">
        <v>2800</v>
      </c>
      <c r="E164" s="7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7">
        <f t="shared" si="12"/>
        <v>43.5</v>
      </c>
      <c r="N164" t="b">
        <v>0</v>
      </c>
      <c r="O164" s="11">
        <f t="shared" si="13"/>
        <v>0.15535714285714286</v>
      </c>
      <c r="P164" s="12">
        <f t="shared" si="14"/>
        <v>41835.126805555556</v>
      </c>
      <c r="Q164" s="12">
        <f t="shared" si="15"/>
        <v>41867.987500000003</v>
      </c>
      <c r="R164" t="s">
        <v>8268</v>
      </c>
      <c r="S164" t="str">
        <f t="shared" si="16"/>
        <v>film &amp; video</v>
      </c>
      <c r="T164" t="str">
        <f t="shared" si="17"/>
        <v>drama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 s="7">
        <v>2000000</v>
      </c>
      <c r="E165" s="7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7" t="e">
        <f t="shared" si="12"/>
        <v>#DIV/0!</v>
      </c>
      <c r="N165" t="b">
        <v>0</v>
      </c>
      <c r="O165" s="11">
        <f t="shared" si="13"/>
        <v>0</v>
      </c>
      <c r="P165" s="12">
        <f t="shared" si="14"/>
        <v>42243.961273148147</v>
      </c>
      <c r="Q165" s="12">
        <f t="shared" si="15"/>
        <v>42278</v>
      </c>
      <c r="R165" t="s">
        <v>8268</v>
      </c>
      <c r="S165" t="str">
        <f t="shared" si="16"/>
        <v>film &amp; video</v>
      </c>
      <c r="T165" t="str">
        <f t="shared" si="17"/>
        <v>drama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 s="7">
        <v>120000</v>
      </c>
      <c r="E166" s="7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7">
        <f t="shared" si="12"/>
        <v>91.428571428571431</v>
      </c>
      <c r="N166" t="b">
        <v>0</v>
      </c>
      <c r="O166" s="11">
        <f t="shared" si="13"/>
        <v>5.3333333333333332E-3</v>
      </c>
      <c r="P166" s="12">
        <f t="shared" si="14"/>
        <v>41841.762743055559</v>
      </c>
      <c r="Q166" s="12">
        <f t="shared" si="15"/>
        <v>41901.762743055559</v>
      </c>
      <c r="R166" t="s">
        <v>8268</v>
      </c>
      <c r="S166" t="str">
        <f t="shared" si="16"/>
        <v>film &amp; video</v>
      </c>
      <c r="T166" t="str">
        <f t="shared" si="17"/>
        <v>drama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 s="7">
        <v>17000</v>
      </c>
      <c r="E167" s="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7" t="e">
        <f t="shared" si="12"/>
        <v>#DIV/0!</v>
      </c>
      <c r="N167" t="b">
        <v>0</v>
      </c>
      <c r="O167" s="11">
        <f t="shared" si="13"/>
        <v>0</v>
      </c>
      <c r="P167" s="12">
        <f t="shared" si="14"/>
        <v>42351.658842592587</v>
      </c>
      <c r="Q167" s="12">
        <f t="shared" si="15"/>
        <v>42381.658842592587</v>
      </c>
      <c r="R167" t="s">
        <v>8268</v>
      </c>
      <c r="S167" t="str">
        <f t="shared" si="16"/>
        <v>film &amp; video</v>
      </c>
      <c r="T167" t="str">
        <f t="shared" si="17"/>
        <v>drama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 s="7">
        <v>5000</v>
      </c>
      <c r="E168" s="7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7">
        <f t="shared" si="12"/>
        <v>3000</v>
      </c>
      <c r="N168" t="b">
        <v>0</v>
      </c>
      <c r="O168" s="11">
        <f t="shared" si="13"/>
        <v>0.6</v>
      </c>
      <c r="P168" s="12">
        <f t="shared" si="14"/>
        <v>42721.075949074075</v>
      </c>
      <c r="Q168" s="12">
        <f t="shared" si="15"/>
        <v>42751.075949074075</v>
      </c>
      <c r="R168" t="s">
        <v>8268</v>
      </c>
      <c r="S168" t="str">
        <f t="shared" si="16"/>
        <v>film &amp; video</v>
      </c>
      <c r="T168" t="str">
        <f t="shared" si="17"/>
        <v>drama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 s="7">
        <v>110000</v>
      </c>
      <c r="E169" s="7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7">
        <f t="shared" si="12"/>
        <v>5.5</v>
      </c>
      <c r="N169" t="b">
        <v>0</v>
      </c>
      <c r="O169" s="11">
        <f t="shared" si="13"/>
        <v>1E-4</v>
      </c>
      <c r="P169" s="12">
        <f t="shared" si="14"/>
        <v>42160.927488425921</v>
      </c>
      <c r="Q169" s="12">
        <f t="shared" si="15"/>
        <v>42220.927488425921</v>
      </c>
      <c r="R169" t="s">
        <v>8268</v>
      </c>
      <c r="S169" t="str">
        <f t="shared" si="16"/>
        <v>film &amp; video</v>
      </c>
      <c r="T169" t="str">
        <f t="shared" si="17"/>
        <v>drama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 s="7">
        <v>8000</v>
      </c>
      <c r="E170" s="7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7">
        <f t="shared" si="12"/>
        <v>108.33333333333333</v>
      </c>
      <c r="N170" t="b">
        <v>0</v>
      </c>
      <c r="O170" s="11">
        <f t="shared" si="13"/>
        <v>4.0625000000000001E-2</v>
      </c>
      <c r="P170" s="12">
        <f t="shared" si="14"/>
        <v>42052.83530092593</v>
      </c>
      <c r="Q170" s="12">
        <f t="shared" si="15"/>
        <v>42082.793634259258</v>
      </c>
      <c r="R170" t="s">
        <v>8268</v>
      </c>
      <c r="S170" t="str">
        <f t="shared" si="16"/>
        <v>film &amp; video</v>
      </c>
      <c r="T170" t="str">
        <f t="shared" si="17"/>
        <v>drama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 s="7">
        <v>2500</v>
      </c>
      <c r="E171" s="7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7">
        <f t="shared" si="12"/>
        <v>56</v>
      </c>
      <c r="N171" t="b">
        <v>0</v>
      </c>
      <c r="O171" s="11">
        <f t="shared" si="13"/>
        <v>0.224</v>
      </c>
      <c r="P171" s="12">
        <f t="shared" si="14"/>
        <v>41900.505312499998</v>
      </c>
      <c r="Q171" s="12">
        <f t="shared" si="15"/>
        <v>41930.505312499998</v>
      </c>
      <c r="R171" t="s">
        <v>8268</v>
      </c>
      <c r="S171" t="str">
        <f t="shared" si="16"/>
        <v>film &amp; video</v>
      </c>
      <c r="T171" t="str">
        <f t="shared" si="17"/>
        <v>drama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 s="7">
        <v>10000</v>
      </c>
      <c r="E172" s="7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7">
        <f t="shared" si="12"/>
        <v>32.5</v>
      </c>
      <c r="N172" t="b">
        <v>0</v>
      </c>
      <c r="O172" s="11">
        <f t="shared" si="13"/>
        <v>3.2500000000000001E-2</v>
      </c>
      <c r="P172" s="12">
        <f t="shared" si="14"/>
        <v>42216.977812500001</v>
      </c>
      <c r="Q172" s="12">
        <f t="shared" si="15"/>
        <v>42246.227777777778</v>
      </c>
      <c r="R172" t="s">
        <v>8268</v>
      </c>
      <c r="S172" t="str">
        <f t="shared" si="16"/>
        <v>film &amp; video</v>
      </c>
      <c r="T172" t="str">
        <f t="shared" si="17"/>
        <v>drama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 s="7">
        <v>50000</v>
      </c>
      <c r="E173" s="7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7">
        <f t="shared" si="12"/>
        <v>1</v>
      </c>
      <c r="N173" t="b">
        <v>0</v>
      </c>
      <c r="O173" s="11">
        <f t="shared" si="13"/>
        <v>2.0000000000000002E-5</v>
      </c>
      <c r="P173" s="12">
        <f t="shared" si="14"/>
        <v>42534.180717592593</v>
      </c>
      <c r="Q173" s="12">
        <f t="shared" si="15"/>
        <v>42594.180717592593</v>
      </c>
      <c r="R173" t="s">
        <v>8268</v>
      </c>
      <c r="S173" t="str">
        <f t="shared" si="16"/>
        <v>film &amp; video</v>
      </c>
      <c r="T173" t="str">
        <f t="shared" si="17"/>
        <v>drama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 s="7">
        <v>95000</v>
      </c>
      <c r="E174" s="7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7" t="e">
        <f t="shared" si="12"/>
        <v>#DIV/0!</v>
      </c>
      <c r="N174" t="b">
        <v>0</v>
      </c>
      <c r="O174" s="11">
        <f t="shared" si="13"/>
        <v>0</v>
      </c>
      <c r="P174" s="12">
        <f t="shared" si="14"/>
        <v>42047.394942129627</v>
      </c>
      <c r="Q174" s="12">
        <f t="shared" si="15"/>
        <v>42082.353275462956</v>
      </c>
      <c r="R174" t="s">
        <v>8268</v>
      </c>
      <c r="S174" t="str">
        <f t="shared" si="16"/>
        <v>film &amp; video</v>
      </c>
      <c r="T174" t="str">
        <f t="shared" si="17"/>
        <v>drama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 s="7">
        <v>1110</v>
      </c>
      <c r="E175" s="7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7" t="e">
        <f t="shared" si="12"/>
        <v>#DIV/0!</v>
      </c>
      <c r="N175" t="b">
        <v>0</v>
      </c>
      <c r="O175" s="11">
        <f t="shared" si="13"/>
        <v>0</v>
      </c>
      <c r="P175" s="12">
        <f t="shared" si="14"/>
        <v>42033.573009259257</v>
      </c>
      <c r="Q175" s="12">
        <f t="shared" si="15"/>
        <v>42063.573009259257</v>
      </c>
      <c r="R175" t="s">
        <v>8268</v>
      </c>
      <c r="S175" t="str">
        <f t="shared" si="16"/>
        <v>film &amp; video</v>
      </c>
      <c r="T175" t="str">
        <f t="shared" si="17"/>
        <v>drama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 s="7">
        <v>6000</v>
      </c>
      <c r="E176" s="7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7" t="e">
        <f t="shared" si="12"/>
        <v>#DIV/0!</v>
      </c>
      <c r="N176" t="b">
        <v>0</v>
      </c>
      <c r="O176" s="11">
        <f t="shared" si="13"/>
        <v>0</v>
      </c>
      <c r="P176" s="12">
        <f t="shared" si="14"/>
        <v>42072.758981481486</v>
      </c>
      <c r="Q176" s="12">
        <f t="shared" si="15"/>
        <v>42132.758981481486</v>
      </c>
      <c r="R176" t="s">
        <v>8268</v>
      </c>
      <c r="S176" t="str">
        <f t="shared" si="16"/>
        <v>film &amp; video</v>
      </c>
      <c r="T176" t="str">
        <f t="shared" si="17"/>
        <v>drama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 s="7">
        <v>20000</v>
      </c>
      <c r="E177" s="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7">
        <f t="shared" si="12"/>
        <v>49.884615384615387</v>
      </c>
      <c r="N177" t="b">
        <v>0</v>
      </c>
      <c r="O177" s="11">
        <f t="shared" si="13"/>
        <v>6.4850000000000005E-2</v>
      </c>
      <c r="P177" s="12">
        <f t="shared" si="14"/>
        <v>41855.777905092589</v>
      </c>
      <c r="Q177" s="12">
        <f t="shared" si="15"/>
        <v>41880.777905092589</v>
      </c>
      <c r="R177" t="s">
        <v>8268</v>
      </c>
      <c r="S177" t="str">
        <f t="shared" si="16"/>
        <v>film &amp; video</v>
      </c>
      <c r="T177" t="str">
        <f t="shared" si="17"/>
        <v>drama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 s="7">
        <v>1500</v>
      </c>
      <c r="E178" s="7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7" t="e">
        <f t="shared" si="12"/>
        <v>#DIV/0!</v>
      </c>
      <c r="N178" t="b">
        <v>0</v>
      </c>
      <c r="O178" s="11">
        <f t="shared" si="13"/>
        <v>0</v>
      </c>
      <c r="P178" s="12">
        <f t="shared" si="14"/>
        <v>42191.824062500003</v>
      </c>
      <c r="Q178" s="12">
        <f t="shared" si="15"/>
        <v>42221.824062500003</v>
      </c>
      <c r="R178" t="s">
        <v>8268</v>
      </c>
      <c r="S178" t="str">
        <f t="shared" si="16"/>
        <v>film &amp; video</v>
      </c>
      <c r="T178" t="str">
        <f t="shared" si="17"/>
        <v>drama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 s="7">
        <v>450</v>
      </c>
      <c r="E179" s="7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7">
        <f t="shared" si="12"/>
        <v>25.714285714285715</v>
      </c>
      <c r="N179" t="b">
        <v>0</v>
      </c>
      <c r="O179" s="11">
        <f t="shared" si="13"/>
        <v>0.4</v>
      </c>
      <c r="P179" s="12">
        <f t="shared" si="14"/>
        <v>42070.047754629632</v>
      </c>
      <c r="Q179" s="12">
        <f t="shared" si="15"/>
        <v>42087.00608796296</v>
      </c>
      <c r="R179" t="s">
        <v>8268</v>
      </c>
      <c r="S179" t="str">
        <f t="shared" si="16"/>
        <v>film &amp; video</v>
      </c>
      <c r="T179" t="str">
        <f t="shared" si="17"/>
        <v>drama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 s="7">
        <v>500000</v>
      </c>
      <c r="E180" s="7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7" t="e">
        <f t="shared" si="12"/>
        <v>#DIV/0!</v>
      </c>
      <c r="N180" t="b">
        <v>0</v>
      </c>
      <c r="O180" s="11">
        <f t="shared" si="13"/>
        <v>0</v>
      </c>
      <c r="P180" s="12">
        <f t="shared" si="14"/>
        <v>42304.955381944441</v>
      </c>
      <c r="Q180" s="12">
        <f t="shared" si="15"/>
        <v>42334.997048611112</v>
      </c>
      <c r="R180" t="s">
        <v>8268</v>
      </c>
      <c r="S180" t="str">
        <f t="shared" si="16"/>
        <v>film &amp; video</v>
      </c>
      <c r="T180" t="str">
        <f t="shared" si="17"/>
        <v>drama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 s="7">
        <v>1000</v>
      </c>
      <c r="E181" s="7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7">
        <f t="shared" si="12"/>
        <v>100</v>
      </c>
      <c r="N181" t="b">
        <v>0</v>
      </c>
      <c r="O181" s="11">
        <f t="shared" si="13"/>
        <v>0.2</v>
      </c>
      <c r="P181" s="12">
        <f t="shared" si="14"/>
        <v>42403.080497685187</v>
      </c>
      <c r="Q181" s="12">
        <f t="shared" si="15"/>
        <v>42433.080497685187</v>
      </c>
      <c r="R181" t="s">
        <v>8268</v>
      </c>
      <c r="S181" t="str">
        <f t="shared" si="16"/>
        <v>film &amp; video</v>
      </c>
      <c r="T181" t="str">
        <f t="shared" si="17"/>
        <v>drama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 s="7">
        <v>1200</v>
      </c>
      <c r="E182" s="7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7">
        <f t="shared" si="12"/>
        <v>30.846153846153847</v>
      </c>
      <c r="N182" t="b">
        <v>0</v>
      </c>
      <c r="O182" s="11">
        <f t="shared" si="13"/>
        <v>0.33416666666666667</v>
      </c>
      <c r="P182" s="12">
        <f t="shared" si="14"/>
        <v>42067.991238425922</v>
      </c>
      <c r="Q182" s="12">
        <f t="shared" si="15"/>
        <v>42107.791666666672</v>
      </c>
      <c r="R182" t="s">
        <v>8268</v>
      </c>
      <c r="S182" t="str">
        <f t="shared" si="16"/>
        <v>film &amp; video</v>
      </c>
      <c r="T182" t="str">
        <f t="shared" si="17"/>
        <v>drama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 s="7">
        <v>3423</v>
      </c>
      <c r="E183" s="7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7">
        <f t="shared" si="12"/>
        <v>180.5</v>
      </c>
      <c r="N183" t="b">
        <v>0</v>
      </c>
      <c r="O183" s="11">
        <f t="shared" si="13"/>
        <v>0.21092608822670172</v>
      </c>
      <c r="P183" s="12">
        <f t="shared" si="14"/>
        <v>42147.741840277777</v>
      </c>
      <c r="Q183" s="12">
        <f t="shared" si="15"/>
        <v>42177.741840277777</v>
      </c>
      <c r="R183" t="s">
        <v>8268</v>
      </c>
      <c r="S183" t="str">
        <f t="shared" si="16"/>
        <v>film &amp; video</v>
      </c>
      <c r="T183" t="str">
        <f t="shared" si="17"/>
        <v>drama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 s="7">
        <v>1000</v>
      </c>
      <c r="E184" s="7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7" t="e">
        <f t="shared" si="12"/>
        <v>#DIV/0!</v>
      </c>
      <c r="N184" t="b">
        <v>0</v>
      </c>
      <c r="O184" s="11">
        <f t="shared" si="13"/>
        <v>0</v>
      </c>
      <c r="P184" s="12">
        <f t="shared" si="14"/>
        <v>42712.011944444443</v>
      </c>
      <c r="Q184" s="12">
        <f t="shared" si="15"/>
        <v>42742.011944444443</v>
      </c>
      <c r="R184" t="s">
        <v>8268</v>
      </c>
      <c r="S184" t="str">
        <f t="shared" si="16"/>
        <v>film &amp; video</v>
      </c>
      <c r="T184" t="str">
        <f t="shared" si="17"/>
        <v>drama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 s="7">
        <v>12500</v>
      </c>
      <c r="E185" s="7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7">
        <f t="shared" si="12"/>
        <v>373.5</v>
      </c>
      <c r="N185" t="b">
        <v>0</v>
      </c>
      <c r="O185" s="11">
        <f t="shared" si="13"/>
        <v>0.35855999999999999</v>
      </c>
      <c r="P185" s="12">
        <f t="shared" si="14"/>
        <v>41939.810300925928</v>
      </c>
      <c r="Q185" s="12">
        <f t="shared" si="15"/>
        <v>41969.851967592593</v>
      </c>
      <c r="R185" t="s">
        <v>8268</v>
      </c>
      <c r="S185" t="str">
        <f t="shared" si="16"/>
        <v>film &amp; video</v>
      </c>
      <c r="T185" t="str">
        <f t="shared" si="17"/>
        <v>drama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 s="7">
        <v>1500</v>
      </c>
      <c r="E186" s="7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7">
        <f t="shared" si="12"/>
        <v>25.5</v>
      </c>
      <c r="N186" t="b">
        <v>0</v>
      </c>
      <c r="O186" s="11">
        <f t="shared" si="13"/>
        <v>3.4000000000000002E-2</v>
      </c>
      <c r="P186" s="12">
        <f t="shared" si="14"/>
        <v>41825.791226851856</v>
      </c>
      <c r="Q186" s="12">
        <f t="shared" si="15"/>
        <v>41883.165972222225</v>
      </c>
      <c r="R186" t="s">
        <v>8268</v>
      </c>
      <c r="S186" t="str">
        <f t="shared" si="16"/>
        <v>film &amp; video</v>
      </c>
      <c r="T186" t="str">
        <f t="shared" si="17"/>
        <v>drama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 s="7">
        <v>40000</v>
      </c>
      <c r="E187" s="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7">
        <f t="shared" si="12"/>
        <v>220</v>
      </c>
      <c r="N187" t="b">
        <v>0</v>
      </c>
      <c r="O187" s="11">
        <f t="shared" si="13"/>
        <v>5.5E-2</v>
      </c>
      <c r="P187" s="12">
        <f t="shared" si="14"/>
        <v>42570.91133101852</v>
      </c>
      <c r="Q187" s="12">
        <f t="shared" si="15"/>
        <v>42600.91133101852</v>
      </c>
      <c r="R187" t="s">
        <v>8268</v>
      </c>
      <c r="S187" t="str">
        <f t="shared" si="16"/>
        <v>film &amp; video</v>
      </c>
      <c r="T187" t="str">
        <f t="shared" si="17"/>
        <v>drama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 s="7">
        <v>5000</v>
      </c>
      <c r="E188" s="7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7" t="e">
        <f t="shared" si="12"/>
        <v>#DIV/0!</v>
      </c>
      <c r="N188" t="b">
        <v>0</v>
      </c>
      <c r="O188" s="11">
        <f t="shared" si="13"/>
        <v>0</v>
      </c>
      <c r="P188" s="12">
        <f t="shared" si="14"/>
        <v>42767.812893518523</v>
      </c>
      <c r="Q188" s="12">
        <f t="shared" si="15"/>
        <v>42797.833333333328</v>
      </c>
      <c r="R188" t="s">
        <v>8268</v>
      </c>
      <c r="S188" t="str">
        <f t="shared" si="16"/>
        <v>film &amp; video</v>
      </c>
      <c r="T188" t="str">
        <f t="shared" si="17"/>
        <v>drama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 s="7">
        <v>5000</v>
      </c>
      <c r="E189" s="7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7">
        <f t="shared" si="12"/>
        <v>160</v>
      </c>
      <c r="N189" t="b">
        <v>0</v>
      </c>
      <c r="O189" s="11">
        <f t="shared" si="13"/>
        <v>0.16</v>
      </c>
      <c r="P189" s="12">
        <f t="shared" si="14"/>
        <v>42182.234456018516</v>
      </c>
      <c r="Q189" s="12">
        <f t="shared" si="15"/>
        <v>42206.290972222225</v>
      </c>
      <c r="R189" t="s">
        <v>8268</v>
      </c>
      <c r="S189" t="str">
        <f t="shared" si="16"/>
        <v>film &amp; video</v>
      </c>
      <c r="T189" t="str">
        <f t="shared" si="17"/>
        <v>drama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 s="7">
        <v>1500</v>
      </c>
      <c r="E190" s="7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7" t="e">
        <f t="shared" si="12"/>
        <v>#DIV/0!</v>
      </c>
      <c r="N190" t="b">
        <v>0</v>
      </c>
      <c r="O190" s="11">
        <f t="shared" si="13"/>
        <v>0</v>
      </c>
      <c r="P190" s="12">
        <f t="shared" si="14"/>
        <v>41857.18304398148</v>
      </c>
      <c r="Q190" s="12">
        <f t="shared" si="15"/>
        <v>41887.18304398148</v>
      </c>
      <c r="R190" t="s">
        <v>8268</v>
      </c>
      <c r="S190" t="str">
        <f t="shared" si="16"/>
        <v>film &amp; video</v>
      </c>
      <c r="T190" t="str">
        <f t="shared" si="17"/>
        <v>drama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 s="7">
        <v>500000</v>
      </c>
      <c r="E191" s="7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7">
        <f t="shared" si="12"/>
        <v>69</v>
      </c>
      <c r="N191" t="b">
        <v>0</v>
      </c>
      <c r="O191" s="11">
        <f t="shared" si="13"/>
        <v>6.8999999999999997E-4</v>
      </c>
      <c r="P191" s="12">
        <f t="shared" si="14"/>
        <v>42556.690706018519</v>
      </c>
      <c r="Q191" s="12">
        <f t="shared" si="15"/>
        <v>42616.690706018519</v>
      </c>
      <c r="R191" t="s">
        <v>8268</v>
      </c>
      <c r="S191" t="str">
        <f t="shared" si="16"/>
        <v>film &amp; video</v>
      </c>
      <c r="T191" t="str">
        <f t="shared" si="17"/>
        <v>drama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 s="7">
        <v>12000</v>
      </c>
      <c r="E192" s="7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7">
        <f t="shared" si="12"/>
        <v>50</v>
      </c>
      <c r="N192" t="b">
        <v>0</v>
      </c>
      <c r="O192" s="11">
        <f t="shared" si="13"/>
        <v>4.1666666666666666E-3</v>
      </c>
      <c r="P192" s="12">
        <f t="shared" si="14"/>
        <v>42527.650995370372</v>
      </c>
      <c r="Q192" s="12">
        <f t="shared" si="15"/>
        <v>42537.650995370372</v>
      </c>
      <c r="R192" t="s">
        <v>8268</v>
      </c>
      <c r="S192" t="str">
        <f t="shared" si="16"/>
        <v>film &amp; video</v>
      </c>
      <c r="T192" t="str">
        <f t="shared" si="17"/>
        <v>drama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 s="7">
        <v>5000</v>
      </c>
      <c r="E193" s="7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7">
        <f t="shared" si="12"/>
        <v>83.333333333333329</v>
      </c>
      <c r="N193" t="b">
        <v>0</v>
      </c>
      <c r="O193" s="11">
        <f t="shared" si="13"/>
        <v>0.05</v>
      </c>
      <c r="P193" s="12">
        <f t="shared" si="14"/>
        <v>42239.441412037035</v>
      </c>
      <c r="Q193" s="12">
        <f t="shared" si="15"/>
        <v>42279.441412037035</v>
      </c>
      <c r="R193" t="s">
        <v>8268</v>
      </c>
      <c r="S193" t="str">
        <f t="shared" si="16"/>
        <v>film &amp; video</v>
      </c>
      <c r="T193" t="str">
        <f t="shared" si="17"/>
        <v>drama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 s="7">
        <v>1000000</v>
      </c>
      <c r="E194" s="7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7">
        <f t="shared" si="12"/>
        <v>5.666666666666667</v>
      </c>
      <c r="N194" t="b">
        <v>0</v>
      </c>
      <c r="O194" s="11">
        <f t="shared" si="13"/>
        <v>1.7E-5</v>
      </c>
      <c r="P194" s="12">
        <f t="shared" si="14"/>
        <v>41899.792037037041</v>
      </c>
      <c r="Q194" s="12">
        <f t="shared" si="15"/>
        <v>41929.792037037041</v>
      </c>
      <c r="R194" t="s">
        <v>8268</v>
      </c>
      <c r="S194" t="str">
        <f t="shared" si="16"/>
        <v>film &amp; video</v>
      </c>
      <c r="T194" t="str">
        <f t="shared" si="17"/>
        <v>drama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 s="7">
        <v>1000</v>
      </c>
      <c r="E195" s="7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7" t="e">
        <f t="shared" ref="M195:M258" si="18">E195/L195</f>
        <v>#DIV/0!</v>
      </c>
      <c r="N195" t="b">
        <v>0</v>
      </c>
      <c r="O195" s="11">
        <f t="shared" ref="O195:O258" si="19">E195/D195</f>
        <v>0</v>
      </c>
      <c r="P195" s="12">
        <f t="shared" ref="P195:P258" si="20">(((J195/60)/60)/24)+DATE(1970,1,1)</f>
        <v>41911.934791666667</v>
      </c>
      <c r="Q195" s="12">
        <f t="shared" ref="Q195:Q258" si="21">(((I195/60)/60)/24)+DATE(1970,1,1)</f>
        <v>41971.976458333331</v>
      </c>
      <c r="R195" t="s">
        <v>8268</v>
      </c>
      <c r="S195" t="str">
        <f t="shared" ref="S195:S258" si="22">LEFT(R195, SEARCH("/",R195,1)-1)</f>
        <v>film &amp; video</v>
      </c>
      <c r="T195" t="str">
        <f t="shared" ref="T195:T258" si="23">RIGHT(R195,LEN(R195)-SEARCH("/",R195))</f>
        <v>drama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 s="7">
        <v>2500</v>
      </c>
      <c r="E196" s="7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7">
        <f t="shared" si="18"/>
        <v>1</v>
      </c>
      <c r="N196" t="b">
        <v>0</v>
      </c>
      <c r="O196" s="11">
        <f t="shared" si="19"/>
        <v>1.1999999999999999E-3</v>
      </c>
      <c r="P196" s="12">
        <f t="shared" si="20"/>
        <v>42375.996886574074</v>
      </c>
      <c r="Q196" s="12">
        <f t="shared" si="21"/>
        <v>42435.996886574074</v>
      </c>
      <c r="R196" t="s">
        <v>8268</v>
      </c>
      <c r="S196" t="str">
        <f t="shared" si="22"/>
        <v>film &amp; video</v>
      </c>
      <c r="T196" t="str">
        <f t="shared" si="23"/>
        <v>drama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 s="7">
        <v>2000000</v>
      </c>
      <c r="E197" s="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7" t="e">
        <f t="shared" si="18"/>
        <v>#DIV/0!</v>
      </c>
      <c r="N197" t="b">
        <v>0</v>
      </c>
      <c r="O197" s="11">
        <f t="shared" si="19"/>
        <v>0</v>
      </c>
      <c r="P197" s="12">
        <f t="shared" si="20"/>
        <v>42135.67050925926</v>
      </c>
      <c r="Q197" s="12">
        <f t="shared" si="21"/>
        <v>42195.67050925926</v>
      </c>
      <c r="R197" t="s">
        <v>8268</v>
      </c>
      <c r="S197" t="str">
        <f t="shared" si="22"/>
        <v>film &amp; video</v>
      </c>
      <c r="T197" t="str">
        <f t="shared" si="23"/>
        <v>drama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 s="7">
        <v>3500</v>
      </c>
      <c r="E198" s="7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7">
        <f t="shared" si="18"/>
        <v>77.10526315789474</v>
      </c>
      <c r="N198" t="b">
        <v>0</v>
      </c>
      <c r="O198" s="11">
        <f t="shared" si="19"/>
        <v>0.41857142857142859</v>
      </c>
      <c r="P198" s="12">
        <f t="shared" si="20"/>
        <v>42259.542800925927</v>
      </c>
      <c r="Q198" s="12">
        <f t="shared" si="21"/>
        <v>42287.875</v>
      </c>
      <c r="R198" t="s">
        <v>8268</v>
      </c>
      <c r="S198" t="str">
        <f t="shared" si="22"/>
        <v>film &amp; video</v>
      </c>
      <c r="T198" t="str">
        <f t="shared" si="23"/>
        <v>drama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 s="7">
        <v>2500</v>
      </c>
      <c r="E199" s="7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7">
        <f t="shared" si="18"/>
        <v>32.75</v>
      </c>
      <c r="N199" t="b">
        <v>0</v>
      </c>
      <c r="O199" s="11">
        <f t="shared" si="19"/>
        <v>0.1048</v>
      </c>
      <c r="P199" s="12">
        <f t="shared" si="20"/>
        <v>42741.848379629635</v>
      </c>
      <c r="Q199" s="12">
        <f t="shared" si="21"/>
        <v>42783.875</v>
      </c>
      <c r="R199" t="s">
        <v>8268</v>
      </c>
      <c r="S199" t="str">
        <f t="shared" si="22"/>
        <v>film &amp; video</v>
      </c>
      <c r="T199" t="str">
        <f t="shared" si="23"/>
        <v>drama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 s="7">
        <v>25000</v>
      </c>
      <c r="E200" s="7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7">
        <f t="shared" si="18"/>
        <v>46.5</v>
      </c>
      <c r="N200" t="b">
        <v>0</v>
      </c>
      <c r="O200" s="11">
        <f t="shared" si="19"/>
        <v>1.116E-2</v>
      </c>
      <c r="P200" s="12">
        <f t="shared" si="20"/>
        <v>41887.383356481485</v>
      </c>
      <c r="Q200" s="12">
        <f t="shared" si="21"/>
        <v>41917.383356481485</v>
      </c>
      <c r="R200" t="s">
        <v>8268</v>
      </c>
      <c r="S200" t="str">
        <f t="shared" si="22"/>
        <v>film &amp; video</v>
      </c>
      <c r="T200" t="str">
        <f t="shared" si="23"/>
        <v>drama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 s="7">
        <v>10000</v>
      </c>
      <c r="E201" s="7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7" t="e">
        <f t="shared" si="18"/>
        <v>#DIV/0!</v>
      </c>
      <c r="N201" t="b">
        <v>0</v>
      </c>
      <c r="O201" s="11">
        <f t="shared" si="19"/>
        <v>0</v>
      </c>
      <c r="P201" s="12">
        <f t="shared" si="20"/>
        <v>42584.123865740738</v>
      </c>
      <c r="Q201" s="12">
        <f t="shared" si="21"/>
        <v>42614.123865740738</v>
      </c>
      <c r="R201" t="s">
        <v>8268</v>
      </c>
      <c r="S201" t="str">
        <f t="shared" si="22"/>
        <v>film &amp; video</v>
      </c>
      <c r="T201" t="str">
        <f t="shared" si="23"/>
        <v>drama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 s="7">
        <v>6000</v>
      </c>
      <c r="E202" s="7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7">
        <f t="shared" si="18"/>
        <v>87.308333333333337</v>
      </c>
      <c r="N202" t="b">
        <v>0</v>
      </c>
      <c r="O202" s="11">
        <f t="shared" si="19"/>
        <v>0.26192500000000002</v>
      </c>
      <c r="P202" s="12">
        <f t="shared" si="20"/>
        <v>41867.083368055559</v>
      </c>
      <c r="Q202" s="12">
        <f t="shared" si="21"/>
        <v>41897.083368055559</v>
      </c>
      <c r="R202" t="s">
        <v>8268</v>
      </c>
      <c r="S202" t="str">
        <f t="shared" si="22"/>
        <v>film &amp; video</v>
      </c>
      <c r="T202" t="str">
        <f t="shared" si="23"/>
        <v>drama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 s="7">
        <v>650</v>
      </c>
      <c r="E203" s="7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7">
        <f t="shared" si="18"/>
        <v>54.285714285714285</v>
      </c>
      <c r="N203" t="b">
        <v>0</v>
      </c>
      <c r="O203" s="11">
        <f t="shared" si="19"/>
        <v>0.58461538461538465</v>
      </c>
      <c r="P203" s="12">
        <f t="shared" si="20"/>
        <v>42023.818622685183</v>
      </c>
      <c r="Q203" s="12">
        <f t="shared" si="21"/>
        <v>42043.818622685183</v>
      </c>
      <c r="R203" t="s">
        <v>8268</v>
      </c>
      <c r="S203" t="str">
        <f t="shared" si="22"/>
        <v>film &amp; video</v>
      </c>
      <c r="T203" t="str">
        <f t="shared" si="23"/>
        <v>drama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 s="7">
        <v>6000</v>
      </c>
      <c r="E204" s="7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7" t="e">
        <f t="shared" si="18"/>
        <v>#DIV/0!</v>
      </c>
      <c r="N204" t="b">
        <v>0</v>
      </c>
      <c r="O204" s="11">
        <f t="shared" si="19"/>
        <v>0</v>
      </c>
      <c r="P204" s="12">
        <f t="shared" si="20"/>
        <v>42255.927824074075</v>
      </c>
      <c r="Q204" s="12">
        <f t="shared" si="21"/>
        <v>42285.874305555553</v>
      </c>
      <c r="R204" t="s">
        <v>8268</v>
      </c>
      <c r="S204" t="str">
        <f t="shared" si="22"/>
        <v>film &amp; video</v>
      </c>
      <c r="T204" t="str">
        <f t="shared" si="23"/>
        <v>drama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 s="7">
        <v>2500</v>
      </c>
      <c r="E205" s="7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7">
        <f t="shared" si="18"/>
        <v>93.25</v>
      </c>
      <c r="N205" t="b">
        <v>0</v>
      </c>
      <c r="O205" s="11">
        <f t="shared" si="19"/>
        <v>0.2984</v>
      </c>
      <c r="P205" s="12">
        <f t="shared" si="20"/>
        <v>41973.847962962958</v>
      </c>
      <c r="Q205" s="12">
        <f t="shared" si="21"/>
        <v>42033.847962962958</v>
      </c>
      <c r="R205" t="s">
        <v>8268</v>
      </c>
      <c r="S205" t="str">
        <f t="shared" si="22"/>
        <v>film &amp; video</v>
      </c>
      <c r="T205" t="str">
        <f t="shared" si="23"/>
        <v>drama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 s="7">
        <v>300000</v>
      </c>
      <c r="E206" s="7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7">
        <f t="shared" si="18"/>
        <v>117.68368136117556</v>
      </c>
      <c r="N206" t="b">
        <v>0</v>
      </c>
      <c r="O206" s="11">
        <f t="shared" si="19"/>
        <v>0.50721666666666665</v>
      </c>
      <c r="P206" s="12">
        <f t="shared" si="20"/>
        <v>42556.583368055552</v>
      </c>
      <c r="Q206" s="12">
        <f t="shared" si="21"/>
        <v>42586.583368055552</v>
      </c>
      <c r="R206" t="s">
        <v>8268</v>
      </c>
      <c r="S206" t="str">
        <f t="shared" si="22"/>
        <v>film &amp; video</v>
      </c>
      <c r="T206" t="str">
        <f t="shared" si="23"/>
        <v>drama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 s="7">
        <v>8000</v>
      </c>
      <c r="E207" s="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7">
        <f t="shared" si="18"/>
        <v>76.470588235294116</v>
      </c>
      <c r="N207" t="b">
        <v>0</v>
      </c>
      <c r="O207" s="11">
        <f t="shared" si="19"/>
        <v>0.16250000000000001</v>
      </c>
      <c r="P207" s="12">
        <f t="shared" si="20"/>
        <v>42248.632199074069</v>
      </c>
      <c r="Q207" s="12">
        <f t="shared" si="21"/>
        <v>42283.632199074069</v>
      </c>
      <c r="R207" t="s">
        <v>8268</v>
      </c>
      <c r="S207" t="str">
        <f t="shared" si="22"/>
        <v>film &amp; video</v>
      </c>
      <c r="T207" t="str">
        <f t="shared" si="23"/>
        <v>drama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 s="7">
        <v>12700</v>
      </c>
      <c r="E208" s="7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7" t="e">
        <f t="shared" si="18"/>
        <v>#DIV/0!</v>
      </c>
      <c r="N208" t="b">
        <v>0</v>
      </c>
      <c r="O208" s="11">
        <f t="shared" si="19"/>
        <v>0</v>
      </c>
      <c r="P208" s="12">
        <f t="shared" si="20"/>
        <v>42567.004432870366</v>
      </c>
      <c r="Q208" s="12">
        <f t="shared" si="21"/>
        <v>42588.004432870366</v>
      </c>
      <c r="R208" t="s">
        <v>8268</v>
      </c>
      <c r="S208" t="str">
        <f t="shared" si="22"/>
        <v>film &amp; video</v>
      </c>
      <c r="T208" t="str">
        <f t="shared" si="23"/>
        <v>drama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 s="7">
        <v>14000</v>
      </c>
      <c r="E209" s="7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7">
        <f t="shared" si="18"/>
        <v>163.84615384615384</v>
      </c>
      <c r="N209" t="b">
        <v>0</v>
      </c>
      <c r="O209" s="11">
        <f t="shared" si="19"/>
        <v>0.15214285714285714</v>
      </c>
      <c r="P209" s="12">
        <f t="shared" si="20"/>
        <v>41978.197199074071</v>
      </c>
      <c r="Q209" s="12">
        <f t="shared" si="21"/>
        <v>42008.197199074071</v>
      </c>
      <c r="R209" t="s">
        <v>8268</v>
      </c>
      <c r="S209" t="str">
        <f t="shared" si="22"/>
        <v>film &amp; video</v>
      </c>
      <c r="T209" t="str">
        <f t="shared" si="23"/>
        <v>drama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 s="7">
        <v>50000</v>
      </c>
      <c r="E210" s="7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7" t="e">
        <f t="shared" si="18"/>
        <v>#DIV/0!</v>
      </c>
      <c r="N210" t="b">
        <v>0</v>
      </c>
      <c r="O210" s="11">
        <f t="shared" si="19"/>
        <v>0</v>
      </c>
      <c r="P210" s="12">
        <f t="shared" si="20"/>
        <v>41959.369988425926</v>
      </c>
      <c r="Q210" s="12">
        <f t="shared" si="21"/>
        <v>41989.369988425926</v>
      </c>
      <c r="R210" t="s">
        <v>8268</v>
      </c>
      <c r="S210" t="str">
        <f t="shared" si="22"/>
        <v>film &amp; video</v>
      </c>
      <c r="T210" t="str">
        <f t="shared" si="23"/>
        <v>drama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 s="7">
        <v>25000</v>
      </c>
      <c r="E211" s="7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7" t="e">
        <f t="shared" si="18"/>
        <v>#DIV/0!</v>
      </c>
      <c r="N211" t="b">
        <v>0</v>
      </c>
      <c r="O211" s="11">
        <f t="shared" si="19"/>
        <v>0</v>
      </c>
      <c r="P211" s="12">
        <f t="shared" si="20"/>
        <v>42165.922858796301</v>
      </c>
      <c r="Q211" s="12">
        <f t="shared" si="21"/>
        <v>42195.922858796301</v>
      </c>
      <c r="R211" t="s">
        <v>8268</v>
      </c>
      <c r="S211" t="str">
        <f t="shared" si="22"/>
        <v>film &amp; video</v>
      </c>
      <c r="T211" t="str">
        <f t="shared" si="23"/>
        <v>drama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 s="7">
        <v>12000</v>
      </c>
      <c r="E212" s="7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7">
        <f t="shared" si="18"/>
        <v>91.818181818181813</v>
      </c>
      <c r="N212" t="b">
        <v>0</v>
      </c>
      <c r="O212" s="11">
        <f t="shared" si="19"/>
        <v>0.2525</v>
      </c>
      <c r="P212" s="12">
        <f t="shared" si="20"/>
        <v>42249.064722222218</v>
      </c>
      <c r="Q212" s="12">
        <f t="shared" si="21"/>
        <v>42278.208333333328</v>
      </c>
      <c r="R212" t="s">
        <v>8268</v>
      </c>
      <c r="S212" t="str">
        <f t="shared" si="22"/>
        <v>film &amp; video</v>
      </c>
      <c r="T212" t="str">
        <f t="shared" si="23"/>
        <v>drama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 s="7">
        <v>5000</v>
      </c>
      <c r="E213" s="7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7">
        <f t="shared" si="18"/>
        <v>185.83333333333334</v>
      </c>
      <c r="N213" t="b">
        <v>0</v>
      </c>
      <c r="O213" s="11">
        <f t="shared" si="19"/>
        <v>0.44600000000000001</v>
      </c>
      <c r="P213" s="12">
        <f t="shared" si="20"/>
        <v>42236.159918981488</v>
      </c>
      <c r="Q213" s="12">
        <f t="shared" si="21"/>
        <v>42266.159918981488</v>
      </c>
      <c r="R213" t="s">
        <v>8268</v>
      </c>
      <c r="S213" t="str">
        <f t="shared" si="22"/>
        <v>film &amp; video</v>
      </c>
      <c r="T213" t="str">
        <f t="shared" si="23"/>
        <v>drama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 s="7">
        <v>6300</v>
      </c>
      <c r="E214" s="7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7">
        <f t="shared" si="18"/>
        <v>1</v>
      </c>
      <c r="N214" t="b">
        <v>0</v>
      </c>
      <c r="O214" s="11">
        <f t="shared" si="19"/>
        <v>1.5873015873015873E-4</v>
      </c>
      <c r="P214" s="12">
        <f t="shared" si="20"/>
        <v>42416.881018518514</v>
      </c>
      <c r="Q214" s="12">
        <f t="shared" si="21"/>
        <v>42476.839351851857</v>
      </c>
      <c r="R214" t="s">
        <v>8268</v>
      </c>
      <c r="S214" t="str">
        <f t="shared" si="22"/>
        <v>film &amp; video</v>
      </c>
      <c r="T214" t="str">
        <f t="shared" si="23"/>
        <v>drama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 s="7">
        <v>50000</v>
      </c>
      <c r="E215" s="7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7">
        <f t="shared" si="18"/>
        <v>20</v>
      </c>
      <c r="N215" t="b">
        <v>0</v>
      </c>
      <c r="O215" s="11">
        <f t="shared" si="19"/>
        <v>4.0000000000000002E-4</v>
      </c>
      <c r="P215" s="12">
        <f t="shared" si="20"/>
        <v>42202.594293981485</v>
      </c>
      <c r="Q215" s="12">
        <f t="shared" si="21"/>
        <v>42232.587974537033</v>
      </c>
      <c r="R215" t="s">
        <v>8268</v>
      </c>
      <c r="S215" t="str">
        <f t="shared" si="22"/>
        <v>film &amp; video</v>
      </c>
      <c r="T215" t="str">
        <f t="shared" si="23"/>
        <v>drama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 s="7">
        <v>12500</v>
      </c>
      <c r="E216" s="7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7">
        <f t="shared" si="18"/>
        <v>1</v>
      </c>
      <c r="N216" t="b">
        <v>0</v>
      </c>
      <c r="O216" s="11">
        <f t="shared" si="19"/>
        <v>8.0000000000000007E-5</v>
      </c>
      <c r="P216" s="12">
        <f t="shared" si="20"/>
        <v>42009.64061342593</v>
      </c>
      <c r="Q216" s="12">
        <f t="shared" si="21"/>
        <v>42069.64061342593</v>
      </c>
      <c r="R216" t="s">
        <v>8268</v>
      </c>
      <c r="S216" t="str">
        <f t="shared" si="22"/>
        <v>film &amp; video</v>
      </c>
      <c r="T216" t="str">
        <f t="shared" si="23"/>
        <v>drama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 s="7">
        <v>4400</v>
      </c>
      <c r="E217" s="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7">
        <f t="shared" si="18"/>
        <v>10</v>
      </c>
      <c r="N217" t="b">
        <v>0</v>
      </c>
      <c r="O217" s="11">
        <f t="shared" si="19"/>
        <v>2.2727272727272726E-3</v>
      </c>
      <c r="P217" s="12">
        <f t="shared" si="20"/>
        <v>42375.230115740742</v>
      </c>
      <c r="Q217" s="12">
        <f t="shared" si="21"/>
        <v>42417.999305555553</v>
      </c>
      <c r="R217" t="s">
        <v>8268</v>
      </c>
      <c r="S217" t="str">
        <f t="shared" si="22"/>
        <v>film &amp; video</v>
      </c>
      <c r="T217" t="str">
        <f t="shared" si="23"/>
        <v>drama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 s="7">
        <v>50000</v>
      </c>
      <c r="E218" s="7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7">
        <f t="shared" si="18"/>
        <v>331.53833333333336</v>
      </c>
      <c r="N218" t="b">
        <v>0</v>
      </c>
      <c r="O218" s="11">
        <f t="shared" si="19"/>
        <v>0.55698440000000005</v>
      </c>
      <c r="P218" s="12">
        <f t="shared" si="20"/>
        <v>42066.958761574075</v>
      </c>
      <c r="Q218" s="12">
        <f t="shared" si="21"/>
        <v>42116.917094907403</v>
      </c>
      <c r="R218" t="s">
        <v>8268</v>
      </c>
      <c r="S218" t="str">
        <f t="shared" si="22"/>
        <v>film &amp; video</v>
      </c>
      <c r="T218" t="str">
        <f t="shared" si="23"/>
        <v>drama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 s="7">
        <v>100000</v>
      </c>
      <c r="E219" s="7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7">
        <f t="shared" si="18"/>
        <v>314.28947368421052</v>
      </c>
      <c r="N219" t="b">
        <v>0</v>
      </c>
      <c r="O219" s="11">
        <f t="shared" si="19"/>
        <v>0.11942999999999999</v>
      </c>
      <c r="P219" s="12">
        <f t="shared" si="20"/>
        <v>41970.64061342593</v>
      </c>
      <c r="Q219" s="12">
        <f t="shared" si="21"/>
        <v>42001.64061342593</v>
      </c>
      <c r="R219" t="s">
        <v>8268</v>
      </c>
      <c r="S219" t="str">
        <f t="shared" si="22"/>
        <v>film &amp; video</v>
      </c>
      <c r="T219" t="str">
        <f t="shared" si="23"/>
        <v>drama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 s="7">
        <v>5000</v>
      </c>
      <c r="E220" s="7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7">
        <f t="shared" si="18"/>
        <v>100</v>
      </c>
      <c r="N220" t="b">
        <v>0</v>
      </c>
      <c r="O220" s="11">
        <f t="shared" si="19"/>
        <v>0.02</v>
      </c>
      <c r="P220" s="12">
        <f t="shared" si="20"/>
        <v>42079.628344907411</v>
      </c>
      <c r="Q220" s="12">
        <f t="shared" si="21"/>
        <v>42139.628344907411</v>
      </c>
      <c r="R220" t="s">
        <v>8268</v>
      </c>
      <c r="S220" t="str">
        <f t="shared" si="22"/>
        <v>film &amp; video</v>
      </c>
      <c r="T220" t="str">
        <f t="shared" si="23"/>
        <v>drama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 s="7">
        <v>50000</v>
      </c>
      <c r="E221" s="7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7">
        <f t="shared" si="18"/>
        <v>115.98684210526316</v>
      </c>
      <c r="N221" t="b">
        <v>0</v>
      </c>
      <c r="O221" s="11">
        <f t="shared" si="19"/>
        <v>0.17630000000000001</v>
      </c>
      <c r="P221" s="12">
        <f t="shared" si="20"/>
        <v>42429.326678240745</v>
      </c>
      <c r="Q221" s="12">
        <f t="shared" si="21"/>
        <v>42461.290972222225</v>
      </c>
      <c r="R221" t="s">
        <v>8268</v>
      </c>
      <c r="S221" t="str">
        <f t="shared" si="22"/>
        <v>film &amp; video</v>
      </c>
      <c r="T221" t="str">
        <f t="shared" si="23"/>
        <v>drama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 s="7">
        <v>50000</v>
      </c>
      <c r="E222" s="7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7">
        <f t="shared" si="18"/>
        <v>120</v>
      </c>
      <c r="N222" t="b">
        <v>0</v>
      </c>
      <c r="O222" s="11">
        <f t="shared" si="19"/>
        <v>7.1999999999999998E-3</v>
      </c>
      <c r="P222" s="12">
        <f t="shared" si="20"/>
        <v>42195.643865740742</v>
      </c>
      <c r="Q222" s="12">
        <f t="shared" si="21"/>
        <v>42236.837499999994</v>
      </c>
      <c r="R222" t="s">
        <v>8268</v>
      </c>
      <c r="S222" t="str">
        <f t="shared" si="22"/>
        <v>film &amp; video</v>
      </c>
      <c r="T222" t="str">
        <f t="shared" si="23"/>
        <v>drama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 s="7">
        <v>50000</v>
      </c>
      <c r="E223" s="7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7" t="e">
        <f t="shared" si="18"/>
        <v>#DIV/0!</v>
      </c>
      <c r="N223" t="b">
        <v>0</v>
      </c>
      <c r="O223" s="11">
        <f t="shared" si="19"/>
        <v>0</v>
      </c>
      <c r="P223" s="12">
        <f t="shared" si="20"/>
        <v>42031.837546296301</v>
      </c>
      <c r="Q223" s="12">
        <f t="shared" si="21"/>
        <v>42091.79587962963</v>
      </c>
      <c r="R223" t="s">
        <v>8268</v>
      </c>
      <c r="S223" t="str">
        <f t="shared" si="22"/>
        <v>film &amp; video</v>
      </c>
      <c r="T223" t="str">
        <f t="shared" si="23"/>
        <v>drama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 s="7">
        <v>1000</v>
      </c>
      <c r="E224" s="7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7">
        <f t="shared" si="18"/>
        <v>65</v>
      </c>
      <c r="N224" t="b">
        <v>0</v>
      </c>
      <c r="O224" s="11">
        <f t="shared" si="19"/>
        <v>0.13</v>
      </c>
      <c r="P224" s="12">
        <f t="shared" si="20"/>
        <v>42031.769884259258</v>
      </c>
      <c r="Q224" s="12">
        <f t="shared" si="21"/>
        <v>42090.110416666663</v>
      </c>
      <c r="R224" t="s">
        <v>8268</v>
      </c>
      <c r="S224" t="str">
        <f t="shared" si="22"/>
        <v>film &amp; video</v>
      </c>
      <c r="T224" t="str">
        <f t="shared" si="23"/>
        <v>drama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 s="7">
        <v>1500000</v>
      </c>
      <c r="E225" s="7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7" t="e">
        <f t="shared" si="18"/>
        <v>#DIV/0!</v>
      </c>
      <c r="N225" t="b">
        <v>0</v>
      </c>
      <c r="O225" s="11">
        <f t="shared" si="19"/>
        <v>0</v>
      </c>
      <c r="P225" s="12">
        <f t="shared" si="20"/>
        <v>42482.048032407409</v>
      </c>
      <c r="Q225" s="12">
        <f t="shared" si="21"/>
        <v>42512.045138888891</v>
      </c>
      <c r="R225" t="s">
        <v>8268</v>
      </c>
      <c r="S225" t="str">
        <f t="shared" si="22"/>
        <v>film &amp; video</v>
      </c>
      <c r="T225" t="str">
        <f t="shared" si="23"/>
        <v>drama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 s="7">
        <v>6000000</v>
      </c>
      <c r="E226" s="7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7" t="e">
        <f t="shared" si="18"/>
        <v>#DIV/0!</v>
      </c>
      <c r="N226" t="b">
        <v>0</v>
      </c>
      <c r="O226" s="11">
        <f t="shared" si="19"/>
        <v>0</v>
      </c>
      <c r="P226" s="12">
        <f t="shared" si="20"/>
        <v>42135.235254629632</v>
      </c>
      <c r="Q226" s="12">
        <f t="shared" si="21"/>
        <v>42195.235254629632</v>
      </c>
      <c r="R226" t="s">
        <v>8268</v>
      </c>
      <c r="S226" t="str">
        <f t="shared" si="22"/>
        <v>film &amp; video</v>
      </c>
      <c r="T226" t="str">
        <f t="shared" si="23"/>
        <v>drama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 s="7">
        <v>200</v>
      </c>
      <c r="E227" s="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7" t="e">
        <f t="shared" si="18"/>
        <v>#DIV/0!</v>
      </c>
      <c r="N227" t="b">
        <v>0</v>
      </c>
      <c r="O227" s="11">
        <f t="shared" si="19"/>
        <v>0</v>
      </c>
      <c r="P227" s="12">
        <f t="shared" si="20"/>
        <v>42438.961273148147</v>
      </c>
      <c r="Q227" s="12">
        <f t="shared" si="21"/>
        <v>42468.919606481482</v>
      </c>
      <c r="R227" t="s">
        <v>8268</v>
      </c>
      <c r="S227" t="str">
        <f t="shared" si="22"/>
        <v>film &amp; video</v>
      </c>
      <c r="T227" t="str">
        <f t="shared" si="23"/>
        <v>drama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 s="7">
        <v>29000</v>
      </c>
      <c r="E228" s="7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7">
        <f t="shared" si="18"/>
        <v>125</v>
      </c>
      <c r="N228" t="b">
        <v>0</v>
      </c>
      <c r="O228" s="11">
        <f t="shared" si="19"/>
        <v>8.6206896551724137E-3</v>
      </c>
      <c r="P228" s="12">
        <f t="shared" si="20"/>
        <v>42106.666018518517</v>
      </c>
      <c r="Q228" s="12">
        <f t="shared" si="21"/>
        <v>42155.395138888889</v>
      </c>
      <c r="R228" t="s">
        <v>8268</v>
      </c>
      <c r="S228" t="str">
        <f t="shared" si="22"/>
        <v>film &amp; video</v>
      </c>
      <c r="T228" t="str">
        <f t="shared" si="23"/>
        <v>drama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 s="7">
        <v>28000</v>
      </c>
      <c r="E229" s="7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7" t="e">
        <f t="shared" si="18"/>
        <v>#DIV/0!</v>
      </c>
      <c r="N229" t="b">
        <v>0</v>
      </c>
      <c r="O229" s="11">
        <f t="shared" si="19"/>
        <v>0</v>
      </c>
      <c r="P229" s="12">
        <f t="shared" si="20"/>
        <v>42164.893993055557</v>
      </c>
      <c r="Q229" s="12">
        <f t="shared" si="21"/>
        <v>42194.893993055557</v>
      </c>
      <c r="R229" t="s">
        <v>8268</v>
      </c>
      <c r="S229" t="str">
        <f t="shared" si="22"/>
        <v>film &amp; video</v>
      </c>
      <c r="T229" t="str">
        <f t="shared" si="23"/>
        <v>drama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 s="7">
        <v>8000</v>
      </c>
      <c r="E230" s="7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7" t="e">
        <f t="shared" si="18"/>
        <v>#DIV/0!</v>
      </c>
      <c r="N230" t="b">
        <v>0</v>
      </c>
      <c r="O230" s="11">
        <f t="shared" si="19"/>
        <v>0</v>
      </c>
      <c r="P230" s="12">
        <f t="shared" si="20"/>
        <v>42096.686400462961</v>
      </c>
      <c r="Q230" s="12">
        <f t="shared" si="21"/>
        <v>42156.686400462961</v>
      </c>
      <c r="R230" t="s">
        <v>8268</v>
      </c>
      <c r="S230" t="str">
        <f t="shared" si="22"/>
        <v>film &amp; video</v>
      </c>
      <c r="T230" t="str">
        <f t="shared" si="23"/>
        <v>drama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 s="7">
        <v>3000</v>
      </c>
      <c r="E231" s="7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7" t="e">
        <f t="shared" si="18"/>
        <v>#DIV/0!</v>
      </c>
      <c r="N231" t="b">
        <v>0</v>
      </c>
      <c r="O231" s="11">
        <f t="shared" si="19"/>
        <v>0</v>
      </c>
      <c r="P231" s="12">
        <f t="shared" si="20"/>
        <v>42383.933993055558</v>
      </c>
      <c r="Q231" s="12">
        <f t="shared" si="21"/>
        <v>42413.933993055558</v>
      </c>
      <c r="R231" t="s">
        <v>8268</v>
      </c>
      <c r="S231" t="str">
        <f t="shared" si="22"/>
        <v>film &amp; video</v>
      </c>
      <c r="T231" t="str">
        <f t="shared" si="23"/>
        <v>drama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 s="7">
        <v>15000</v>
      </c>
      <c r="E232" s="7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7">
        <f t="shared" si="18"/>
        <v>30</v>
      </c>
      <c r="N232" t="b">
        <v>0</v>
      </c>
      <c r="O232" s="11">
        <f t="shared" si="19"/>
        <v>4.0000000000000001E-3</v>
      </c>
      <c r="P232" s="12">
        <f t="shared" si="20"/>
        <v>42129.777210648142</v>
      </c>
      <c r="Q232" s="12">
        <f t="shared" si="21"/>
        <v>42159.777210648142</v>
      </c>
      <c r="R232" t="s">
        <v>8268</v>
      </c>
      <c r="S232" t="str">
        <f t="shared" si="22"/>
        <v>film &amp; video</v>
      </c>
      <c r="T232" t="str">
        <f t="shared" si="23"/>
        <v>drama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 s="7">
        <v>1500000</v>
      </c>
      <c r="E233" s="7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7" t="e">
        <f t="shared" si="18"/>
        <v>#DIV/0!</v>
      </c>
      <c r="N233" t="b">
        <v>0</v>
      </c>
      <c r="O233" s="11">
        <f t="shared" si="19"/>
        <v>0</v>
      </c>
      <c r="P233" s="12">
        <f t="shared" si="20"/>
        <v>42341.958923611113</v>
      </c>
      <c r="Q233" s="12">
        <f t="shared" si="21"/>
        <v>42371.958923611113</v>
      </c>
      <c r="R233" t="s">
        <v>8268</v>
      </c>
      <c r="S233" t="str">
        <f t="shared" si="22"/>
        <v>film &amp; video</v>
      </c>
      <c r="T233" t="str">
        <f t="shared" si="23"/>
        <v>drama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 s="7">
        <v>4000</v>
      </c>
      <c r="E234" s="7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7">
        <f t="shared" si="18"/>
        <v>15.714285714285714</v>
      </c>
      <c r="N234" t="b">
        <v>0</v>
      </c>
      <c r="O234" s="11">
        <f t="shared" si="19"/>
        <v>2.75E-2</v>
      </c>
      <c r="P234" s="12">
        <f t="shared" si="20"/>
        <v>42032.82576388889</v>
      </c>
      <c r="Q234" s="12">
        <f t="shared" si="21"/>
        <v>42062.82576388889</v>
      </c>
      <c r="R234" t="s">
        <v>8268</v>
      </c>
      <c r="S234" t="str">
        <f t="shared" si="22"/>
        <v>film &amp; video</v>
      </c>
      <c r="T234" t="str">
        <f t="shared" si="23"/>
        <v>drama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 s="7">
        <v>350000</v>
      </c>
      <c r="E235" s="7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7" t="e">
        <f t="shared" si="18"/>
        <v>#DIV/0!</v>
      </c>
      <c r="N235" t="b">
        <v>0</v>
      </c>
      <c r="O235" s="11">
        <f t="shared" si="19"/>
        <v>0</v>
      </c>
      <c r="P235" s="12">
        <f t="shared" si="20"/>
        <v>42612.911712962959</v>
      </c>
      <c r="Q235" s="12">
        <f t="shared" si="21"/>
        <v>42642.911712962959</v>
      </c>
      <c r="R235" t="s">
        <v>8268</v>
      </c>
      <c r="S235" t="str">
        <f t="shared" si="22"/>
        <v>film &amp; video</v>
      </c>
      <c r="T235" t="str">
        <f t="shared" si="23"/>
        <v>drama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 s="7">
        <v>1000</v>
      </c>
      <c r="E236" s="7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7">
        <f t="shared" si="18"/>
        <v>80.2</v>
      </c>
      <c r="N236" t="b">
        <v>0</v>
      </c>
      <c r="O236" s="11">
        <f t="shared" si="19"/>
        <v>0.40100000000000002</v>
      </c>
      <c r="P236" s="12">
        <f t="shared" si="20"/>
        <v>42136.035405092596</v>
      </c>
      <c r="Q236" s="12">
        <f t="shared" si="21"/>
        <v>42176.035405092596</v>
      </c>
      <c r="R236" t="s">
        <v>8268</v>
      </c>
      <c r="S236" t="str">
        <f t="shared" si="22"/>
        <v>film &amp; video</v>
      </c>
      <c r="T236" t="str">
        <f t="shared" si="23"/>
        <v>drama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 s="7">
        <v>10000</v>
      </c>
      <c r="E237" s="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7" t="e">
        <f t="shared" si="18"/>
        <v>#DIV/0!</v>
      </c>
      <c r="N237" t="b">
        <v>0</v>
      </c>
      <c r="O237" s="11">
        <f t="shared" si="19"/>
        <v>0</v>
      </c>
      <c r="P237" s="12">
        <f t="shared" si="20"/>
        <v>42164.908530092594</v>
      </c>
      <c r="Q237" s="12">
        <f t="shared" si="21"/>
        <v>42194.908530092594</v>
      </c>
      <c r="R237" t="s">
        <v>8268</v>
      </c>
      <c r="S237" t="str">
        <f t="shared" si="22"/>
        <v>film &amp; video</v>
      </c>
      <c r="T237" t="str">
        <f t="shared" si="23"/>
        <v>drama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 s="7">
        <v>150000</v>
      </c>
      <c r="E238" s="7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7" t="e">
        <f t="shared" si="18"/>
        <v>#DIV/0!</v>
      </c>
      <c r="N238" t="b">
        <v>0</v>
      </c>
      <c r="O238" s="11">
        <f t="shared" si="19"/>
        <v>0</v>
      </c>
      <c r="P238" s="12">
        <f t="shared" si="20"/>
        <v>42321.08447916666</v>
      </c>
      <c r="Q238" s="12">
        <f t="shared" si="21"/>
        <v>42374</v>
      </c>
      <c r="R238" t="s">
        <v>8268</v>
      </c>
      <c r="S238" t="str">
        <f t="shared" si="22"/>
        <v>film &amp; video</v>
      </c>
      <c r="T238" t="str">
        <f t="shared" si="23"/>
        <v>drama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 s="7">
        <v>15000</v>
      </c>
      <c r="E239" s="7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7">
        <f t="shared" si="18"/>
        <v>50</v>
      </c>
      <c r="N239" t="b">
        <v>0</v>
      </c>
      <c r="O239" s="11">
        <f t="shared" si="19"/>
        <v>3.3333333333333335E-3</v>
      </c>
      <c r="P239" s="12">
        <f t="shared" si="20"/>
        <v>42377.577187499999</v>
      </c>
      <c r="Q239" s="12">
        <f t="shared" si="21"/>
        <v>42437.577187499999</v>
      </c>
      <c r="R239" t="s">
        <v>8268</v>
      </c>
      <c r="S239" t="str">
        <f t="shared" si="22"/>
        <v>film &amp; video</v>
      </c>
      <c r="T239" t="str">
        <f t="shared" si="23"/>
        <v>drama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 s="7">
        <v>26000</v>
      </c>
      <c r="E240" s="7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7" t="e">
        <f t="shared" si="18"/>
        <v>#DIV/0!</v>
      </c>
      <c r="N240" t="b">
        <v>0</v>
      </c>
      <c r="O240" s="11">
        <f t="shared" si="19"/>
        <v>0</v>
      </c>
      <c r="P240" s="12">
        <f t="shared" si="20"/>
        <v>42713.962499999994</v>
      </c>
      <c r="Q240" s="12">
        <f t="shared" si="21"/>
        <v>42734.375</v>
      </c>
      <c r="R240" t="s">
        <v>8268</v>
      </c>
      <c r="S240" t="str">
        <f t="shared" si="22"/>
        <v>film &amp; video</v>
      </c>
      <c r="T240" t="str">
        <f t="shared" si="23"/>
        <v>drama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 s="7">
        <v>1000</v>
      </c>
      <c r="E241" s="7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7">
        <f t="shared" si="18"/>
        <v>50</v>
      </c>
      <c r="N241" t="b">
        <v>0</v>
      </c>
      <c r="O241" s="11">
        <f t="shared" si="19"/>
        <v>0.25</v>
      </c>
      <c r="P241" s="12">
        <f t="shared" si="20"/>
        <v>42297.110300925924</v>
      </c>
      <c r="Q241" s="12">
        <f t="shared" si="21"/>
        <v>42316.5</v>
      </c>
      <c r="R241" t="s">
        <v>8268</v>
      </c>
      <c r="S241" t="str">
        <f t="shared" si="22"/>
        <v>film &amp; video</v>
      </c>
      <c r="T241" t="str">
        <f t="shared" si="23"/>
        <v>drama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 s="7">
        <v>15000</v>
      </c>
      <c r="E242" s="7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7">
        <f t="shared" si="18"/>
        <v>117.84759124087591</v>
      </c>
      <c r="N242" t="b">
        <v>1</v>
      </c>
      <c r="O242" s="11">
        <f t="shared" si="19"/>
        <v>1.0763413333333334</v>
      </c>
      <c r="P242" s="12">
        <f t="shared" si="20"/>
        <v>41354.708460648151</v>
      </c>
      <c r="Q242" s="12">
        <f t="shared" si="21"/>
        <v>41399.708460648151</v>
      </c>
      <c r="R242" t="s">
        <v>8269</v>
      </c>
      <c r="S242" t="str">
        <f t="shared" si="22"/>
        <v>film &amp; video</v>
      </c>
      <c r="T242" t="str">
        <f t="shared" si="23"/>
        <v>documentary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 s="7">
        <v>36400</v>
      </c>
      <c r="E243" s="7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7">
        <f t="shared" si="18"/>
        <v>109.04255319148936</v>
      </c>
      <c r="N243" t="b">
        <v>1</v>
      </c>
      <c r="O243" s="11">
        <f t="shared" si="19"/>
        <v>1.1263736263736264</v>
      </c>
      <c r="P243" s="12">
        <f t="shared" si="20"/>
        <v>41949.697962962964</v>
      </c>
      <c r="Q243" s="12">
        <f t="shared" si="21"/>
        <v>41994.697962962964</v>
      </c>
      <c r="R243" t="s">
        <v>8269</v>
      </c>
      <c r="S243" t="str">
        <f t="shared" si="22"/>
        <v>film &amp; video</v>
      </c>
      <c r="T243" t="str">
        <f t="shared" si="23"/>
        <v>documentary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 s="7">
        <v>13000</v>
      </c>
      <c r="E244" s="7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7">
        <f t="shared" si="18"/>
        <v>73.019801980198025</v>
      </c>
      <c r="N244" t="b">
        <v>1</v>
      </c>
      <c r="O244" s="11">
        <f t="shared" si="19"/>
        <v>1.1346153846153846</v>
      </c>
      <c r="P244" s="12">
        <f t="shared" si="20"/>
        <v>40862.492939814816</v>
      </c>
      <c r="Q244" s="12">
        <f t="shared" si="21"/>
        <v>40897.492939814816</v>
      </c>
      <c r="R244" t="s">
        <v>8269</v>
      </c>
      <c r="S244" t="str">
        <f t="shared" si="22"/>
        <v>film &amp; video</v>
      </c>
      <c r="T244" t="str">
        <f t="shared" si="23"/>
        <v>documentary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 s="7">
        <v>25000</v>
      </c>
      <c r="E245" s="7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7">
        <f t="shared" si="18"/>
        <v>78.195121951219505</v>
      </c>
      <c r="N245" t="b">
        <v>1</v>
      </c>
      <c r="O245" s="11">
        <f t="shared" si="19"/>
        <v>1.0259199999999999</v>
      </c>
      <c r="P245" s="12">
        <f t="shared" si="20"/>
        <v>41662.047500000001</v>
      </c>
      <c r="Q245" s="12">
        <f t="shared" si="21"/>
        <v>41692.047500000001</v>
      </c>
      <c r="R245" t="s">
        <v>8269</v>
      </c>
      <c r="S245" t="str">
        <f t="shared" si="22"/>
        <v>film &amp; video</v>
      </c>
      <c r="T245" t="str">
        <f t="shared" si="23"/>
        <v>documentary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 s="7">
        <v>3500</v>
      </c>
      <c r="E246" s="7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7">
        <f t="shared" si="18"/>
        <v>47.398809523809526</v>
      </c>
      <c r="N246" t="b">
        <v>1</v>
      </c>
      <c r="O246" s="11">
        <f t="shared" si="19"/>
        <v>1.1375714285714287</v>
      </c>
      <c r="P246" s="12">
        <f t="shared" si="20"/>
        <v>40213.323599537034</v>
      </c>
      <c r="Q246" s="12">
        <f t="shared" si="21"/>
        <v>40253.29583333333</v>
      </c>
      <c r="R246" t="s">
        <v>8269</v>
      </c>
      <c r="S246" t="str">
        <f t="shared" si="22"/>
        <v>film &amp; video</v>
      </c>
      <c r="T246" t="str">
        <f t="shared" si="23"/>
        <v>documentary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 s="7">
        <v>5000</v>
      </c>
      <c r="E247" s="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7">
        <f t="shared" si="18"/>
        <v>54.020833333333336</v>
      </c>
      <c r="N247" t="b">
        <v>1</v>
      </c>
      <c r="O247" s="11">
        <f t="shared" si="19"/>
        <v>1.0371999999999999</v>
      </c>
      <c r="P247" s="12">
        <f t="shared" si="20"/>
        <v>41107.053067129629</v>
      </c>
      <c r="Q247" s="12">
        <f t="shared" si="21"/>
        <v>41137.053067129629</v>
      </c>
      <c r="R247" t="s">
        <v>8269</v>
      </c>
      <c r="S247" t="str">
        <f t="shared" si="22"/>
        <v>film &amp; video</v>
      </c>
      <c r="T247" t="str">
        <f t="shared" si="23"/>
        <v>documentary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 s="7">
        <v>5000</v>
      </c>
      <c r="E248" s="7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7">
        <f t="shared" si="18"/>
        <v>68.488789237668158</v>
      </c>
      <c r="N248" t="b">
        <v>1</v>
      </c>
      <c r="O248" s="11">
        <f t="shared" si="19"/>
        <v>3.0546000000000002</v>
      </c>
      <c r="P248" s="12">
        <f t="shared" si="20"/>
        <v>40480.363483796296</v>
      </c>
      <c r="Q248" s="12">
        <f t="shared" si="21"/>
        <v>40530.405150462961</v>
      </c>
      <c r="R248" t="s">
        <v>8269</v>
      </c>
      <c r="S248" t="str">
        <f t="shared" si="22"/>
        <v>film &amp; video</v>
      </c>
      <c r="T248" t="str">
        <f t="shared" si="23"/>
        <v>documentary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 s="7">
        <v>5000</v>
      </c>
      <c r="E249" s="7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7">
        <f t="shared" si="18"/>
        <v>108.14516129032258</v>
      </c>
      <c r="N249" t="b">
        <v>1</v>
      </c>
      <c r="O249" s="11">
        <f t="shared" si="19"/>
        <v>1.341</v>
      </c>
      <c r="P249" s="12">
        <f t="shared" si="20"/>
        <v>40430.604328703703</v>
      </c>
      <c r="Q249" s="12">
        <f t="shared" si="21"/>
        <v>40467.152083333334</v>
      </c>
      <c r="R249" t="s">
        <v>8269</v>
      </c>
      <c r="S249" t="str">
        <f t="shared" si="22"/>
        <v>film &amp; video</v>
      </c>
      <c r="T249" t="str">
        <f t="shared" si="23"/>
        <v>documentary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 s="7">
        <v>85000</v>
      </c>
      <c r="E250" s="7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7">
        <f t="shared" si="18"/>
        <v>589.95205479452056</v>
      </c>
      <c r="N250" t="b">
        <v>1</v>
      </c>
      <c r="O250" s="11">
        <f t="shared" si="19"/>
        <v>1.0133294117647058</v>
      </c>
      <c r="P250" s="12">
        <f t="shared" si="20"/>
        <v>40870.774409722224</v>
      </c>
      <c r="Q250" s="12">
        <f t="shared" si="21"/>
        <v>40915.774409722224</v>
      </c>
      <c r="R250" t="s">
        <v>8269</v>
      </c>
      <c r="S250" t="str">
        <f t="shared" si="22"/>
        <v>film &amp; video</v>
      </c>
      <c r="T250" t="str">
        <f t="shared" si="23"/>
        <v>documentary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 s="7">
        <v>10000</v>
      </c>
      <c r="E251" s="7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7">
        <f t="shared" si="18"/>
        <v>48.051063829787232</v>
      </c>
      <c r="N251" t="b">
        <v>1</v>
      </c>
      <c r="O251" s="11">
        <f t="shared" si="19"/>
        <v>1.1292</v>
      </c>
      <c r="P251" s="12">
        <f t="shared" si="20"/>
        <v>40332.923842592594</v>
      </c>
      <c r="Q251" s="12">
        <f t="shared" si="21"/>
        <v>40412.736111111109</v>
      </c>
      <c r="R251" t="s">
        <v>8269</v>
      </c>
      <c r="S251" t="str">
        <f t="shared" si="22"/>
        <v>film &amp; video</v>
      </c>
      <c r="T251" t="str">
        <f t="shared" si="23"/>
        <v>documentary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 s="7">
        <v>30000</v>
      </c>
      <c r="E252" s="7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7">
        <f t="shared" si="18"/>
        <v>72.482837528604122</v>
      </c>
      <c r="N252" t="b">
        <v>1</v>
      </c>
      <c r="O252" s="11">
        <f t="shared" si="19"/>
        <v>1.0558333333333334</v>
      </c>
      <c r="P252" s="12">
        <f t="shared" si="20"/>
        <v>41401.565868055557</v>
      </c>
      <c r="Q252" s="12">
        <f t="shared" si="21"/>
        <v>41431.565868055557</v>
      </c>
      <c r="R252" t="s">
        <v>8269</v>
      </c>
      <c r="S252" t="str">
        <f t="shared" si="22"/>
        <v>film &amp; video</v>
      </c>
      <c r="T252" t="str">
        <f t="shared" si="23"/>
        <v>documentary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 s="7">
        <v>3500</v>
      </c>
      <c r="E253" s="7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7">
        <f t="shared" si="18"/>
        <v>57.077922077922075</v>
      </c>
      <c r="N253" t="b">
        <v>1</v>
      </c>
      <c r="O253" s="11">
        <f t="shared" si="19"/>
        <v>1.2557142857142858</v>
      </c>
      <c r="P253" s="12">
        <f t="shared" si="20"/>
        <v>41013.787569444445</v>
      </c>
      <c r="Q253" s="12">
        <f t="shared" si="21"/>
        <v>41045.791666666664</v>
      </c>
      <c r="R253" t="s">
        <v>8269</v>
      </c>
      <c r="S253" t="str">
        <f t="shared" si="22"/>
        <v>film &amp; video</v>
      </c>
      <c r="T253" t="str">
        <f t="shared" si="23"/>
        <v>documentary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 s="7">
        <v>5000</v>
      </c>
      <c r="E254" s="7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7">
        <f t="shared" si="18"/>
        <v>85.444444444444443</v>
      </c>
      <c r="N254" t="b">
        <v>1</v>
      </c>
      <c r="O254" s="11">
        <f t="shared" si="19"/>
        <v>1.8455999999999999</v>
      </c>
      <c r="P254" s="12">
        <f t="shared" si="20"/>
        <v>40266.662708333337</v>
      </c>
      <c r="Q254" s="12">
        <f t="shared" si="21"/>
        <v>40330.165972222225</v>
      </c>
      <c r="R254" t="s">
        <v>8269</v>
      </c>
      <c r="S254" t="str">
        <f t="shared" si="22"/>
        <v>film &amp; video</v>
      </c>
      <c r="T254" t="str">
        <f t="shared" si="23"/>
        <v>documentary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 s="7">
        <v>1500</v>
      </c>
      <c r="E255" s="7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7">
        <f t="shared" si="18"/>
        <v>215.85714285714286</v>
      </c>
      <c r="N255" t="b">
        <v>1</v>
      </c>
      <c r="O255" s="11">
        <f t="shared" si="19"/>
        <v>1.0073333333333334</v>
      </c>
      <c r="P255" s="12">
        <f t="shared" si="20"/>
        <v>40924.650868055556</v>
      </c>
      <c r="Q255" s="12">
        <f t="shared" si="21"/>
        <v>40954.650868055556</v>
      </c>
      <c r="R255" t="s">
        <v>8269</v>
      </c>
      <c r="S255" t="str">
        <f t="shared" si="22"/>
        <v>film &amp; video</v>
      </c>
      <c r="T255" t="str">
        <f t="shared" si="23"/>
        <v>documentary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 s="7">
        <v>24000</v>
      </c>
      <c r="E256" s="7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7">
        <f t="shared" si="18"/>
        <v>89.38643312101911</v>
      </c>
      <c r="N256" t="b">
        <v>1</v>
      </c>
      <c r="O256" s="11">
        <f t="shared" si="19"/>
        <v>1.1694724999999999</v>
      </c>
      <c r="P256" s="12">
        <f t="shared" si="20"/>
        <v>42263.952662037031</v>
      </c>
      <c r="Q256" s="12">
        <f t="shared" si="21"/>
        <v>42294.083333333328</v>
      </c>
      <c r="R256" t="s">
        <v>8269</v>
      </c>
      <c r="S256" t="str">
        <f t="shared" si="22"/>
        <v>film &amp; video</v>
      </c>
      <c r="T256" t="str">
        <f t="shared" si="23"/>
        <v>documentary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 s="7">
        <v>8000</v>
      </c>
      <c r="E257" s="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7">
        <f t="shared" si="18"/>
        <v>45.418404255319146</v>
      </c>
      <c r="N257" t="b">
        <v>1</v>
      </c>
      <c r="O257" s="11">
        <f t="shared" si="19"/>
        <v>1.0673325</v>
      </c>
      <c r="P257" s="12">
        <f t="shared" si="20"/>
        <v>40588.526412037041</v>
      </c>
      <c r="Q257" s="12">
        <f t="shared" si="21"/>
        <v>40618.48474537037</v>
      </c>
      <c r="R257" t="s">
        <v>8269</v>
      </c>
      <c r="S257" t="str">
        <f t="shared" si="22"/>
        <v>film &amp; video</v>
      </c>
      <c r="T257" t="str">
        <f t="shared" si="23"/>
        <v>documentary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 s="7">
        <v>13000</v>
      </c>
      <c r="E258" s="7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7">
        <f t="shared" si="18"/>
        <v>65.756363636363631</v>
      </c>
      <c r="N258" t="b">
        <v>1</v>
      </c>
      <c r="O258" s="11">
        <f t="shared" si="19"/>
        <v>1.391</v>
      </c>
      <c r="P258" s="12">
        <f t="shared" si="20"/>
        <v>41319.769293981481</v>
      </c>
      <c r="Q258" s="12">
        <f t="shared" si="21"/>
        <v>41349.769293981481</v>
      </c>
      <c r="R258" t="s">
        <v>8269</v>
      </c>
      <c r="S258" t="str">
        <f t="shared" si="22"/>
        <v>film &amp; video</v>
      </c>
      <c r="T258" t="str">
        <f t="shared" si="23"/>
        <v>documentary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 s="7">
        <v>35000</v>
      </c>
      <c r="E259" s="7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7">
        <f t="shared" ref="M259:M322" si="24">E259/L259</f>
        <v>66.70405357142856</v>
      </c>
      <c r="N259" t="b">
        <v>1</v>
      </c>
      <c r="O259" s="11">
        <f t="shared" ref="O259:O322" si="25">E259/D259</f>
        <v>1.0672648571428571</v>
      </c>
      <c r="P259" s="12">
        <f t="shared" ref="P259:P322" si="26">(((J259/60)/60)/24)+DATE(1970,1,1)</f>
        <v>42479.626875000002</v>
      </c>
      <c r="Q259" s="12">
        <f t="shared" ref="Q259:Q322" si="27">(((I259/60)/60)/24)+DATE(1970,1,1)</f>
        <v>42509.626875000002</v>
      </c>
      <c r="R259" t="s">
        <v>8269</v>
      </c>
      <c r="S259" t="str">
        <f t="shared" ref="S259:S322" si="28">LEFT(R259, SEARCH("/",R259,1)-1)</f>
        <v>film &amp; video</v>
      </c>
      <c r="T259" t="str">
        <f t="shared" ref="T259:T322" si="29">RIGHT(R259,LEN(R259)-SEARCH("/",R259))</f>
        <v>documentary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 s="7">
        <v>30000</v>
      </c>
      <c r="E260" s="7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7">
        <f t="shared" si="24"/>
        <v>83.345930232558146</v>
      </c>
      <c r="N260" t="b">
        <v>1</v>
      </c>
      <c r="O260" s="11">
        <f t="shared" si="25"/>
        <v>1.9114</v>
      </c>
      <c r="P260" s="12">
        <f t="shared" si="26"/>
        <v>40682.051689814813</v>
      </c>
      <c r="Q260" s="12">
        <f t="shared" si="27"/>
        <v>40712.051689814813</v>
      </c>
      <c r="R260" t="s">
        <v>8269</v>
      </c>
      <c r="S260" t="str">
        <f t="shared" si="28"/>
        <v>film &amp; video</v>
      </c>
      <c r="T260" t="str">
        <f t="shared" si="29"/>
        <v>documentary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 s="7">
        <v>75000</v>
      </c>
      <c r="E261" s="7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7">
        <f t="shared" si="24"/>
        <v>105.04609341825902</v>
      </c>
      <c r="N261" t="b">
        <v>1</v>
      </c>
      <c r="O261" s="11">
        <f t="shared" si="25"/>
        <v>1.3193789333333332</v>
      </c>
      <c r="P261" s="12">
        <f t="shared" si="26"/>
        <v>42072.738067129627</v>
      </c>
      <c r="Q261" s="12">
        <f t="shared" si="27"/>
        <v>42102.738067129627</v>
      </c>
      <c r="R261" t="s">
        <v>8269</v>
      </c>
      <c r="S261" t="str">
        <f t="shared" si="28"/>
        <v>film &amp; video</v>
      </c>
      <c r="T261" t="str">
        <f t="shared" si="29"/>
        <v>documentary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 s="7">
        <v>10000</v>
      </c>
      <c r="E262" s="7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7">
        <f t="shared" si="24"/>
        <v>120.90909090909091</v>
      </c>
      <c r="N262" t="b">
        <v>1</v>
      </c>
      <c r="O262" s="11">
        <f t="shared" si="25"/>
        <v>1.0640000000000001</v>
      </c>
      <c r="P262" s="12">
        <f t="shared" si="26"/>
        <v>40330.755543981482</v>
      </c>
      <c r="Q262" s="12">
        <f t="shared" si="27"/>
        <v>40376.415972222225</v>
      </c>
      <c r="R262" t="s">
        <v>8269</v>
      </c>
      <c r="S262" t="str">
        <f t="shared" si="28"/>
        <v>film &amp; video</v>
      </c>
      <c r="T262" t="str">
        <f t="shared" si="29"/>
        <v>documentary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 s="7">
        <v>20000</v>
      </c>
      <c r="E263" s="7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7">
        <f t="shared" si="24"/>
        <v>97.63636363636364</v>
      </c>
      <c r="N263" t="b">
        <v>1</v>
      </c>
      <c r="O263" s="11">
        <f t="shared" si="25"/>
        <v>1.0740000000000001</v>
      </c>
      <c r="P263" s="12">
        <f t="shared" si="26"/>
        <v>41017.885462962964</v>
      </c>
      <c r="Q263" s="12">
        <f t="shared" si="27"/>
        <v>41067.621527777781</v>
      </c>
      <c r="R263" t="s">
        <v>8269</v>
      </c>
      <c r="S263" t="str">
        <f t="shared" si="28"/>
        <v>film &amp; video</v>
      </c>
      <c r="T263" t="str">
        <f t="shared" si="29"/>
        <v>documentary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 s="7">
        <v>2500</v>
      </c>
      <c r="E264" s="7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7">
        <f t="shared" si="24"/>
        <v>41.379310344827587</v>
      </c>
      <c r="N264" t="b">
        <v>1</v>
      </c>
      <c r="O264" s="11">
        <f t="shared" si="25"/>
        <v>2.4</v>
      </c>
      <c r="P264" s="12">
        <f t="shared" si="26"/>
        <v>40555.24800925926</v>
      </c>
      <c r="Q264" s="12">
        <f t="shared" si="27"/>
        <v>40600.24800925926</v>
      </c>
      <c r="R264" t="s">
        <v>8269</v>
      </c>
      <c r="S264" t="str">
        <f t="shared" si="28"/>
        <v>film &amp; video</v>
      </c>
      <c r="T264" t="str">
        <f t="shared" si="29"/>
        <v>documentary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 s="7">
        <v>25000</v>
      </c>
      <c r="E265" s="7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7">
        <f t="shared" si="24"/>
        <v>30.654485981308412</v>
      </c>
      <c r="N265" t="b">
        <v>1</v>
      </c>
      <c r="O265" s="11">
        <f t="shared" si="25"/>
        <v>1.1808107999999999</v>
      </c>
      <c r="P265" s="12">
        <f t="shared" si="26"/>
        <v>41149.954791666663</v>
      </c>
      <c r="Q265" s="12">
        <f t="shared" si="27"/>
        <v>41179.954791666663</v>
      </c>
      <c r="R265" t="s">
        <v>8269</v>
      </c>
      <c r="S265" t="str">
        <f t="shared" si="28"/>
        <v>film &amp; video</v>
      </c>
      <c r="T265" t="str">
        <f t="shared" si="29"/>
        <v>documentary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 s="7">
        <v>5000</v>
      </c>
      <c r="E266" s="7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7">
        <f t="shared" si="24"/>
        <v>64.945054945054949</v>
      </c>
      <c r="N266" t="b">
        <v>1</v>
      </c>
      <c r="O266" s="11">
        <f t="shared" si="25"/>
        <v>1.1819999999999999</v>
      </c>
      <c r="P266" s="12">
        <f t="shared" si="26"/>
        <v>41010.620312500003</v>
      </c>
      <c r="Q266" s="12">
        <f t="shared" si="27"/>
        <v>41040.620312500003</v>
      </c>
      <c r="R266" t="s">
        <v>8269</v>
      </c>
      <c r="S266" t="str">
        <f t="shared" si="28"/>
        <v>film &amp; video</v>
      </c>
      <c r="T266" t="str">
        <f t="shared" si="29"/>
        <v>documentary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 s="7">
        <v>5000</v>
      </c>
      <c r="E267" s="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7">
        <f t="shared" si="24"/>
        <v>95.775862068965523</v>
      </c>
      <c r="N267" t="b">
        <v>1</v>
      </c>
      <c r="O267" s="11">
        <f t="shared" si="25"/>
        <v>1.111</v>
      </c>
      <c r="P267" s="12">
        <f t="shared" si="26"/>
        <v>40267.245717592588</v>
      </c>
      <c r="Q267" s="12">
        <f t="shared" si="27"/>
        <v>40308.844444444447</v>
      </c>
      <c r="R267" t="s">
        <v>8269</v>
      </c>
      <c r="S267" t="str">
        <f t="shared" si="28"/>
        <v>film &amp; video</v>
      </c>
      <c r="T267" t="str">
        <f t="shared" si="29"/>
        <v>documentary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 s="7">
        <v>1000</v>
      </c>
      <c r="E268" s="7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7">
        <f t="shared" si="24"/>
        <v>40.416666666666664</v>
      </c>
      <c r="N268" t="b">
        <v>1</v>
      </c>
      <c r="O268" s="11">
        <f t="shared" si="25"/>
        <v>1.4550000000000001</v>
      </c>
      <c r="P268" s="12">
        <f t="shared" si="26"/>
        <v>40205.174849537041</v>
      </c>
      <c r="Q268" s="12">
        <f t="shared" si="27"/>
        <v>40291.160416666666</v>
      </c>
      <c r="R268" t="s">
        <v>8269</v>
      </c>
      <c r="S268" t="str">
        <f t="shared" si="28"/>
        <v>film &amp; video</v>
      </c>
      <c r="T268" t="str">
        <f t="shared" si="29"/>
        <v>documentary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 s="7">
        <v>9850</v>
      </c>
      <c r="E269" s="7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7">
        <f t="shared" si="24"/>
        <v>78.578424242424248</v>
      </c>
      <c r="N269" t="b">
        <v>1</v>
      </c>
      <c r="O269" s="11">
        <f t="shared" si="25"/>
        <v>1.3162883248730965</v>
      </c>
      <c r="P269" s="12">
        <f t="shared" si="26"/>
        <v>41785.452534722222</v>
      </c>
      <c r="Q269" s="12">
        <f t="shared" si="27"/>
        <v>41815.452534722222</v>
      </c>
      <c r="R269" t="s">
        <v>8269</v>
      </c>
      <c r="S269" t="str">
        <f t="shared" si="28"/>
        <v>film &amp; video</v>
      </c>
      <c r="T269" t="str">
        <f t="shared" si="29"/>
        <v>documentary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 s="7">
        <v>5000</v>
      </c>
      <c r="E270" s="7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7">
        <f t="shared" si="24"/>
        <v>50.18018018018018</v>
      </c>
      <c r="N270" t="b">
        <v>1</v>
      </c>
      <c r="O270" s="11">
        <f t="shared" si="25"/>
        <v>1.1140000000000001</v>
      </c>
      <c r="P270" s="12">
        <f t="shared" si="26"/>
        <v>40809.15252314815</v>
      </c>
      <c r="Q270" s="12">
        <f t="shared" si="27"/>
        <v>40854.194189814814</v>
      </c>
      <c r="R270" t="s">
        <v>8269</v>
      </c>
      <c r="S270" t="str">
        <f t="shared" si="28"/>
        <v>film &amp; video</v>
      </c>
      <c r="T270" t="str">
        <f t="shared" si="29"/>
        <v>documentary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 s="7">
        <v>100000</v>
      </c>
      <c r="E271" s="7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7">
        <f t="shared" si="24"/>
        <v>92.251735588972423</v>
      </c>
      <c r="N271" t="b">
        <v>1</v>
      </c>
      <c r="O271" s="11">
        <f t="shared" si="25"/>
        <v>1.4723377</v>
      </c>
      <c r="P271" s="12">
        <f t="shared" si="26"/>
        <v>42758.197013888886</v>
      </c>
      <c r="Q271" s="12">
        <f t="shared" si="27"/>
        <v>42788.197013888886</v>
      </c>
      <c r="R271" t="s">
        <v>8269</v>
      </c>
      <c r="S271" t="str">
        <f t="shared" si="28"/>
        <v>film &amp; video</v>
      </c>
      <c r="T271" t="str">
        <f t="shared" si="29"/>
        <v>documentary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 s="7">
        <v>2300</v>
      </c>
      <c r="E272" s="7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7">
        <f t="shared" si="24"/>
        <v>57.540983606557376</v>
      </c>
      <c r="N272" t="b">
        <v>1</v>
      </c>
      <c r="O272" s="11">
        <f t="shared" si="25"/>
        <v>1.5260869565217392</v>
      </c>
      <c r="P272" s="12">
        <f t="shared" si="26"/>
        <v>40637.866550925923</v>
      </c>
      <c r="Q272" s="12">
        <f t="shared" si="27"/>
        <v>40688.166666666664</v>
      </c>
      <c r="R272" t="s">
        <v>8269</v>
      </c>
      <c r="S272" t="str">
        <f t="shared" si="28"/>
        <v>film &amp; video</v>
      </c>
      <c r="T272" t="str">
        <f t="shared" si="29"/>
        <v>documentary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 s="7">
        <v>30000</v>
      </c>
      <c r="E273" s="7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7">
        <f t="shared" si="24"/>
        <v>109.42160278745645</v>
      </c>
      <c r="N273" t="b">
        <v>1</v>
      </c>
      <c r="O273" s="11">
        <f t="shared" si="25"/>
        <v>1.0468</v>
      </c>
      <c r="P273" s="12">
        <f t="shared" si="26"/>
        <v>41612.10024305556</v>
      </c>
      <c r="Q273" s="12">
        <f t="shared" si="27"/>
        <v>41641.333333333336</v>
      </c>
      <c r="R273" t="s">
        <v>8269</v>
      </c>
      <c r="S273" t="str">
        <f t="shared" si="28"/>
        <v>film &amp; video</v>
      </c>
      <c r="T273" t="str">
        <f t="shared" si="29"/>
        <v>documentary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 s="7">
        <v>3000</v>
      </c>
      <c r="E274" s="7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7">
        <f t="shared" si="24"/>
        <v>81.892461538461546</v>
      </c>
      <c r="N274" t="b">
        <v>1</v>
      </c>
      <c r="O274" s="11">
        <f t="shared" si="25"/>
        <v>1.7743366666666667</v>
      </c>
      <c r="P274" s="12">
        <f t="shared" si="26"/>
        <v>40235.900358796294</v>
      </c>
      <c r="Q274" s="12">
        <f t="shared" si="27"/>
        <v>40296.78402777778</v>
      </c>
      <c r="R274" t="s">
        <v>8269</v>
      </c>
      <c r="S274" t="str">
        <f t="shared" si="28"/>
        <v>film &amp; video</v>
      </c>
      <c r="T274" t="str">
        <f t="shared" si="29"/>
        <v>documentary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 s="7">
        <v>5000</v>
      </c>
      <c r="E275" s="7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7">
        <f t="shared" si="24"/>
        <v>45.667711864406776</v>
      </c>
      <c r="N275" t="b">
        <v>1</v>
      </c>
      <c r="O275" s="11">
        <f t="shared" si="25"/>
        <v>1.077758</v>
      </c>
      <c r="P275" s="12">
        <f t="shared" si="26"/>
        <v>40697.498449074075</v>
      </c>
      <c r="Q275" s="12">
        <f t="shared" si="27"/>
        <v>40727.498449074075</v>
      </c>
      <c r="R275" t="s">
        <v>8269</v>
      </c>
      <c r="S275" t="str">
        <f t="shared" si="28"/>
        <v>film &amp; video</v>
      </c>
      <c r="T275" t="str">
        <f t="shared" si="29"/>
        <v>documentary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 s="7">
        <v>4000</v>
      </c>
      <c r="E276" s="7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7">
        <f t="shared" si="24"/>
        <v>55.221238938053098</v>
      </c>
      <c r="N276" t="b">
        <v>1</v>
      </c>
      <c r="O276" s="11">
        <f t="shared" si="25"/>
        <v>1.56</v>
      </c>
      <c r="P276" s="12">
        <f t="shared" si="26"/>
        <v>40969.912372685183</v>
      </c>
      <c r="Q276" s="12">
        <f t="shared" si="27"/>
        <v>41004.290972222225</v>
      </c>
      <c r="R276" t="s">
        <v>8269</v>
      </c>
      <c r="S276" t="str">
        <f t="shared" si="28"/>
        <v>film &amp; video</v>
      </c>
      <c r="T276" t="str">
        <f t="shared" si="29"/>
        <v>documentary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 s="7">
        <v>20000</v>
      </c>
      <c r="E277" s="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7">
        <f t="shared" si="24"/>
        <v>65.298192771084331</v>
      </c>
      <c r="N277" t="b">
        <v>1</v>
      </c>
      <c r="O277" s="11">
        <f t="shared" si="25"/>
        <v>1.08395</v>
      </c>
      <c r="P277" s="12">
        <f t="shared" si="26"/>
        <v>41193.032013888893</v>
      </c>
      <c r="Q277" s="12">
        <f t="shared" si="27"/>
        <v>41223.073680555557</v>
      </c>
      <c r="R277" t="s">
        <v>8269</v>
      </c>
      <c r="S277" t="str">
        <f t="shared" si="28"/>
        <v>film &amp; video</v>
      </c>
      <c r="T277" t="str">
        <f t="shared" si="29"/>
        <v>documentary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 s="7">
        <v>4000</v>
      </c>
      <c r="E278" s="7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7">
        <f t="shared" si="24"/>
        <v>95.225806451612897</v>
      </c>
      <c r="N278" t="b">
        <v>1</v>
      </c>
      <c r="O278" s="11">
        <f t="shared" si="25"/>
        <v>1.476</v>
      </c>
      <c r="P278" s="12">
        <f t="shared" si="26"/>
        <v>40967.081874999996</v>
      </c>
      <c r="Q278" s="12">
        <f t="shared" si="27"/>
        <v>41027.040208333332</v>
      </c>
      <c r="R278" t="s">
        <v>8269</v>
      </c>
      <c r="S278" t="str">
        <f t="shared" si="28"/>
        <v>film &amp; video</v>
      </c>
      <c r="T278" t="str">
        <f t="shared" si="29"/>
        <v>documentary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 s="7">
        <v>65000</v>
      </c>
      <c r="E279" s="7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7">
        <f t="shared" si="24"/>
        <v>75.444794952681391</v>
      </c>
      <c r="N279" t="b">
        <v>1</v>
      </c>
      <c r="O279" s="11">
        <f t="shared" si="25"/>
        <v>1.1038153846153846</v>
      </c>
      <c r="P279" s="12">
        <f t="shared" si="26"/>
        <v>42117.891423611116</v>
      </c>
      <c r="Q279" s="12">
        <f t="shared" si="27"/>
        <v>42147.891423611116</v>
      </c>
      <c r="R279" t="s">
        <v>8269</v>
      </c>
      <c r="S279" t="str">
        <f t="shared" si="28"/>
        <v>film &amp; video</v>
      </c>
      <c r="T279" t="str">
        <f t="shared" si="29"/>
        <v>documentary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 s="7">
        <v>27000</v>
      </c>
      <c r="E280" s="7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7">
        <f t="shared" si="24"/>
        <v>97.816867469879512</v>
      </c>
      <c r="N280" t="b">
        <v>1</v>
      </c>
      <c r="O280" s="11">
        <f t="shared" si="25"/>
        <v>1.5034814814814814</v>
      </c>
      <c r="P280" s="12">
        <f t="shared" si="26"/>
        <v>41164.040960648148</v>
      </c>
      <c r="Q280" s="12">
        <f t="shared" si="27"/>
        <v>41194.040960648148</v>
      </c>
      <c r="R280" t="s">
        <v>8269</v>
      </c>
      <c r="S280" t="str">
        <f t="shared" si="28"/>
        <v>film &amp; video</v>
      </c>
      <c r="T280" t="str">
        <f t="shared" si="29"/>
        <v>documentary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 s="7">
        <v>17000</v>
      </c>
      <c r="E281" s="7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7">
        <f t="shared" si="24"/>
        <v>87.685606557377056</v>
      </c>
      <c r="N281" t="b">
        <v>1</v>
      </c>
      <c r="O281" s="11">
        <f t="shared" si="25"/>
        <v>1.5731829411764706</v>
      </c>
      <c r="P281" s="12">
        <f t="shared" si="26"/>
        <v>42759.244166666671</v>
      </c>
      <c r="Q281" s="12">
        <f t="shared" si="27"/>
        <v>42793.084027777775</v>
      </c>
      <c r="R281" t="s">
        <v>8269</v>
      </c>
      <c r="S281" t="str">
        <f t="shared" si="28"/>
        <v>film &amp; video</v>
      </c>
      <c r="T281" t="str">
        <f t="shared" si="29"/>
        <v>documentary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 s="7">
        <v>75000</v>
      </c>
      <c r="E282" s="7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7">
        <f t="shared" si="24"/>
        <v>54.748948106591868</v>
      </c>
      <c r="N282" t="b">
        <v>1</v>
      </c>
      <c r="O282" s="11">
        <f t="shared" si="25"/>
        <v>1.5614399999999999</v>
      </c>
      <c r="P282" s="12">
        <f t="shared" si="26"/>
        <v>41744.590682870366</v>
      </c>
      <c r="Q282" s="12">
        <f t="shared" si="27"/>
        <v>41789.590682870366</v>
      </c>
      <c r="R282" t="s">
        <v>8269</v>
      </c>
      <c r="S282" t="str">
        <f t="shared" si="28"/>
        <v>film &amp; video</v>
      </c>
      <c r="T282" t="str">
        <f t="shared" si="29"/>
        <v>documentary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 s="7">
        <v>5500</v>
      </c>
      <c r="E283" s="7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7">
        <f t="shared" si="24"/>
        <v>83.953417721518989</v>
      </c>
      <c r="N283" t="b">
        <v>1</v>
      </c>
      <c r="O283" s="11">
        <f t="shared" si="25"/>
        <v>1.2058763636363636</v>
      </c>
      <c r="P283" s="12">
        <f t="shared" si="26"/>
        <v>39950.163344907407</v>
      </c>
      <c r="Q283" s="12">
        <f t="shared" si="27"/>
        <v>40035.80972222222</v>
      </c>
      <c r="R283" t="s">
        <v>8269</v>
      </c>
      <c r="S283" t="str">
        <f t="shared" si="28"/>
        <v>film &amp; video</v>
      </c>
      <c r="T283" t="str">
        <f t="shared" si="29"/>
        <v>documentary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 s="7">
        <v>45000</v>
      </c>
      <c r="E284" s="7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7">
        <f t="shared" si="24"/>
        <v>254.38547486033519</v>
      </c>
      <c r="N284" t="b">
        <v>1</v>
      </c>
      <c r="O284" s="11">
        <f t="shared" si="25"/>
        <v>1.0118888888888888</v>
      </c>
      <c r="P284" s="12">
        <f t="shared" si="26"/>
        <v>40194.920046296298</v>
      </c>
      <c r="Q284" s="12">
        <f t="shared" si="27"/>
        <v>40231.916666666664</v>
      </c>
      <c r="R284" t="s">
        <v>8269</v>
      </c>
      <c r="S284" t="str">
        <f t="shared" si="28"/>
        <v>film &amp; video</v>
      </c>
      <c r="T284" t="str">
        <f t="shared" si="29"/>
        <v>documentary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 s="7">
        <v>18000</v>
      </c>
      <c r="E285" s="7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7">
        <f t="shared" si="24"/>
        <v>101.8269801980198</v>
      </c>
      <c r="N285" t="b">
        <v>1</v>
      </c>
      <c r="O285" s="11">
        <f t="shared" si="25"/>
        <v>1.142725</v>
      </c>
      <c r="P285" s="12">
        <f t="shared" si="26"/>
        <v>40675.71</v>
      </c>
      <c r="Q285" s="12">
        <f t="shared" si="27"/>
        <v>40695.207638888889</v>
      </c>
      <c r="R285" t="s">
        <v>8269</v>
      </c>
      <c r="S285" t="str">
        <f t="shared" si="28"/>
        <v>film &amp; video</v>
      </c>
      <c r="T285" t="str">
        <f t="shared" si="29"/>
        <v>documentary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 s="7">
        <v>40000</v>
      </c>
      <c r="E286" s="7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7">
        <f t="shared" si="24"/>
        <v>55.066394736842106</v>
      </c>
      <c r="N286" t="b">
        <v>1</v>
      </c>
      <c r="O286" s="11">
        <f t="shared" si="25"/>
        <v>1.0462615</v>
      </c>
      <c r="P286" s="12">
        <f t="shared" si="26"/>
        <v>40904.738194444442</v>
      </c>
      <c r="Q286" s="12">
        <f t="shared" si="27"/>
        <v>40929.738194444442</v>
      </c>
      <c r="R286" t="s">
        <v>8269</v>
      </c>
      <c r="S286" t="str">
        <f t="shared" si="28"/>
        <v>film &amp; video</v>
      </c>
      <c r="T286" t="str">
        <f t="shared" si="29"/>
        <v>documentary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 s="7">
        <v>14000</v>
      </c>
      <c r="E287" s="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7">
        <f t="shared" si="24"/>
        <v>56.901438721136763</v>
      </c>
      <c r="N287" t="b">
        <v>1</v>
      </c>
      <c r="O287" s="11">
        <f t="shared" si="25"/>
        <v>2.2882507142857142</v>
      </c>
      <c r="P287" s="12">
        <f t="shared" si="26"/>
        <v>41506.756111111114</v>
      </c>
      <c r="Q287" s="12">
        <f t="shared" si="27"/>
        <v>41536.756111111114</v>
      </c>
      <c r="R287" t="s">
        <v>8269</v>
      </c>
      <c r="S287" t="str">
        <f t="shared" si="28"/>
        <v>film &amp; video</v>
      </c>
      <c r="T287" t="str">
        <f t="shared" si="29"/>
        <v>documentary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 s="7">
        <v>15000</v>
      </c>
      <c r="E288" s="7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7">
        <f t="shared" si="24"/>
        <v>121.28148148148148</v>
      </c>
      <c r="N288" t="b">
        <v>1</v>
      </c>
      <c r="O288" s="11">
        <f t="shared" si="25"/>
        <v>1.0915333333333332</v>
      </c>
      <c r="P288" s="12">
        <f t="shared" si="26"/>
        <v>41313.816249999996</v>
      </c>
      <c r="Q288" s="12">
        <f t="shared" si="27"/>
        <v>41358.774583333332</v>
      </c>
      <c r="R288" t="s">
        <v>8269</v>
      </c>
      <c r="S288" t="str">
        <f t="shared" si="28"/>
        <v>film &amp; video</v>
      </c>
      <c r="T288" t="str">
        <f t="shared" si="29"/>
        <v>documentary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 s="7">
        <v>15000</v>
      </c>
      <c r="E289" s="7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7">
        <f t="shared" si="24"/>
        <v>91.189655172413794</v>
      </c>
      <c r="N289" t="b">
        <v>1</v>
      </c>
      <c r="O289" s="11">
        <f t="shared" si="25"/>
        <v>1.7629999999999999</v>
      </c>
      <c r="P289" s="12">
        <f t="shared" si="26"/>
        <v>41184.277986111112</v>
      </c>
      <c r="Q289" s="12">
        <f t="shared" si="27"/>
        <v>41215.166666666664</v>
      </c>
      <c r="R289" t="s">
        <v>8269</v>
      </c>
      <c r="S289" t="str">
        <f t="shared" si="28"/>
        <v>film &amp; video</v>
      </c>
      <c r="T289" t="str">
        <f t="shared" si="29"/>
        <v>documentary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 s="7">
        <v>50000</v>
      </c>
      <c r="E290" s="7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7">
        <f t="shared" si="24"/>
        <v>115.44812080536913</v>
      </c>
      <c r="N290" t="b">
        <v>1</v>
      </c>
      <c r="O290" s="11">
        <f t="shared" si="25"/>
        <v>1.0321061999999999</v>
      </c>
      <c r="P290" s="12">
        <f t="shared" si="26"/>
        <v>41051.168900462959</v>
      </c>
      <c r="Q290" s="12">
        <f t="shared" si="27"/>
        <v>41086.168900462959</v>
      </c>
      <c r="R290" t="s">
        <v>8269</v>
      </c>
      <c r="S290" t="str">
        <f t="shared" si="28"/>
        <v>film &amp; video</v>
      </c>
      <c r="T290" t="str">
        <f t="shared" si="29"/>
        <v>documentary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 s="7">
        <v>15000</v>
      </c>
      <c r="E291" s="7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7">
        <f t="shared" si="24"/>
        <v>67.771551724137936</v>
      </c>
      <c r="N291" t="b">
        <v>1</v>
      </c>
      <c r="O291" s="11">
        <f t="shared" si="25"/>
        <v>1.0482</v>
      </c>
      <c r="P291" s="12">
        <f t="shared" si="26"/>
        <v>41550.456412037034</v>
      </c>
      <c r="Q291" s="12">
        <f t="shared" si="27"/>
        <v>41580.456412037034</v>
      </c>
      <c r="R291" t="s">
        <v>8269</v>
      </c>
      <c r="S291" t="str">
        <f t="shared" si="28"/>
        <v>film &amp; video</v>
      </c>
      <c r="T291" t="str">
        <f t="shared" si="29"/>
        <v>documentary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 s="7">
        <v>4500</v>
      </c>
      <c r="E292" s="7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7">
        <f t="shared" si="24"/>
        <v>28.576190476190476</v>
      </c>
      <c r="N292" t="b">
        <v>1</v>
      </c>
      <c r="O292" s="11">
        <f t="shared" si="25"/>
        <v>1.0668444444444445</v>
      </c>
      <c r="P292" s="12">
        <f t="shared" si="26"/>
        <v>40526.36917824074</v>
      </c>
      <c r="Q292" s="12">
        <f t="shared" si="27"/>
        <v>40576.332638888889</v>
      </c>
      <c r="R292" t="s">
        <v>8269</v>
      </c>
      <c r="S292" t="str">
        <f t="shared" si="28"/>
        <v>film &amp; video</v>
      </c>
      <c r="T292" t="str">
        <f t="shared" si="29"/>
        <v>documentary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 s="7">
        <v>5000</v>
      </c>
      <c r="E293" s="7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7">
        <f t="shared" si="24"/>
        <v>46.8828125</v>
      </c>
      <c r="N293" t="b">
        <v>1</v>
      </c>
      <c r="O293" s="11">
        <f t="shared" si="25"/>
        <v>1.2001999999999999</v>
      </c>
      <c r="P293" s="12">
        <f t="shared" si="26"/>
        <v>41376.769050925926</v>
      </c>
      <c r="Q293" s="12">
        <f t="shared" si="27"/>
        <v>41395.000694444447</v>
      </c>
      <c r="R293" t="s">
        <v>8269</v>
      </c>
      <c r="S293" t="str">
        <f t="shared" si="28"/>
        <v>film &amp; video</v>
      </c>
      <c r="T293" t="str">
        <f t="shared" si="29"/>
        <v>documentary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 s="7">
        <v>75000</v>
      </c>
      <c r="E294" s="7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7">
        <f t="shared" si="24"/>
        <v>154.42231237322514</v>
      </c>
      <c r="N294" t="b">
        <v>1</v>
      </c>
      <c r="O294" s="11">
        <f t="shared" si="25"/>
        <v>1.0150693333333334</v>
      </c>
      <c r="P294" s="12">
        <f t="shared" si="26"/>
        <v>40812.803229166668</v>
      </c>
      <c r="Q294" s="12">
        <f t="shared" si="27"/>
        <v>40845.165972222225</v>
      </c>
      <c r="R294" t="s">
        <v>8269</v>
      </c>
      <c r="S294" t="str">
        <f t="shared" si="28"/>
        <v>film &amp; video</v>
      </c>
      <c r="T294" t="str">
        <f t="shared" si="29"/>
        <v>documentary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 s="7">
        <v>26000</v>
      </c>
      <c r="E295" s="7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7">
        <f t="shared" si="24"/>
        <v>201.22137404580153</v>
      </c>
      <c r="N295" t="b">
        <v>1</v>
      </c>
      <c r="O295" s="11">
        <f t="shared" si="25"/>
        <v>1.0138461538461538</v>
      </c>
      <c r="P295" s="12">
        <f t="shared" si="26"/>
        <v>41719.667986111112</v>
      </c>
      <c r="Q295" s="12">
        <f t="shared" si="27"/>
        <v>41749.667986111112</v>
      </c>
      <c r="R295" t="s">
        <v>8269</v>
      </c>
      <c r="S295" t="str">
        <f t="shared" si="28"/>
        <v>film &amp; video</v>
      </c>
      <c r="T295" t="str">
        <f t="shared" si="29"/>
        <v>documentary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 s="7">
        <v>5000</v>
      </c>
      <c r="E296" s="7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7">
        <f t="shared" si="24"/>
        <v>100</v>
      </c>
      <c r="N296" t="b">
        <v>1</v>
      </c>
      <c r="O296" s="11">
        <f t="shared" si="25"/>
        <v>1</v>
      </c>
      <c r="P296" s="12">
        <f t="shared" si="26"/>
        <v>40343.084421296298</v>
      </c>
      <c r="Q296" s="12">
        <f t="shared" si="27"/>
        <v>40378.666666666664</v>
      </c>
      <c r="R296" t="s">
        <v>8269</v>
      </c>
      <c r="S296" t="str">
        <f t="shared" si="28"/>
        <v>film &amp; video</v>
      </c>
      <c r="T296" t="str">
        <f t="shared" si="29"/>
        <v>documentary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 s="7">
        <v>50000</v>
      </c>
      <c r="E297" s="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7">
        <f t="shared" si="24"/>
        <v>100.08204511278196</v>
      </c>
      <c r="N297" t="b">
        <v>1</v>
      </c>
      <c r="O297" s="11">
        <f t="shared" si="25"/>
        <v>1.3310911999999999</v>
      </c>
      <c r="P297" s="12">
        <f t="shared" si="26"/>
        <v>41519.004733796297</v>
      </c>
      <c r="Q297" s="12">
        <f t="shared" si="27"/>
        <v>41579</v>
      </c>
      <c r="R297" t="s">
        <v>8269</v>
      </c>
      <c r="S297" t="str">
        <f t="shared" si="28"/>
        <v>film &amp; video</v>
      </c>
      <c r="T297" t="str">
        <f t="shared" si="29"/>
        <v>documentary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 s="7">
        <v>25000</v>
      </c>
      <c r="E298" s="7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7">
        <f t="shared" si="24"/>
        <v>230.08953488372092</v>
      </c>
      <c r="N298" t="b">
        <v>1</v>
      </c>
      <c r="O298" s="11">
        <f t="shared" si="25"/>
        <v>1.187262</v>
      </c>
      <c r="P298" s="12">
        <f t="shared" si="26"/>
        <v>41134.475497685184</v>
      </c>
      <c r="Q298" s="12">
        <f t="shared" si="27"/>
        <v>41159.475497685184</v>
      </c>
      <c r="R298" t="s">
        <v>8269</v>
      </c>
      <c r="S298" t="str">
        <f t="shared" si="28"/>
        <v>film &amp; video</v>
      </c>
      <c r="T298" t="str">
        <f t="shared" si="29"/>
        <v>documentary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 s="7">
        <v>20000</v>
      </c>
      <c r="E299" s="7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7">
        <f t="shared" si="24"/>
        <v>141.74647887323943</v>
      </c>
      <c r="N299" t="b">
        <v>1</v>
      </c>
      <c r="O299" s="11">
        <f t="shared" si="25"/>
        <v>1.0064</v>
      </c>
      <c r="P299" s="12">
        <f t="shared" si="26"/>
        <v>42089.72802083334</v>
      </c>
      <c r="Q299" s="12">
        <f t="shared" si="27"/>
        <v>42125.165972222225</v>
      </c>
      <c r="R299" t="s">
        <v>8269</v>
      </c>
      <c r="S299" t="str">
        <f t="shared" si="28"/>
        <v>film &amp; video</v>
      </c>
      <c r="T299" t="str">
        <f t="shared" si="29"/>
        <v>documentary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 s="7">
        <v>126000</v>
      </c>
      <c r="E300" s="7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7">
        <f t="shared" si="24"/>
        <v>56.344351395730705</v>
      </c>
      <c r="N300" t="b">
        <v>1</v>
      </c>
      <c r="O300" s="11">
        <f t="shared" si="25"/>
        <v>1.089324126984127</v>
      </c>
      <c r="P300" s="12">
        <f t="shared" si="26"/>
        <v>41709.463518518518</v>
      </c>
      <c r="Q300" s="12">
        <f t="shared" si="27"/>
        <v>41768.875</v>
      </c>
      <c r="R300" t="s">
        <v>8269</v>
      </c>
      <c r="S300" t="str">
        <f t="shared" si="28"/>
        <v>film &amp; video</v>
      </c>
      <c r="T300" t="str">
        <f t="shared" si="29"/>
        <v>documentary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 s="7">
        <v>10000</v>
      </c>
      <c r="E301" s="7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7">
        <f t="shared" si="24"/>
        <v>73.341188524590166</v>
      </c>
      <c r="N301" t="b">
        <v>1</v>
      </c>
      <c r="O301" s="11">
        <f t="shared" si="25"/>
        <v>1.789525</v>
      </c>
      <c r="P301" s="12">
        <f t="shared" si="26"/>
        <v>40469.225231481483</v>
      </c>
      <c r="Q301" s="12">
        <f t="shared" si="27"/>
        <v>40499.266898148147</v>
      </c>
      <c r="R301" t="s">
        <v>8269</v>
      </c>
      <c r="S301" t="str">
        <f t="shared" si="28"/>
        <v>film &amp; video</v>
      </c>
      <c r="T301" t="str">
        <f t="shared" si="29"/>
        <v>documentary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 s="7">
        <v>25000</v>
      </c>
      <c r="E302" s="7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7">
        <f t="shared" si="24"/>
        <v>85.337785234899329</v>
      </c>
      <c r="N302" t="b">
        <v>1</v>
      </c>
      <c r="O302" s="11">
        <f t="shared" si="25"/>
        <v>1.0172264</v>
      </c>
      <c r="P302" s="12">
        <f t="shared" si="26"/>
        <v>40626.959930555553</v>
      </c>
      <c r="Q302" s="12">
        <f t="shared" si="27"/>
        <v>40657.959930555553</v>
      </c>
      <c r="R302" t="s">
        <v>8269</v>
      </c>
      <c r="S302" t="str">
        <f t="shared" si="28"/>
        <v>film &amp; video</v>
      </c>
      <c r="T302" t="str">
        <f t="shared" si="29"/>
        <v>documentary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 s="7">
        <v>13000</v>
      </c>
      <c r="E303" s="7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7">
        <f t="shared" si="24"/>
        <v>61.496215139442228</v>
      </c>
      <c r="N303" t="b">
        <v>1</v>
      </c>
      <c r="O303" s="11">
        <f t="shared" si="25"/>
        <v>1.1873499999999999</v>
      </c>
      <c r="P303" s="12">
        <f t="shared" si="26"/>
        <v>41312.737673611111</v>
      </c>
      <c r="Q303" s="12">
        <f t="shared" si="27"/>
        <v>41352.696006944447</v>
      </c>
      <c r="R303" t="s">
        <v>8269</v>
      </c>
      <c r="S303" t="str">
        <f t="shared" si="28"/>
        <v>film &amp; video</v>
      </c>
      <c r="T303" t="str">
        <f t="shared" si="29"/>
        <v>documentary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 s="7">
        <v>10000</v>
      </c>
      <c r="E304" s="7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7">
        <f t="shared" si="24"/>
        <v>93.018518518518519</v>
      </c>
      <c r="N304" t="b">
        <v>1</v>
      </c>
      <c r="O304" s="11">
        <f t="shared" si="25"/>
        <v>1.0045999999999999</v>
      </c>
      <c r="P304" s="12">
        <f t="shared" si="26"/>
        <v>40933.856921296298</v>
      </c>
      <c r="Q304" s="12">
        <f t="shared" si="27"/>
        <v>40963.856921296298</v>
      </c>
      <c r="R304" t="s">
        <v>8269</v>
      </c>
      <c r="S304" t="str">
        <f t="shared" si="28"/>
        <v>film &amp; video</v>
      </c>
      <c r="T304" t="str">
        <f t="shared" si="29"/>
        <v>documentary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 s="7">
        <v>3000</v>
      </c>
      <c r="E305" s="7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7">
        <f t="shared" si="24"/>
        <v>50.292682926829265</v>
      </c>
      <c r="N305" t="b">
        <v>1</v>
      </c>
      <c r="O305" s="11">
        <f t="shared" si="25"/>
        <v>1.3746666666666667</v>
      </c>
      <c r="P305" s="12">
        <f t="shared" si="26"/>
        <v>41032.071134259262</v>
      </c>
      <c r="Q305" s="12">
        <f t="shared" si="27"/>
        <v>41062.071134259262</v>
      </c>
      <c r="R305" t="s">
        <v>8269</v>
      </c>
      <c r="S305" t="str">
        <f t="shared" si="28"/>
        <v>film &amp; video</v>
      </c>
      <c r="T305" t="str">
        <f t="shared" si="29"/>
        <v>documentary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 s="7">
        <v>3400</v>
      </c>
      <c r="E306" s="7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7">
        <f t="shared" si="24"/>
        <v>106.43243243243244</v>
      </c>
      <c r="N306" t="b">
        <v>1</v>
      </c>
      <c r="O306" s="11">
        <f t="shared" si="25"/>
        <v>2.3164705882352941</v>
      </c>
      <c r="P306" s="12">
        <f t="shared" si="26"/>
        <v>41114.094872685186</v>
      </c>
      <c r="Q306" s="12">
        <f t="shared" si="27"/>
        <v>41153.083333333336</v>
      </c>
      <c r="R306" t="s">
        <v>8269</v>
      </c>
      <c r="S306" t="str">
        <f t="shared" si="28"/>
        <v>film &amp; video</v>
      </c>
      <c r="T306" t="str">
        <f t="shared" si="29"/>
        <v>documentary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 s="7">
        <v>7500</v>
      </c>
      <c r="E307" s="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7">
        <f t="shared" si="24"/>
        <v>51.719576719576722</v>
      </c>
      <c r="N307" t="b">
        <v>1</v>
      </c>
      <c r="O307" s="11">
        <f t="shared" si="25"/>
        <v>1.3033333333333332</v>
      </c>
      <c r="P307" s="12">
        <f t="shared" si="26"/>
        <v>40948.630196759259</v>
      </c>
      <c r="Q307" s="12">
        <f t="shared" si="27"/>
        <v>40978.630196759259</v>
      </c>
      <c r="R307" t="s">
        <v>8269</v>
      </c>
      <c r="S307" t="str">
        <f t="shared" si="28"/>
        <v>film &amp; video</v>
      </c>
      <c r="T307" t="str">
        <f t="shared" si="29"/>
        <v>documentary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 s="7">
        <v>1000</v>
      </c>
      <c r="E308" s="7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7">
        <f t="shared" si="24"/>
        <v>36.612499999999997</v>
      </c>
      <c r="N308" t="b">
        <v>1</v>
      </c>
      <c r="O308" s="11">
        <f t="shared" si="25"/>
        <v>2.9289999999999998</v>
      </c>
      <c r="P308" s="12">
        <f t="shared" si="26"/>
        <v>41333.837187500001</v>
      </c>
      <c r="Q308" s="12">
        <f t="shared" si="27"/>
        <v>41353.795520833337</v>
      </c>
      <c r="R308" t="s">
        <v>8269</v>
      </c>
      <c r="S308" t="str">
        <f t="shared" si="28"/>
        <v>film &amp; video</v>
      </c>
      <c r="T308" t="str">
        <f t="shared" si="29"/>
        <v>documentary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 s="7">
        <v>22000</v>
      </c>
      <c r="E309" s="7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7">
        <f t="shared" si="24"/>
        <v>42.517361111111114</v>
      </c>
      <c r="N309" t="b">
        <v>1</v>
      </c>
      <c r="O309" s="11">
        <f t="shared" si="25"/>
        <v>1.1131818181818183</v>
      </c>
      <c r="P309" s="12">
        <f t="shared" si="26"/>
        <v>41282.944456018515</v>
      </c>
      <c r="Q309" s="12">
        <f t="shared" si="27"/>
        <v>41312.944456018515</v>
      </c>
      <c r="R309" t="s">
        <v>8269</v>
      </c>
      <c r="S309" t="str">
        <f t="shared" si="28"/>
        <v>film &amp; video</v>
      </c>
      <c r="T309" t="str">
        <f t="shared" si="29"/>
        <v>documentary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 s="7">
        <v>12000</v>
      </c>
      <c r="E310" s="7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7">
        <f t="shared" si="24"/>
        <v>62.712871287128714</v>
      </c>
      <c r="N310" t="b">
        <v>1</v>
      </c>
      <c r="O310" s="11">
        <f t="shared" si="25"/>
        <v>1.0556666666666668</v>
      </c>
      <c r="P310" s="12">
        <f t="shared" si="26"/>
        <v>40567.694560185184</v>
      </c>
      <c r="Q310" s="12">
        <f t="shared" si="27"/>
        <v>40612.694560185184</v>
      </c>
      <c r="R310" t="s">
        <v>8269</v>
      </c>
      <c r="S310" t="str">
        <f t="shared" si="28"/>
        <v>film &amp; video</v>
      </c>
      <c r="T310" t="str">
        <f t="shared" si="29"/>
        <v>documentary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 s="7">
        <v>18000</v>
      </c>
      <c r="E311" s="7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7">
        <f t="shared" si="24"/>
        <v>89.957983193277315</v>
      </c>
      <c r="N311" t="b">
        <v>1</v>
      </c>
      <c r="O311" s="11">
        <f t="shared" si="25"/>
        <v>1.1894444444444445</v>
      </c>
      <c r="P311" s="12">
        <f t="shared" si="26"/>
        <v>41134.751550925925</v>
      </c>
      <c r="Q311" s="12">
        <f t="shared" si="27"/>
        <v>41155.751550925925</v>
      </c>
      <c r="R311" t="s">
        <v>8269</v>
      </c>
      <c r="S311" t="str">
        <f t="shared" si="28"/>
        <v>film &amp; video</v>
      </c>
      <c r="T311" t="str">
        <f t="shared" si="29"/>
        <v>documentary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 s="7">
        <v>1000</v>
      </c>
      <c r="E312" s="7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7">
        <f t="shared" si="24"/>
        <v>28.924722222222222</v>
      </c>
      <c r="N312" t="b">
        <v>1</v>
      </c>
      <c r="O312" s="11">
        <f t="shared" si="25"/>
        <v>1.04129</v>
      </c>
      <c r="P312" s="12">
        <f t="shared" si="26"/>
        <v>40821.183136574073</v>
      </c>
      <c r="Q312" s="12">
        <f t="shared" si="27"/>
        <v>40836.083333333336</v>
      </c>
      <c r="R312" t="s">
        <v>8269</v>
      </c>
      <c r="S312" t="str">
        <f t="shared" si="28"/>
        <v>film &amp; video</v>
      </c>
      <c r="T312" t="str">
        <f t="shared" si="29"/>
        <v>documentary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 s="7">
        <v>20000</v>
      </c>
      <c r="E313" s="7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7">
        <f t="shared" si="24"/>
        <v>138.8022</v>
      </c>
      <c r="N313" t="b">
        <v>1</v>
      </c>
      <c r="O313" s="11">
        <f t="shared" si="25"/>
        <v>1.0410165</v>
      </c>
      <c r="P313" s="12">
        <f t="shared" si="26"/>
        <v>40868.219814814816</v>
      </c>
      <c r="Q313" s="12">
        <f t="shared" si="27"/>
        <v>40909.332638888889</v>
      </c>
      <c r="R313" t="s">
        <v>8269</v>
      </c>
      <c r="S313" t="str">
        <f t="shared" si="28"/>
        <v>film &amp; video</v>
      </c>
      <c r="T313" t="str">
        <f t="shared" si="29"/>
        <v>documentary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 s="7">
        <v>8000</v>
      </c>
      <c r="E314" s="7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7">
        <f t="shared" si="24"/>
        <v>61.301369863013697</v>
      </c>
      <c r="N314" t="b">
        <v>1</v>
      </c>
      <c r="O314" s="11">
        <f t="shared" si="25"/>
        <v>1.1187499999999999</v>
      </c>
      <c r="P314" s="12">
        <f t="shared" si="26"/>
        <v>41348.877685185187</v>
      </c>
      <c r="Q314" s="12">
        <f t="shared" si="27"/>
        <v>41378.877685185187</v>
      </c>
      <c r="R314" t="s">
        <v>8269</v>
      </c>
      <c r="S314" t="str">
        <f t="shared" si="28"/>
        <v>film &amp; video</v>
      </c>
      <c r="T314" t="str">
        <f t="shared" si="29"/>
        <v>documentary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 s="7">
        <v>17000</v>
      </c>
      <c r="E315" s="7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7">
        <f t="shared" si="24"/>
        <v>80.202702702702709</v>
      </c>
      <c r="N315" t="b">
        <v>1</v>
      </c>
      <c r="O315" s="11">
        <f t="shared" si="25"/>
        <v>1.0473529411764706</v>
      </c>
      <c r="P315" s="12">
        <f t="shared" si="26"/>
        <v>40357.227939814817</v>
      </c>
      <c r="Q315" s="12">
        <f t="shared" si="27"/>
        <v>40401.665972222225</v>
      </c>
      <c r="R315" t="s">
        <v>8269</v>
      </c>
      <c r="S315" t="str">
        <f t="shared" si="28"/>
        <v>film &amp; video</v>
      </c>
      <c r="T315" t="str">
        <f t="shared" si="29"/>
        <v>documentary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 s="7">
        <v>1000</v>
      </c>
      <c r="E316" s="7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7">
        <f t="shared" si="24"/>
        <v>32.095833333333331</v>
      </c>
      <c r="N316" t="b">
        <v>1</v>
      </c>
      <c r="O316" s="11">
        <f t="shared" si="25"/>
        <v>3.8515000000000001</v>
      </c>
      <c r="P316" s="12">
        <f t="shared" si="26"/>
        <v>41304.833194444444</v>
      </c>
      <c r="Q316" s="12">
        <f t="shared" si="27"/>
        <v>41334.833194444444</v>
      </c>
      <c r="R316" t="s">
        <v>8269</v>
      </c>
      <c r="S316" t="str">
        <f t="shared" si="28"/>
        <v>film &amp; video</v>
      </c>
      <c r="T316" t="str">
        <f t="shared" si="29"/>
        <v>documentary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 s="7">
        <v>25000</v>
      </c>
      <c r="E317" s="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7">
        <f t="shared" si="24"/>
        <v>200.88888888888889</v>
      </c>
      <c r="N317" t="b">
        <v>1</v>
      </c>
      <c r="O317" s="11">
        <f t="shared" si="25"/>
        <v>1.01248</v>
      </c>
      <c r="P317" s="12">
        <f t="shared" si="26"/>
        <v>41113.77238425926</v>
      </c>
      <c r="Q317" s="12">
        <f t="shared" si="27"/>
        <v>41143.77238425926</v>
      </c>
      <c r="R317" t="s">
        <v>8269</v>
      </c>
      <c r="S317" t="str">
        <f t="shared" si="28"/>
        <v>film &amp; video</v>
      </c>
      <c r="T317" t="str">
        <f t="shared" si="29"/>
        <v>documentary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 s="7">
        <v>15000</v>
      </c>
      <c r="E318" s="7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7">
        <f t="shared" si="24"/>
        <v>108.01265822784811</v>
      </c>
      <c r="N318" t="b">
        <v>1</v>
      </c>
      <c r="O318" s="11">
        <f t="shared" si="25"/>
        <v>1.1377333333333333</v>
      </c>
      <c r="P318" s="12">
        <f t="shared" si="26"/>
        <v>41950.923576388886</v>
      </c>
      <c r="Q318" s="12">
        <f t="shared" si="27"/>
        <v>41984.207638888889</v>
      </c>
      <c r="R318" t="s">
        <v>8269</v>
      </c>
      <c r="S318" t="str">
        <f t="shared" si="28"/>
        <v>film &amp; video</v>
      </c>
      <c r="T318" t="str">
        <f t="shared" si="29"/>
        <v>documentary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 s="7">
        <v>30000</v>
      </c>
      <c r="E319" s="7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7">
        <f t="shared" si="24"/>
        <v>95.699367088607602</v>
      </c>
      <c r="N319" t="b">
        <v>1</v>
      </c>
      <c r="O319" s="11">
        <f t="shared" si="25"/>
        <v>1.0080333333333333</v>
      </c>
      <c r="P319" s="12">
        <f t="shared" si="26"/>
        <v>41589.676886574074</v>
      </c>
      <c r="Q319" s="12">
        <f t="shared" si="27"/>
        <v>41619.676886574074</v>
      </c>
      <c r="R319" t="s">
        <v>8269</v>
      </c>
      <c r="S319" t="str">
        <f t="shared" si="28"/>
        <v>film &amp; video</v>
      </c>
      <c r="T319" t="str">
        <f t="shared" si="29"/>
        <v>documentary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 s="7">
        <v>5000</v>
      </c>
      <c r="E320" s="7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7">
        <f t="shared" si="24"/>
        <v>49.880281690140848</v>
      </c>
      <c r="N320" t="b">
        <v>1</v>
      </c>
      <c r="O320" s="11">
        <f t="shared" si="25"/>
        <v>2.8332000000000002</v>
      </c>
      <c r="P320" s="12">
        <f t="shared" si="26"/>
        <v>41330.038784722223</v>
      </c>
      <c r="Q320" s="12">
        <f t="shared" si="27"/>
        <v>41359.997118055559</v>
      </c>
      <c r="R320" t="s">
        <v>8269</v>
      </c>
      <c r="S320" t="str">
        <f t="shared" si="28"/>
        <v>film &amp; video</v>
      </c>
      <c r="T320" t="str">
        <f t="shared" si="29"/>
        <v>documentary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 s="7">
        <v>5000</v>
      </c>
      <c r="E321" s="7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7">
        <f t="shared" si="24"/>
        <v>110.47058823529412</v>
      </c>
      <c r="N321" t="b">
        <v>1</v>
      </c>
      <c r="O321" s="11">
        <f t="shared" si="25"/>
        <v>1.1268</v>
      </c>
      <c r="P321" s="12">
        <f t="shared" si="26"/>
        <v>40123.83829861111</v>
      </c>
      <c r="Q321" s="12">
        <f t="shared" si="27"/>
        <v>40211.332638888889</v>
      </c>
      <c r="R321" t="s">
        <v>8269</v>
      </c>
      <c r="S321" t="str">
        <f t="shared" si="28"/>
        <v>film &amp; video</v>
      </c>
      <c r="T321" t="str">
        <f t="shared" si="29"/>
        <v>documentary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 s="7">
        <v>20000</v>
      </c>
      <c r="E322" s="7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7">
        <f t="shared" si="24"/>
        <v>134.91139240506328</v>
      </c>
      <c r="N322" t="b">
        <v>1</v>
      </c>
      <c r="O322" s="11">
        <f t="shared" si="25"/>
        <v>1.0658000000000001</v>
      </c>
      <c r="P322" s="12">
        <f t="shared" si="26"/>
        <v>42331.551307870366</v>
      </c>
      <c r="Q322" s="12">
        <f t="shared" si="27"/>
        <v>42360.958333333328</v>
      </c>
      <c r="R322" t="s">
        <v>8269</v>
      </c>
      <c r="S322" t="str">
        <f t="shared" si="28"/>
        <v>film &amp; video</v>
      </c>
      <c r="T322" t="str">
        <f t="shared" si="29"/>
        <v>documentary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 s="7">
        <v>35000</v>
      </c>
      <c r="E323" s="7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7">
        <f t="shared" ref="M323:M386" si="30">E323/L323</f>
        <v>106.62314540059347</v>
      </c>
      <c r="N323" t="b">
        <v>1</v>
      </c>
      <c r="O323" s="11">
        <f t="shared" ref="O323:O386" si="31">E323/D323</f>
        <v>1.0266285714285714</v>
      </c>
      <c r="P323" s="12">
        <f t="shared" ref="P323:P386" si="32">(((J323/60)/60)/24)+DATE(1970,1,1)</f>
        <v>42647.446597222224</v>
      </c>
      <c r="Q323" s="12">
        <f t="shared" ref="Q323:Q386" si="33">(((I323/60)/60)/24)+DATE(1970,1,1)</f>
        <v>42682.488263888896</v>
      </c>
      <c r="R323" t="s">
        <v>8269</v>
      </c>
      <c r="S323" t="str">
        <f t="shared" ref="S323:S386" si="34">LEFT(R323, SEARCH("/",R323,1)-1)</f>
        <v>film &amp; video</v>
      </c>
      <c r="T323" t="str">
        <f t="shared" ref="T323:T386" si="35">RIGHT(R323,LEN(R323)-SEARCH("/",R323))</f>
        <v>documentary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 s="7">
        <v>25000</v>
      </c>
      <c r="E324" s="7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7">
        <f t="shared" si="30"/>
        <v>145.04301075268816</v>
      </c>
      <c r="N324" t="b">
        <v>1</v>
      </c>
      <c r="O324" s="11">
        <f t="shared" si="31"/>
        <v>1.0791200000000001</v>
      </c>
      <c r="P324" s="12">
        <f t="shared" si="32"/>
        <v>42473.57</v>
      </c>
      <c r="Q324" s="12">
        <f t="shared" si="33"/>
        <v>42503.57</v>
      </c>
      <c r="R324" t="s">
        <v>8269</v>
      </c>
      <c r="S324" t="str">
        <f t="shared" si="34"/>
        <v>film &amp; video</v>
      </c>
      <c r="T324" t="str">
        <f t="shared" si="35"/>
        <v>documentary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 s="7">
        <v>5400</v>
      </c>
      <c r="E325" s="7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7">
        <f t="shared" si="30"/>
        <v>114.58620689655173</v>
      </c>
      <c r="N325" t="b">
        <v>1</v>
      </c>
      <c r="O325" s="11">
        <f t="shared" si="31"/>
        <v>1.2307407407407407</v>
      </c>
      <c r="P325" s="12">
        <f t="shared" si="32"/>
        <v>42697.32136574074</v>
      </c>
      <c r="Q325" s="12">
        <f t="shared" si="33"/>
        <v>42725.332638888889</v>
      </c>
      <c r="R325" t="s">
        <v>8269</v>
      </c>
      <c r="S325" t="str">
        <f t="shared" si="34"/>
        <v>film &amp; video</v>
      </c>
      <c r="T325" t="str">
        <f t="shared" si="35"/>
        <v>documentary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 s="7">
        <v>8500</v>
      </c>
      <c r="E326" s="7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7">
        <f t="shared" si="30"/>
        <v>105.3170731707317</v>
      </c>
      <c r="N326" t="b">
        <v>1</v>
      </c>
      <c r="O326" s="11">
        <f t="shared" si="31"/>
        <v>1.016</v>
      </c>
      <c r="P326" s="12">
        <f t="shared" si="32"/>
        <v>42184.626250000001</v>
      </c>
      <c r="Q326" s="12">
        <f t="shared" si="33"/>
        <v>42217.626250000001</v>
      </c>
      <c r="R326" t="s">
        <v>8269</v>
      </c>
      <c r="S326" t="str">
        <f t="shared" si="34"/>
        <v>film &amp; video</v>
      </c>
      <c r="T326" t="str">
        <f t="shared" si="35"/>
        <v>documentary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 s="7">
        <v>50000</v>
      </c>
      <c r="E327" s="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7">
        <f t="shared" si="30"/>
        <v>70.921195652173907</v>
      </c>
      <c r="N327" t="b">
        <v>1</v>
      </c>
      <c r="O327" s="11">
        <f t="shared" si="31"/>
        <v>1.04396</v>
      </c>
      <c r="P327" s="12">
        <f t="shared" si="32"/>
        <v>42689.187881944439</v>
      </c>
      <c r="Q327" s="12">
        <f t="shared" si="33"/>
        <v>42724.187881944439</v>
      </c>
      <c r="R327" t="s">
        <v>8269</v>
      </c>
      <c r="S327" t="str">
        <f t="shared" si="34"/>
        <v>film &amp; video</v>
      </c>
      <c r="T327" t="str">
        <f t="shared" si="35"/>
        <v>documentary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 s="7">
        <v>150000</v>
      </c>
      <c r="E328" s="7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7">
        <f t="shared" si="30"/>
        <v>147.17167680278018</v>
      </c>
      <c r="N328" t="b">
        <v>1</v>
      </c>
      <c r="O328" s="11">
        <f t="shared" si="31"/>
        <v>1.1292973333333334</v>
      </c>
      <c r="P328" s="12">
        <f t="shared" si="32"/>
        <v>42775.314884259264</v>
      </c>
      <c r="Q328" s="12">
        <f t="shared" si="33"/>
        <v>42808.956250000003</v>
      </c>
      <c r="R328" t="s">
        <v>8269</v>
      </c>
      <c r="S328" t="str">
        <f t="shared" si="34"/>
        <v>film &amp; video</v>
      </c>
      <c r="T328" t="str">
        <f t="shared" si="35"/>
        <v>documentary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 s="7">
        <v>4000</v>
      </c>
      <c r="E329" s="7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7">
        <f t="shared" si="30"/>
        <v>160.47058823529412</v>
      </c>
      <c r="N329" t="b">
        <v>1</v>
      </c>
      <c r="O329" s="11">
        <f t="shared" si="31"/>
        <v>1.3640000000000001</v>
      </c>
      <c r="P329" s="12">
        <f t="shared" si="32"/>
        <v>42058.235289351855</v>
      </c>
      <c r="Q329" s="12">
        <f t="shared" si="33"/>
        <v>42085.333333333328</v>
      </c>
      <c r="R329" t="s">
        <v>8269</v>
      </c>
      <c r="S329" t="str">
        <f t="shared" si="34"/>
        <v>film &amp; video</v>
      </c>
      <c r="T329" t="str">
        <f t="shared" si="35"/>
        <v>documentary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 s="7">
        <v>75000</v>
      </c>
      <c r="E330" s="7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7">
        <f t="shared" si="30"/>
        <v>156.04578313253012</v>
      </c>
      <c r="N330" t="b">
        <v>1</v>
      </c>
      <c r="O330" s="11">
        <f t="shared" si="31"/>
        <v>1.036144</v>
      </c>
      <c r="P330" s="12">
        <f t="shared" si="32"/>
        <v>42278.946620370371</v>
      </c>
      <c r="Q330" s="12">
        <f t="shared" si="33"/>
        <v>42309.166666666672</v>
      </c>
      <c r="R330" t="s">
        <v>8269</v>
      </c>
      <c r="S330" t="str">
        <f t="shared" si="34"/>
        <v>film &amp; video</v>
      </c>
      <c r="T330" t="str">
        <f t="shared" si="35"/>
        <v>documentary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 s="7">
        <v>10000</v>
      </c>
      <c r="E331" s="7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7">
        <f t="shared" si="30"/>
        <v>63.17365269461078</v>
      </c>
      <c r="N331" t="b">
        <v>1</v>
      </c>
      <c r="O331" s="11">
        <f t="shared" si="31"/>
        <v>1.0549999999999999</v>
      </c>
      <c r="P331" s="12">
        <f t="shared" si="32"/>
        <v>42291.46674768519</v>
      </c>
      <c r="Q331" s="12">
        <f t="shared" si="33"/>
        <v>42315.166666666672</v>
      </c>
      <c r="R331" t="s">
        <v>8269</v>
      </c>
      <c r="S331" t="str">
        <f t="shared" si="34"/>
        <v>film &amp; video</v>
      </c>
      <c r="T331" t="str">
        <f t="shared" si="35"/>
        <v>documentary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 s="7">
        <v>35000</v>
      </c>
      <c r="E332" s="7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7">
        <f t="shared" si="30"/>
        <v>104.82352941176471</v>
      </c>
      <c r="N332" t="b">
        <v>1</v>
      </c>
      <c r="O332" s="11">
        <f t="shared" si="31"/>
        <v>1.0182857142857142</v>
      </c>
      <c r="P332" s="12">
        <f t="shared" si="32"/>
        <v>41379.515775462962</v>
      </c>
      <c r="Q332" s="12">
        <f t="shared" si="33"/>
        <v>41411.165972222225</v>
      </c>
      <c r="R332" t="s">
        <v>8269</v>
      </c>
      <c r="S332" t="str">
        <f t="shared" si="34"/>
        <v>film &amp; video</v>
      </c>
      <c r="T332" t="str">
        <f t="shared" si="35"/>
        <v>documentary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 s="7">
        <v>40000</v>
      </c>
      <c r="E333" s="7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7">
        <f t="shared" si="30"/>
        <v>97.356164383561648</v>
      </c>
      <c r="N333" t="b">
        <v>1</v>
      </c>
      <c r="O333" s="11">
        <f t="shared" si="31"/>
        <v>1.0660499999999999</v>
      </c>
      <c r="P333" s="12">
        <f t="shared" si="32"/>
        <v>42507.581412037034</v>
      </c>
      <c r="Q333" s="12">
        <f t="shared" si="33"/>
        <v>42538.581412037034</v>
      </c>
      <c r="R333" t="s">
        <v>8269</v>
      </c>
      <c r="S333" t="str">
        <f t="shared" si="34"/>
        <v>film &amp; video</v>
      </c>
      <c r="T333" t="str">
        <f t="shared" si="35"/>
        <v>documentary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 s="7">
        <v>100000</v>
      </c>
      <c r="E334" s="7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7">
        <f t="shared" si="30"/>
        <v>203.63063063063063</v>
      </c>
      <c r="N334" t="b">
        <v>1</v>
      </c>
      <c r="O334" s="11">
        <f t="shared" si="31"/>
        <v>1.13015</v>
      </c>
      <c r="P334" s="12">
        <f t="shared" si="32"/>
        <v>42263.680289351847</v>
      </c>
      <c r="Q334" s="12">
        <f t="shared" si="33"/>
        <v>42305.333333333328</v>
      </c>
      <c r="R334" t="s">
        <v>8269</v>
      </c>
      <c r="S334" t="str">
        <f t="shared" si="34"/>
        <v>film &amp; video</v>
      </c>
      <c r="T334" t="str">
        <f t="shared" si="35"/>
        <v>documentary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 s="7">
        <v>40000</v>
      </c>
      <c r="E335" s="7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7">
        <f t="shared" si="30"/>
        <v>188.31203007518798</v>
      </c>
      <c r="N335" t="b">
        <v>1</v>
      </c>
      <c r="O335" s="11">
        <f t="shared" si="31"/>
        <v>1.252275</v>
      </c>
      <c r="P335" s="12">
        <f t="shared" si="32"/>
        <v>42437.636469907404</v>
      </c>
      <c r="Q335" s="12">
        <f t="shared" si="33"/>
        <v>42467.59480324074</v>
      </c>
      <c r="R335" t="s">
        <v>8269</v>
      </c>
      <c r="S335" t="str">
        <f t="shared" si="34"/>
        <v>film &amp; video</v>
      </c>
      <c r="T335" t="str">
        <f t="shared" si="35"/>
        <v>documentary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 s="7">
        <v>10000</v>
      </c>
      <c r="E336" s="7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7">
        <f t="shared" si="30"/>
        <v>146.65217391304347</v>
      </c>
      <c r="N336" t="b">
        <v>1</v>
      </c>
      <c r="O336" s="11">
        <f t="shared" si="31"/>
        <v>1.0119</v>
      </c>
      <c r="P336" s="12">
        <f t="shared" si="32"/>
        <v>42101.682372685187</v>
      </c>
      <c r="Q336" s="12">
        <f t="shared" si="33"/>
        <v>42139.791666666672</v>
      </c>
      <c r="R336" t="s">
        <v>8269</v>
      </c>
      <c r="S336" t="str">
        <f t="shared" si="34"/>
        <v>film &amp; video</v>
      </c>
      <c r="T336" t="str">
        <f t="shared" si="35"/>
        <v>documentary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 s="7">
        <v>8500</v>
      </c>
      <c r="E337" s="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7">
        <f t="shared" si="30"/>
        <v>109.1875</v>
      </c>
      <c r="N337" t="b">
        <v>1</v>
      </c>
      <c r="O337" s="11">
        <f t="shared" si="31"/>
        <v>1.0276470588235294</v>
      </c>
      <c r="P337" s="12">
        <f t="shared" si="32"/>
        <v>42101.737442129626</v>
      </c>
      <c r="Q337" s="12">
        <f t="shared" si="33"/>
        <v>42132.916666666672</v>
      </c>
      <c r="R337" t="s">
        <v>8269</v>
      </c>
      <c r="S337" t="str">
        <f t="shared" si="34"/>
        <v>film &amp; video</v>
      </c>
      <c r="T337" t="str">
        <f t="shared" si="35"/>
        <v>documentary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 s="7">
        <v>25000</v>
      </c>
      <c r="E338" s="7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7">
        <f t="shared" si="30"/>
        <v>59.249046653144013</v>
      </c>
      <c r="N338" t="b">
        <v>1</v>
      </c>
      <c r="O338" s="11">
        <f t="shared" si="31"/>
        <v>1.1683911999999999</v>
      </c>
      <c r="P338" s="12">
        <f t="shared" si="32"/>
        <v>42291.596273148149</v>
      </c>
      <c r="Q338" s="12">
        <f t="shared" si="33"/>
        <v>42321.637939814813</v>
      </c>
      <c r="R338" t="s">
        <v>8269</v>
      </c>
      <c r="S338" t="str">
        <f t="shared" si="34"/>
        <v>film &amp; video</v>
      </c>
      <c r="T338" t="str">
        <f t="shared" si="35"/>
        <v>documentary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 s="7">
        <v>3000</v>
      </c>
      <c r="E339" s="7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7">
        <f t="shared" si="30"/>
        <v>97.904838709677421</v>
      </c>
      <c r="N339" t="b">
        <v>1</v>
      </c>
      <c r="O339" s="11">
        <f t="shared" si="31"/>
        <v>1.0116833333333335</v>
      </c>
      <c r="P339" s="12">
        <f t="shared" si="32"/>
        <v>42047.128564814819</v>
      </c>
      <c r="Q339" s="12">
        <f t="shared" si="33"/>
        <v>42077.086898148147</v>
      </c>
      <c r="R339" t="s">
        <v>8269</v>
      </c>
      <c r="S339" t="str">
        <f t="shared" si="34"/>
        <v>film &amp; video</v>
      </c>
      <c r="T339" t="str">
        <f t="shared" si="35"/>
        <v>documentary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 s="7">
        <v>15000</v>
      </c>
      <c r="E340" s="7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7">
        <f t="shared" si="30"/>
        <v>70.000169491525426</v>
      </c>
      <c r="N340" t="b">
        <v>1</v>
      </c>
      <c r="O340" s="11">
        <f t="shared" si="31"/>
        <v>1.1013360000000001</v>
      </c>
      <c r="P340" s="12">
        <f t="shared" si="32"/>
        <v>42559.755671296298</v>
      </c>
      <c r="Q340" s="12">
        <f t="shared" si="33"/>
        <v>42616.041666666672</v>
      </c>
      <c r="R340" t="s">
        <v>8269</v>
      </c>
      <c r="S340" t="str">
        <f t="shared" si="34"/>
        <v>film &amp; video</v>
      </c>
      <c r="T340" t="str">
        <f t="shared" si="35"/>
        <v>documentary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 s="7">
        <v>6000</v>
      </c>
      <c r="E341" s="7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7">
        <f t="shared" si="30"/>
        <v>72.865168539325836</v>
      </c>
      <c r="N341" t="b">
        <v>1</v>
      </c>
      <c r="O341" s="11">
        <f t="shared" si="31"/>
        <v>1.0808333333333333</v>
      </c>
      <c r="P341" s="12">
        <f t="shared" si="32"/>
        <v>42093.760046296295</v>
      </c>
      <c r="Q341" s="12">
        <f t="shared" si="33"/>
        <v>42123.760046296295</v>
      </c>
      <c r="R341" t="s">
        <v>8269</v>
      </c>
      <c r="S341" t="str">
        <f t="shared" si="34"/>
        <v>film &amp; video</v>
      </c>
      <c r="T341" t="str">
        <f t="shared" si="35"/>
        <v>documentary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 s="7">
        <v>35000</v>
      </c>
      <c r="E342" s="7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7">
        <f t="shared" si="30"/>
        <v>146.34782608695653</v>
      </c>
      <c r="N342" t="b">
        <v>1</v>
      </c>
      <c r="O342" s="11">
        <f t="shared" si="31"/>
        <v>1.2502285714285715</v>
      </c>
      <c r="P342" s="12">
        <f t="shared" si="32"/>
        <v>42772.669062500005</v>
      </c>
      <c r="Q342" s="12">
        <f t="shared" si="33"/>
        <v>42802.875</v>
      </c>
      <c r="R342" t="s">
        <v>8269</v>
      </c>
      <c r="S342" t="str">
        <f t="shared" si="34"/>
        <v>film &amp; video</v>
      </c>
      <c r="T342" t="str">
        <f t="shared" si="35"/>
        <v>documentary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 s="7">
        <v>3500</v>
      </c>
      <c r="E343" s="7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7">
        <f t="shared" si="30"/>
        <v>67.909090909090907</v>
      </c>
      <c r="N343" t="b">
        <v>1</v>
      </c>
      <c r="O343" s="11">
        <f t="shared" si="31"/>
        <v>1.0671428571428572</v>
      </c>
      <c r="P343" s="12">
        <f t="shared" si="32"/>
        <v>41894.879606481481</v>
      </c>
      <c r="Q343" s="12">
        <f t="shared" si="33"/>
        <v>41913.165972222225</v>
      </c>
      <c r="R343" t="s">
        <v>8269</v>
      </c>
      <c r="S343" t="str">
        <f t="shared" si="34"/>
        <v>film &amp; video</v>
      </c>
      <c r="T343" t="str">
        <f t="shared" si="35"/>
        <v>documentary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 s="7">
        <v>55000</v>
      </c>
      <c r="E344" s="7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7">
        <f t="shared" si="30"/>
        <v>169.85083076923075</v>
      </c>
      <c r="N344" t="b">
        <v>1</v>
      </c>
      <c r="O344" s="11">
        <f t="shared" si="31"/>
        <v>1.0036639999999999</v>
      </c>
      <c r="P344" s="12">
        <f t="shared" si="32"/>
        <v>42459.780844907407</v>
      </c>
      <c r="Q344" s="12">
        <f t="shared" si="33"/>
        <v>42489.780844907407</v>
      </c>
      <c r="R344" t="s">
        <v>8269</v>
      </c>
      <c r="S344" t="str">
        <f t="shared" si="34"/>
        <v>film &amp; video</v>
      </c>
      <c r="T344" t="str">
        <f t="shared" si="35"/>
        <v>documentary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 s="7">
        <v>30000</v>
      </c>
      <c r="E345" s="7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7">
        <f t="shared" si="30"/>
        <v>58.413339694656486</v>
      </c>
      <c r="N345" t="b">
        <v>1</v>
      </c>
      <c r="O345" s="11">
        <f t="shared" si="31"/>
        <v>1.0202863333333334</v>
      </c>
      <c r="P345" s="12">
        <f t="shared" si="32"/>
        <v>41926.73778935185</v>
      </c>
      <c r="Q345" s="12">
        <f t="shared" si="33"/>
        <v>41957.125</v>
      </c>
      <c r="R345" t="s">
        <v>8269</v>
      </c>
      <c r="S345" t="str">
        <f t="shared" si="34"/>
        <v>film &amp; video</v>
      </c>
      <c r="T345" t="str">
        <f t="shared" si="35"/>
        <v>documentary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 s="7">
        <v>33500</v>
      </c>
      <c r="E346" s="7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7">
        <f t="shared" si="30"/>
        <v>119.99298245614035</v>
      </c>
      <c r="N346" t="b">
        <v>1</v>
      </c>
      <c r="O346" s="11">
        <f t="shared" si="31"/>
        <v>1.0208358208955224</v>
      </c>
      <c r="P346" s="12">
        <f t="shared" si="32"/>
        <v>42111.970995370371</v>
      </c>
      <c r="Q346" s="12">
        <f t="shared" si="33"/>
        <v>42156.097222222219</v>
      </c>
      <c r="R346" t="s">
        <v>8269</v>
      </c>
      <c r="S346" t="str">
        <f t="shared" si="34"/>
        <v>film &amp; video</v>
      </c>
      <c r="T346" t="str">
        <f t="shared" si="35"/>
        <v>documentary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 s="7">
        <v>14500</v>
      </c>
      <c r="E347" s="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7">
        <f t="shared" si="30"/>
        <v>99.860335195530723</v>
      </c>
      <c r="N347" t="b">
        <v>1</v>
      </c>
      <c r="O347" s="11">
        <f t="shared" si="31"/>
        <v>1.2327586206896552</v>
      </c>
      <c r="P347" s="12">
        <f t="shared" si="32"/>
        <v>42114.944328703699</v>
      </c>
      <c r="Q347" s="12">
        <f t="shared" si="33"/>
        <v>42144.944328703699</v>
      </c>
      <c r="R347" t="s">
        <v>8269</v>
      </c>
      <c r="S347" t="str">
        <f t="shared" si="34"/>
        <v>film &amp; video</v>
      </c>
      <c r="T347" t="str">
        <f t="shared" si="35"/>
        <v>documentary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 s="7">
        <v>10000</v>
      </c>
      <c r="E348" s="7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7">
        <f t="shared" si="30"/>
        <v>90.579148936170213</v>
      </c>
      <c r="N348" t="b">
        <v>1</v>
      </c>
      <c r="O348" s="11">
        <f t="shared" si="31"/>
        <v>1.7028880000000002</v>
      </c>
      <c r="P348" s="12">
        <f t="shared" si="32"/>
        <v>42261.500243055561</v>
      </c>
      <c r="Q348" s="12">
        <f t="shared" si="33"/>
        <v>42291.500243055561</v>
      </c>
      <c r="R348" t="s">
        <v>8269</v>
      </c>
      <c r="S348" t="str">
        <f t="shared" si="34"/>
        <v>film &amp; video</v>
      </c>
      <c r="T348" t="str">
        <f t="shared" si="35"/>
        <v>documentary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 s="7">
        <v>40000</v>
      </c>
      <c r="E349" s="7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7">
        <f t="shared" si="30"/>
        <v>117.77361477572559</v>
      </c>
      <c r="N349" t="b">
        <v>1</v>
      </c>
      <c r="O349" s="11">
        <f t="shared" si="31"/>
        <v>1.1159049999999999</v>
      </c>
      <c r="P349" s="12">
        <f t="shared" si="32"/>
        <v>42292.495474537034</v>
      </c>
      <c r="Q349" s="12">
        <f t="shared" si="33"/>
        <v>42322.537141203706</v>
      </c>
      <c r="R349" t="s">
        <v>8269</v>
      </c>
      <c r="S349" t="str">
        <f t="shared" si="34"/>
        <v>film &amp; video</v>
      </c>
      <c r="T349" t="str">
        <f t="shared" si="35"/>
        <v>documentary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 s="7">
        <v>10000</v>
      </c>
      <c r="E350" s="7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7">
        <f t="shared" si="30"/>
        <v>86.554621848739501</v>
      </c>
      <c r="N350" t="b">
        <v>1</v>
      </c>
      <c r="O350" s="11">
        <f t="shared" si="31"/>
        <v>1.03</v>
      </c>
      <c r="P350" s="12">
        <f t="shared" si="32"/>
        <v>42207.58699074074</v>
      </c>
      <c r="Q350" s="12">
        <f t="shared" si="33"/>
        <v>42237.58699074074</v>
      </c>
      <c r="R350" t="s">
        <v>8269</v>
      </c>
      <c r="S350" t="str">
        <f t="shared" si="34"/>
        <v>film &amp; video</v>
      </c>
      <c r="T350" t="str">
        <f t="shared" si="35"/>
        <v>documentary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 s="7">
        <v>11260</v>
      </c>
      <c r="E351" s="7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7">
        <f t="shared" si="30"/>
        <v>71.899281437125751</v>
      </c>
      <c r="N351" t="b">
        <v>1</v>
      </c>
      <c r="O351" s="11">
        <f t="shared" si="31"/>
        <v>1.0663570159857905</v>
      </c>
      <c r="P351" s="12">
        <f t="shared" si="32"/>
        <v>42760.498935185184</v>
      </c>
      <c r="Q351" s="12">
        <f t="shared" si="33"/>
        <v>42790.498935185184</v>
      </c>
      <c r="R351" t="s">
        <v>8269</v>
      </c>
      <c r="S351" t="str">
        <f t="shared" si="34"/>
        <v>film &amp; video</v>
      </c>
      <c r="T351" t="str">
        <f t="shared" si="35"/>
        <v>documentary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 s="7">
        <v>25000</v>
      </c>
      <c r="E352" s="7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7">
        <f t="shared" si="30"/>
        <v>129.81900452488688</v>
      </c>
      <c r="N352" t="b">
        <v>1</v>
      </c>
      <c r="O352" s="11">
        <f t="shared" si="31"/>
        <v>1.1476</v>
      </c>
      <c r="P352" s="12">
        <f t="shared" si="32"/>
        <v>42586.066076388888</v>
      </c>
      <c r="Q352" s="12">
        <f t="shared" si="33"/>
        <v>42624.165972222225</v>
      </c>
      <c r="R352" t="s">
        <v>8269</v>
      </c>
      <c r="S352" t="str">
        <f t="shared" si="34"/>
        <v>film &amp; video</v>
      </c>
      <c r="T352" t="str">
        <f t="shared" si="35"/>
        <v>documentary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 s="7">
        <v>34000</v>
      </c>
      <c r="E353" s="7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7">
        <f t="shared" si="30"/>
        <v>44.912863070539416</v>
      </c>
      <c r="N353" t="b">
        <v>1</v>
      </c>
      <c r="O353" s="11">
        <f t="shared" si="31"/>
        <v>1.2734117647058822</v>
      </c>
      <c r="P353" s="12">
        <f t="shared" si="32"/>
        <v>42427.964745370366</v>
      </c>
      <c r="Q353" s="12">
        <f t="shared" si="33"/>
        <v>42467.923078703709</v>
      </c>
      <c r="R353" t="s">
        <v>8269</v>
      </c>
      <c r="S353" t="str">
        <f t="shared" si="34"/>
        <v>film &amp; video</v>
      </c>
      <c r="T353" t="str">
        <f t="shared" si="35"/>
        <v>documentary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 s="7">
        <v>10000</v>
      </c>
      <c r="E354" s="7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7">
        <f t="shared" si="30"/>
        <v>40.755244755244753</v>
      </c>
      <c r="N354" t="b">
        <v>1</v>
      </c>
      <c r="O354" s="11">
        <f t="shared" si="31"/>
        <v>1.1656</v>
      </c>
      <c r="P354" s="12">
        <f t="shared" si="32"/>
        <v>41890.167453703703</v>
      </c>
      <c r="Q354" s="12">
        <f t="shared" si="33"/>
        <v>41920.167453703703</v>
      </c>
      <c r="R354" t="s">
        <v>8269</v>
      </c>
      <c r="S354" t="str">
        <f t="shared" si="34"/>
        <v>film &amp; video</v>
      </c>
      <c r="T354" t="str">
        <f t="shared" si="35"/>
        <v>documentary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 s="7">
        <v>58425</v>
      </c>
      <c r="E355" s="7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7">
        <f t="shared" si="30"/>
        <v>103.52394779771615</v>
      </c>
      <c r="N355" t="b">
        <v>1</v>
      </c>
      <c r="O355" s="11">
        <f t="shared" si="31"/>
        <v>1.0861819426615318</v>
      </c>
      <c r="P355" s="12">
        <f t="shared" si="32"/>
        <v>42297.791886574079</v>
      </c>
      <c r="Q355" s="12">
        <f t="shared" si="33"/>
        <v>42327.833553240736</v>
      </c>
      <c r="R355" t="s">
        <v>8269</v>
      </c>
      <c r="S355" t="str">
        <f t="shared" si="34"/>
        <v>film &amp; video</v>
      </c>
      <c r="T355" t="str">
        <f t="shared" si="35"/>
        <v>documentary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 s="7">
        <v>3500</v>
      </c>
      <c r="E356" s="7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7">
        <f t="shared" si="30"/>
        <v>125.44827586206897</v>
      </c>
      <c r="N356" t="b">
        <v>1</v>
      </c>
      <c r="O356" s="11">
        <f t="shared" si="31"/>
        <v>1.0394285714285714</v>
      </c>
      <c r="P356" s="12">
        <f t="shared" si="32"/>
        <v>42438.827789351853</v>
      </c>
      <c r="Q356" s="12">
        <f t="shared" si="33"/>
        <v>42468.786122685182</v>
      </c>
      <c r="R356" t="s">
        <v>8269</v>
      </c>
      <c r="S356" t="str">
        <f t="shared" si="34"/>
        <v>film &amp; video</v>
      </c>
      <c r="T356" t="str">
        <f t="shared" si="35"/>
        <v>documentary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 s="7">
        <v>35000</v>
      </c>
      <c r="E357" s="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7">
        <f t="shared" si="30"/>
        <v>246.60606060606059</v>
      </c>
      <c r="N357" t="b">
        <v>1</v>
      </c>
      <c r="O357" s="11">
        <f t="shared" si="31"/>
        <v>1.1625714285714286</v>
      </c>
      <c r="P357" s="12">
        <f t="shared" si="32"/>
        <v>41943.293912037036</v>
      </c>
      <c r="Q357" s="12">
        <f t="shared" si="33"/>
        <v>41974.3355787037</v>
      </c>
      <c r="R357" t="s">
        <v>8269</v>
      </c>
      <c r="S357" t="str">
        <f t="shared" si="34"/>
        <v>film &amp; video</v>
      </c>
      <c r="T357" t="str">
        <f t="shared" si="35"/>
        <v>documentary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 s="7">
        <v>7500</v>
      </c>
      <c r="E358" s="7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7">
        <f t="shared" si="30"/>
        <v>79.401340206185566</v>
      </c>
      <c r="N358" t="b">
        <v>1</v>
      </c>
      <c r="O358" s="11">
        <f t="shared" si="31"/>
        <v>1.0269239999999999</v>
      </c>
      <c r="P358" s="12">
        <f t="shared" si="32"/>
        <v>42415.803159722222</v>
      </c>
      <c r="Q358" s="12">
        <f t="shared" si="33"/>
        <v>42445.761493055557</v>
      </c>
      <c r="R358" t="s">
        <v>8269</v>
      </c>
      <c r="S358" t="str">
        <f t="shared" si="34"/>
        <v>film &amp; video</v>
      </c>
      <c r="T358" t="str">
        <f t="shared" si="35"/>
        <v>documentary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 s="7">
        <v>15000</v>
      </c>
      <c r="E359" s="7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7">
        <f t="shared" si="30"/>
        <v>86.138613861386133</v>
      </c>
      <c r="N359" t="b">
        <v>1</v>
      </c>
      <c r="O359" s="11">
        <f t="shared" si="31"/>
        <v>1.74</v>
      </c>
      <c r="P359" s="12">
        <f t="shared" si="32"/>
        <v>42078.222187499996</v>
      </c>
      <c r="Q359" s="12">
        <f t="shared" si="33"/>
        <v>42118.222187499996</v>
      </c>
      <c r="R359" t="s">
        <v>8269</v>
      </c>
      <c r="S359" t="str">
        <f t="shared" si="34"/>
        <v>film &amp; video</v>
      </c>
      <c r="T359" t="str">
        <f t="shared" si="35"/>
        <v>documentary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 s="7">
        <v>50000</v>
      </c>
      <c r="E360" s="7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7">
        <f t="shared" si="30"/>
        <v>193.04868913857678</v>
      </c>
      <c r="N360" t="b">
        <v>1</v>
      </c>
      <c r="O360" s="11">
        <f t="shared" si="31"/>
        <v>1.03088</v>
      </c>
      <c r="P360" s="12">
        <f t="shared" si="32"/>
        <v>42507.860196759255</v>
      </c>
      <c r="Q360" s="12">
        <f t="shared" si="33"/>
        <v>42536.625</v>
      </c>
      <c r="R360" t="s">
        <v>8269</v>
      </c>
      <c r="S360" t="str">
        <f t="shared" si="34"/>
        <v>film &amp; video</v>
      </c>
      <c r="T360" t="str">
        <f t="shared" si="35"/>
        <v>documentary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 s="7">
        <v>24200</v>
      </c>
      <c r="E361" s="7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7">
        <f t="shared" si="30"/>
        <v>84.023178807947019</v>
      </c>
      <c r="N361" t="b">
        <v>1</v>
      </c>
      <c r="O361" s="11">
        <f t="shared" si="31"/>
        <v>1.0485537190082646</v>
      </c>
      <c r="P361" s="12">
        <f t="shared" si="32"/>
        <v>41935.070486111108</v>
      </c>
      <c r="Q361" s="12">
        <f t="shared" si="33"/>
        <v>41957.216666666667</v>
      </c>
      <c r="R361" t="s">
        <v>8269</v>
      </c>
      <c r="S361" t="str">
        <f t="shared" si="34"/>
        <v>film &amp; video</v>
      </c>
      <c r="T361" t="str">
        <f t="shared" si="35"/>
        <v>documentary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 s="7">
        <v>12000</v>
      </c>
      <c r="E362" s="7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7">
        <f t="shared" si="30"/>
        <v>139.82758620689654</v>
      </c>
      <c r="N362" t="b">
        <v>1</v>
      </c>
      <c r="O362" s="11">
        <f t="shared" si="31"/>
        <v>1.0137499999999999</v>
      </c>
      <c r="P362" s="12">
        <f t="shared" si="32"/>
        <v>42163.897916666669</v>
      </c>
      <c r="Q362" s="12">
        <f t="shared" si="33"/>
        <v>42208.132638888885</v>
      </c>
      <c r="R362" t="s">
        <v>8269</v>
      </c>
      <c r="S362" t="str">
        <f t="shared" si="34"/>
        <v>film &amp; video</v>
      </c>
      <c r="T362" t="str">
        <f t="shared" si="35"/>
        <v>documentary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 s="7">
        <v>35000</v>
      </c>
      <c r="E363" s="7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7">
        <f t="shared" si="30"/>
        <v>109.82189265536722</v>
      </c>
      <c r="N363" t="b">
        <v>1</v>
      </c>
      <c r="O363" s="11">
        <f t="shared" si="31"/>
        <v>1.1107699999999998</v>
      </c>
      <c r="P363" s="12">
        <f t="shared" si="32"/>
        <v>41936.001226851848</v>
      </c>
      <c r="Q363" s="12">
        <f t="shared" si="33"/>
        <v>41966.042893518519</v>
      </c>
      <c r="R363" t="s">
        <v>8269</v>
      </c>
      <c r="S363" t="str">
        <f t="shared" si="34"/>
        <v>film &amp; video</v>
      </c>
      <c r="T363" t="str">
        <f t="shared" si="35"/>
        <v>documentary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 s="7">
        <v>9665</v>
      </c>
      <c r="E364" s="7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7">
        <f t="shared" si="30"/>
        <v>139.53488372093022</v>
      </c>
      <c r="N364" t="b">
        <v>1</v>
      </c>
      <c r="O364" s="11">
        <f t="shared" si="31"/>
        <v>1.2415933781686497</v>
      </c>
      <c r="P364" s="12">
        <f t="shared" si="32"/>
        <v>41837.210543981484</v>
      </c>
      <c r="Q364" s="12">
        <f t="shared" si="33"/>
        <v>41859</v>
      </c>
      <c r="R364" t="s">
        <v>8269</v>
      </c>
      <c r="S364" t="str">
        <f t="shared" si="34"/>
        <v>film &amp; video</v>
      </c>
      <c r="T364" t="str">
        <f t="shared" si="35"/>
        <v>documentary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 s="7">
        <v>8925</v>
      </c>
      <c r="E365" s="7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7">
        <f t="shared" si="30"/>
        <v>347.84615384615387</v>
      </c>
      <c r="N365" t="b">
        <v>1</v>
      </c>
      <c r="O365" s="11">
        <f t="shared" si="31"/>
        <v>1.0133333333333334</v>
      </c>
      <c r="P365" s="12">
        <f t="shared" si="32"/>
        <v>40255.744629629626</v>
      </c>
      <c r="Q365" s="12">
        <f t="shared" si="33"/>
        <v>40300.806944444441</v>
      </c>
      <c r="R365" t="s">
        <v>8269</v>
      </c>
      <c r="S365" t="str">
        <f t="shared" si="34"/>
        <v>film &amp; video</v>
      </c>
      <c r="T365" t="str">
        <f t="shared" si="35"/>
        <v>documentary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 s="7">
        <v>7000</v>
      </c>
      <c r="E366" s="7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7">
        <f t="shared" si="30"/>
        <v>68.24159292035398</v>
      </c>
      <c r="N366" t="b">
        <v>1</v>
      </c>
      <c r="O366" s="11">
        <f t="shared" si="31"/>
        <v>1.1016142857142857</v>
      </c>
      <c r="P366" s="12">
        <f t="shared" si="32"/>
        <v>41780.859629629631</v>
      </c>
      <c r="Q366" s="12">
        <f t="shared" si="33"/>
        <v>41811.165972222225</v>
      </c>
      <c r="R366" t="s">
        <v>8269</v>
      </c>
      <c r="S366" t="str">
        <f t="shared" si="34"/>
        <v>film &amp; video</v>
      </c>
      <c r="T366" t="str">
        <f t="shared" si="35"/>
        <v>documentary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 s="7">
        <v>15000</v>
      </c>
      <c r="E367" s="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7">
        <f t="shared" si="30"/>
        <v>239.93846153846152</v>
      </c>
      <c r="N367" t="b">
        <v>1</v>
      </c>
      <c r="O367" s="11">
        <f t="shared" si="31"/>
        <v>1.0397333333333334</v>
      </c>
      <c r="P367" s="12">
        <f t="shared" si="32"/>
        <v>41668.606469907405</v>
      </c>
      <c r="Q367" s="12">
        <f t="shared" si="33"/>
        <v>41698.606469907405</v>
      </c>
      <c r="R367" t="s">
        <v>8269</v>
      </c>
      <c r="S367" t="str">
        <f t="shared" si="34"/>
        <v>film &amp; video</v>
      </c>
      <c r="T367" t="str">
        <f t="shared" si="35"/>
        <v>documentary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 s="7">
        <v>38000</v>
      </c>
      <c r="E368" s="7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7">
        <f t="shared" si="30"/>
        <v>287.31343283582089</v>
      </c>
      <c r="N368" t="b">
        <v>1</v>
      </c>
      <c r="O368" s="11">
        <f t="shared" si="31"/>
        <v>1.013157894736842</v>
      </c>
      <c r="P368" s="12">
        <f t="shared" si="32"/>
        <v>41019.793032407404</v>
      </c>
      <c r="Q368" s="12">
        <f t="shared" si="33"/>
        <v>41049.793032407404</v>
      </c>
      <c r="R368" t="s">
        <v>8269</v>
      </c>
      <c r="S368" t="str">
        <f t="shared" si="34"/>
        <v>film &amp; video</v>
      </c>
      <c r="T368" t="str">
        <f t="shared" si="35"/>
        <v>documentary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 s="7">
        <v>10000</v>
      </c>
      <c r="E369" s="7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7">
        <f t="shared" si="30"/>
        <v>86.84882352941176</v>
      </c>
      <c r="N369" t="b">
        <v>1</v>
      </c>
      <c r="O369" s="11">
        <f t="shared" si="31"/>
        <v>1.033501</v>
      </c>
      <c r="P369" s="12">
        <f t="shared" si="32"/>
        <v>41355.577291666668</v>
      </c>
      <c r="Q369" s="12">
        <f t="shared" si="33"/>
        <v>41395.207638888889</v>
      </c>
      <c r="R369" t="s">
        <v>8269</v>
      </c>
      <c r="S369" t="str">
        <f t="shared" si="34"/>
        <v>film &amp; video</v>
      </c>
      <c r="T369" t="str">
        <f t="shared" si="35"/>
        <v>documentary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 s="7">
        <v>12500</v>
      </c>
      <c r="E370" s="7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7">
        <f t="shared" si="30"/>
        <v>81.84905660377359</v>
      </c>
      <c r="N370" t="b">
        <v>1</v>
      </c>
      <c r="O370" s="11">
        <f t="shared" si="31"/>
        <v>1.04112</v>
      </c>
      <c r="P370" s="12">
        <f t="shared" si="32"/>
        <v>42043.605578703704</v>
      </c>
      <c r="Q370" s="12">
        <f t="shared" si="33"/>
        <v>42078.563912037032</v>
      </c>
      <c r="R370" t="s">
        <v>8269</v>
      </c>
      <c r="S370" t="str">
        <f t="shared" si="34"/>
        <v>film &amp; video</v>
      </c>
      <c r="T370" t="str">
        <f t="shared" si="35"/>
        <v>documentary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 s="7">
        <v>6500</v>
      </c>
      <c r="E371" s="7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7">
        <f t="shared" si="30"/>
        <v>42.874970059880241</v>
      </c>
      <c r="N371" t="b">
        <v>1</v>
      </c>
      <c r="O371" s="11">
        <f t="shared" si="31"/>
        <v>1.1015569230769231</v>
      </c>
      <c r="P371" s="12">
        <f t="shared" si="32"/>
        <v>40893.551724537036</v>
      </c>
      <c r="Q371" s="12">
        <f t="shared" si="33"/>
        <v>40923.551724537036</v>
      </c>
      <c r="R371" t="s">
        <v>8269</v>
      </c>
      <c r="S371" t="str">
        <f t="shared" si="34"/>
        <v>film &amp; video</v>
      </c>
      <c r="T371" t="str">
        <f t="shared" si="35"/>
        <v>documentary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 s="7">
        <v>25000</v>
      </c>
      <c r="E372" s="7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7">
        <f t="shared" si="30"/>
        <v>709.41860465116281</v>
      </c>
      <c r="N372" t="b">
        <v>1</v>
      </c>
      <c r="O372" s="11">
        <f t="shared" si="31"/>
        <v>1.2202</v>
      </c>
      <c r="P372" s="12">
        <f t="shared" si="32"/>
        <v>42711.795138888891</v>
      </c>
      <c r="Q372" s="12">
        <f t="shared" si="33"/>
        <v>42741.795138888891</v>
      </c>
      <c r="R372" t="s">
        <v>8269</v>
      </c>
      <c r="S372" t="str">
        <f t="shared" si="34"/>
        <v>film &amp; video</v>
      </c>
      <c r="T372" t="str">
        <f t="shared" si="35"/>
        <v>documentary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 s="7">
        <v>150000</v>
      </c>
      <c r="E373" s="7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7">
        <f t="shared" si="30"/>
        <v>161.25517890772127</v>
      </c>
      <c r="N373" t="b">
        <v>1</v>
      </c>
      <c r="O373" s="11">
        <f t="shared" si="31"/>
        <v>1.1416866666666667</v>
      </c>
      <c r="P373" s="12">
        <f t="shared" si="32"/>
        <v>41261.767812500002</v>
      </c>
      <c r="Q373" s="12">
        <f t="shared" si="33"/>
        <v>41306.767812500002</v>
      </c>
      <c r="R373" t="s">
        <v>8269</v>
      </c>
      <c r="S373" t="str">
        <f t="shared" si="34"/>
        <v>film &amp; video</v>
      </c>
      <c r="T373" t="str">
        <f t="shared" si="35"/>
        <v>documentary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 s="7">
        <v>300</v>
      </c>
      <c r="E374" s="7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7">
        <f t="shared" si="30"/>
        <v>41.777777777777779</v>
      </c>
      <c r="N374" t="b">
        <v>1</v>
      </c>
      <c r="O374" s="11">
        <f t="shared" si="31"/>
        <v>1.2533333333333334</v>
      </c>
      <c r="P374" s="12">
        <f t="shared" si="32"/>
        <v>42425.576898148152</v>
      </c>
      <c r="Q374" s="12">
        <f t="shared" si="33"/>
        <v>42465.666666666672</v>
      </c>
      <c r="R374" t="s">
        <v>8269</v>
      </c>
      <c r="S374" t="str">
        <f t="shared" si="34"/>
        <v>film &amp; video</v>
      </c>
      <c r="T374" t="str">
        <f t="shared" si="35"/>
        <v>documentary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 s="7">
        <v>7500</v>
      </c>
      <c r="E375" s="7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7">
        <f t="shared" si="30"/>
        <v>89.887640449438209</v>
      </c>
      <c r="N375" t="b">
        <v>1</v>
      </c>
      <c r="O375" s="11">
        <f t="shared" si="31"/>
        <v>1.0666666666666667</v>
      </c>
      <c r="P375" s="12">
        <f t="shared" si="32"/>
        <v>41078.91201388889</v>
      </c>
      <c r="Q375" s="12">
        <f t="shared" si="33"/>
        <v>41108.91201388889</v>
      </c>
      <c r="R375" t="s">
        <v>8269</v>
      </c>
      <c r="S375" t="str">
        <f t="shared" si="34"/>
        <v>film &amp; video</v>
      </c>
      <c r="T375" t="str">
        <f t="shared" si="35"/>
        <v>documentary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 s="7">
        <v>6000</v>
      </c>
      <c r="E376" s="7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7">
        <f t="shared" si="30"/>
        <v>45.051724137931032</v>
      </c>
      <c r="N376" t="b">
        <v>1</v>
      </c>
      <c r="O376" s="11">
        <f t="shared" si="31"/>
        <v>1.3065</v>
      </c>
      <c r="P376" s="12">
        <f t="shared" si="32"/>
        <v>40757.889247685183</v>
      </c>
      <c r="Q376" s="12">
        <f t="shared" si="33"/>
        <v>40802.889247685183</v>
      </c>
      <c r="R376" t="s">
        <v>8269</v>
      </c>
      <c r="S376" t="str">
        <f t="shared" si="34"/>
        <v>film &amp; video</v>
      </c>
      <c r="T376" t="str">
        <f t="shared" si="35"/>
        <v>documentary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 s="7">
        <v>500</v>
      </c>
      <c r="E377" s="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7">
        <f t="shared" si="30"/>
        <v>42.857142857142854</v>
      </c>
      <c r="N377" t="b">
        <v>1</v>
      </c>
      <c r="O377" s="11">
        <f t="shared" si="31"/>
        <v>1.2</v>
      </c>
      <c r="P377" s="12">
        <f t="shared" si="32"/>
        <v>41657.985081018516</v>
      </c>
      <c r="Q377" s="12">
        <f t="shared" si="33"/>
        <v>41699.720833333333</v>
      </c>
      <c r="R377" t="s">
        <v>8269</v>
      </c>
      <c r="S377" t="str">
        <f t="shared" si="34"/>
        <v>film &amp; video</v>
      </c>
      <c r="T377" t="str">
        <f t="shared" si="35"/>
        <v>documentary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 s="7">
        <v>2450</v>
      </c>
      <c r="E378" s="7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7">
        <f t="shared" si="30"/>
        <v>54.083333333333336</v>
      </c>
      <c r="N378" t="b">
        <v>1</v>
      </c>
      <c r="O378" s="11">
        <f t="shared" si="31"/>
        <v>1.0595918367346939</v>
      </c>
      <c r="P378" s="12">
        <f t="shared" si="32"/>
        <v>42576.452731481477</v>
      </c>
      <c r="Q378" s="12">
        <f t="shared" si="33"/>
        <v>42607.452731481477</v>
      </c>
      <c r="R378" t="s">
        <v>8269</v>
      </c>
      <c r="S378" t="str">
        <f t="shared" si="34"/>
        <v>film &amp; video</v>
      </c>
      <c r="T378" t="str">
        <f t="shared" si="35"/>
        <v>documentary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 s="7">
        <v>12000</v>
      </c>
      <c r="E379" s="7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7">
        <f t="shared" si="30"/>
        <v>103.21804511278195</v>
      </c>
      <c r="N379" t="b">
        <v>1</v>
      </c>
      <c r="O379" s="11">
        <f t="shared" si="31"/>
        <v>1.1439999999999999</v>
      </c>
      <c r="P379" s="12">
        <f t="shared" si="32"/>
        <v>42292.250787037032</v>
      </c>
      <c r="Q379" s="12">
        <f t="shared" si="33"/>
        <v>42322.292361111111</v>
      </c>
      <c r="R379" t="s">
        <v>8269</v>
      </c>
      <c r="S379" t="str">
        <f t="shared" si="34"/>
        <v>film &amp; video</v>
      </c>
      <c r="T379" t="str">
        <f t="shared" si="35"/>
        <v>documentary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 s="7">
        <v>3000</v>
      </c>
      <c r="E380" s="7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7">
        <f t="shared" si="30"/>
        <v>40.397590361445786</v>
      </c>
      <c r="N380" t="b">
        <v>1</v>
      </c>
      <c r="O380" s="11">
        <f t="shared" si="31"/>
        <v>1.1176666666666666</v>
      </c>
      <c r="P380" s="12">
        <f t="shared" si="32"/>
        <v>42370.571851851855</v>
      </c>
      <c r="Q380" s="12">
        <f t="shared" si="33"/>
        <v>42394.994444444441</v>
      </c>
      <c r="R380" t="s">
        <v>8269</v>
      </c>
      <c r="S380" t="str">
        <f t="shared" si="34"/>
        <v>film &amp; video</v>
      </c>
      <c r="T380" t="str">
        <f t="shared" si="35"/>
        <v>documentary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 s="7">
        <v>15000</v>
      </c>
      <c r="E381" s="7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7">
        <f t="shared" si="30"/>
        <v>116.85906040268456</v>
      </c>
      <c r="N381" t="b">
        <v>1</v>
      </c>
      <c r="O381" s="11">
        <f t="shared" si="31"/>
        <v>1.1608000000000001</v>
      </c>
      <c r="P381" s="12">
        <f t="shared" si="32"/>
        <v>40987.688333333332</v>
      </c>
      <c r="Q381" s="12">
        <f t="shared" si="33"/>
        <v>41032.688333333332</v>
      </c>
      <c r="R381" t="s">
        <v>8269</v>
      </c>
      <c r="S381" t="str">
        <f t="shared" si="34"/>
        <v>film &amp; video</v>
      </c>
      <c r="T381" t="str">
        <f t="shared" si="35"/>
        <v>documentary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 s="7">
        <v>4000</v>
      </c>
      <c r="E382" s="7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7">
        <f t="shared" si="30"/>
        <v>115.51020408163265</v>
      </c>
      <c r="N382" t="b">
        <v>1</v>
      </c>
      <c r="O382" s="11">
        <f t="shared" si="31"/>
        <v>1.415</v>
      </c>
      <c r="P382" s="12">
        <f t="shared" si="32"/>
        <v>42367.719814814816</v>
      </c>
      <c r="Q382" s="12">
        <f t="shared" si="33"/>
        <v>42392.719814814816</v>
      </c>
      <c r="R382" t="s">
        <v>8269</v>
      </c>
      <c r="S382" t="str">
        <f t="shared" si="34"/>
        <v>film &amp; video</v>
      </c>
      <c r="T382" t="str">
        <f t="shared" si="35"/>
        <v>documentary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 s="7">
        <v>25000</v>
      </c>
      <c r="E383" s="7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7">
        <f t="shared" si="30"/>
        <v>104.31274900398407</v>
      </c>
      <c r="N383" t="b">
        <v>1</v>
      </c>
      <c r="O383" s="11">
        <f t="shared" si="31"/>
        <v>1.0472999999999999</v>
      </c>
      <c r="P383" s="12">
        <f t="shared" si="32"/>
        <v>41085.698113425926</v>
      </c>
      <c r="Q383" s="12">
        <f t="shared" si="33"/>
        <v>41120.208333333336</v>
      </c>
      <c r="R383" t="s">
        <v>8269</v>
      </c>
      <c r="S383" t="str">
        <f t="shared" si="34"/>
        <v>film &amp; video</v>
      </c>
      <c r="T383" t="str">
        <f t="shared" si="35"/>
        <v>documentary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 s="7">
        <v>600</v>
      </c>
      <c r="E384" s="7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7">
        <f t="shared" si="30"/>
        <v>69.772727272727266</v>
      </c>
      <c r="N384" t="b">
        <v>1</v>
      </c>
      <c r="O384" s="11">
        <f t="shared" si="31"/>
        <v>2.5583333333333331</v>
      </c>
      <c r="P384" s="12">
        <f t="shared" si="32"/>
        <v>41144.709490740745</v>
      </c>
      <c r="Q384" s="12">
        <f t="shared" si="33"/>
        <v>41158.709490740745</v>
      </c>
      <c r="R384" t="s">
        <v>8269</v>
      </c>
      <c r="S384" t="str">
        <f t="shared" si="34"/>
        <v>film &amp; video</v>
      </c>
      <c r="T384" t="str">
        <f t="shared" si="35"/>
        <v>documentary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 s="7">
        <v>999</v>
      </c>
      <c r="E385" s="7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7">
        <f t="shared" si="30"/>
        <v>43.020833333333336</v>
      </c>
      <c r="N385" t="b">
        <v>1</v>
      </c>
      <c r="O385" s="11">
        <f t="shared" si="31"/>
        <v>2.0670670670670672</v>
      </c>
      <c r="P385" s="12">
        <f t="shared" si="32"/>
        <v>41755.117581018516</v>
      </c>
      <c r="Q385" s="12">
        <f t="shared" si="33"/>
        <v>41778.117581018516</v>
      </c>
      <c r="R385" t="s">
        <v>8269</v>
      </c>
      <c r="S385" t="str">
        <f t="shared" si="34"/>
        <v>film &amp; video</v>
      </c>
      <c r="T385" t="str">
        <f t="shared" si="35"/>
        <v>documentary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 s="7">
        <v>20000</v>
      </c>
      <c r="E386" s="7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7">
        <f t="shared" si="30"/>
        <v>58.540469973890339</v>
      </c>
      <c r="N386" t="b">
        <v>1</v>
      </c>
      <c r="O386" s="11">
        <f t="shared" si="31"/>
        <v>1.1210500000000001</v>
      </c>
      <c r="P386" s="12">
        <f t="shared" si="32"/>
        <v>41980.781793981485</v>
      </c>
      <c r="Q386" s="12">
        <f t="shared" si="33"/>
        <v>42010.781793981485</v>
      </c>
      <c r="R386" t="s">
        <v>8269</v>
      </c>
      <c r="S386" t="str">
        <f t="shared" si="34"/>
        <v>film &amp; video</v>
      </c>
      <c r="T386" t="str">
        <f t="shared" si="35"/>
        <v>documentary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 s="7">
        <v>25000</v>
      </c>
      <c r="E387" s="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7">
        <f t="shared" ref="M387:M450" si="36">E387/L387</f>
        <v>111.79535864978902</v>
      </c>
      <c r="N387" t="b">
        <v>1</v>
      </c>
      <c r="O387" s="11">
        <f t="shared" ref="O387:O450" si="37">E387/D387</f>
        <v>1.05982</v>
      </c>
      <c r="P387" s="12">
        <f t="shared" ref="P387:P450" si="38">(((J387/60)/60)/24)+DATE(1970,1,1)</f>
        <v>41934.584502314814</v>
      </c>
      <c r="Q387" s="12">
        <f t="shared" ref="Q387:Q450" si="39">(((I387/60)/60)/24)+DATE(1970,1,1)</f>
        <v>41964.626168981486</v>
      </c>
      <c r="R387" t="s">
        <v>8269</v>
      </c>
      <c r="S387" t="str">
        <f t="shared" ref="S387:S450" si="40">LEFT(R387, SEARCH("/",R387,1)-1)</f>
        <v>film &amp; video</v>
      </c>
      <c r="T387" t="str">
        <f t="shared" ref="T387:T450" si="41">RIGHT(R387,LEN(R387)-SEARCH("/",R387))</f>
        <v>documentary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 s="7">
        <v>600</v>
      </c>
      <c r="E388" s="7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7">
        <f t="shared" si="36"/>
        <v>46.230769230769234</v>
      </c>
      <c r="N388" t="b">
        <v>1</v>
      </c>
      <c r="O388" s="11">
        <f t="shared" si="37"/>
        <v>1.0016666666666667</v>
      </c>
      <c r="P388" s="12">
        <f t="shared" si="38"/>
        <v>42211.951284722221</v>
      </c>
      <c r="Q388" s="12">
        <f t="shared" si="39"/>
        <v>42226.951284722221</v>
      </c>
      <c r="R388" t="s">
        <v>8269</v>
      </c>
      <c r="S388" t="str">
        <f t="shared" si="40"/>
        <v>film &amp; video</v>
      </c>
      <c r="T388" t="str">
        <f t="shared" si="41"/>
        <v>documentary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 s="7">
        <v>38000</v>
      </c>
      <c r="E389" s="7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7">
        <f t="shared" si="36"/>
        <v>144.69039145907473</v>
      </c>
      <c r="N389" t="b">
        <v>1</v>
      </c>
      <c r="O389" s="11">
        <f t="shared" si="37"/>
        <v>2.1398947368421051</v>
      </c>
      <c r="P389" s="12">
        <f t="shared" si="38"/>
        <v>42200.67659722222</v>
      </c>
      <c r="Q389" s="12">
        <f t="shared" si="39"/>
        <v>42231.25</v>
      </c>
      <c r="R389" t="s">
        <v>8269</v>
      </c>
      <c r="S389" t="str">
        <f t="shared" si="40"/>
        <v>film &amp; video</v>
      </c>
      <c r="T389" t="str">
        <f t="shared" si="41"/>
        <v>documentary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 s="7">
        <v>5000</v>
      </c>
      <c r="E390" s="7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7">
        <f t="shared" si="36"/>
        <v>88.845070422535215</v>
      </c>
      <c r="N390" t="b">
        <v>1</v>
      </c>
      <c r="O390" s="11">
        <f t="shared" si="37"/>
        <v>1.2616000000000001</v>
      </c>
      <c r="P390" s="12">
        <f t="shared" si="38"/>
        <v>42549.076157407413</v>
      </c>
      <c r="Q390" s="12">
        <f t="shared" si="39"/>
        <v>42579.076157407413</v>
      </c>
      <c r="R390" t="s">
        <v>8269</v>
      </c>
      <c r="S390" t="str">
        <f t="shared" si="40"/>
        <v>film &amp; video</v>
      </c>
      <c r="T390" t="str">
        <f t="shared" si="41"/>
        <v>documentary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 s="7">
        <v>68000</v>
      </c>
      <c r="E391" s="7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7">
        <f t="shared" si="36"/>
        <v>81.75107284768211</v>
      </c>
      <c r="N391" t="b">
        <v>1</v>
      </c>
      <c r="O391" s="11">
        <f t="shared" si="37"/>
        <v>1.8153547058823529</v>
      </c>
      <c r="P391" s="12">
        <f t="shared" si="38"/>
        <v>41674.063078703701</v>
      </c>
      <c r="Q391" s="12">
        <f t="shared" si="39"/>
        <v>41705.957638888889</v>
      </c>
      <c r="R391" t="s">
        <v>8269</v>
      </c>
      <c r="S391" t="str">
        <f t="shared" si="40"/>
        <v>film &amp; video</v>
      </c>
      <c r="T391" t="str">
        <f t="shared" si="41"/>
        <v>documentary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 s="7">
        <v>1000</v>
      </c>
      <c r="E392" s="7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7">
        <f t="shared" si="36"/>
        <v>71.428571428571431</v>
      </c>
      <c r="N392" t="b">
        <v>1</v>
      </c>
      <c r="O392" s="11">
        <f t="shared" si="37"/>
        <v>1</v>
      </c>
      <c r="P392" s="12">
        <f t="shared" si="38"/>
        <v>42112.036712962959</v>
      </c>
      <c r="Q392" s="12">
        <f t="shared" si="39"/>
        <v>42132.036712962959</v>
      </c>
      <c r="R392" t="s">
        <v>8269</v>
      </c>
      <c r="S392" t="str">
        <f t="shared" si="40"/>
        <v>film &amp; video</v>
      </c>
      <c r="T392" t="str">
        <f t="shared" si="41"/>
        <v>documentary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 s="7">
        <v>20000</v>
      </c>
      <c r="E393" s="7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7">
        <f t="shared" si="36"/>
        <v>104.25906735751295</v>
      </c>
      <c r="N393" t="b">
        <v>1</v>
      </c>
      <c r="O393" s="11">
        <f t="shared" si="37"/>
        <v>1.0061</v>
      </c>
      <c r="P393" s="12">
        <f t="shared" si="38"/>
        <v>40865.042256944449</v>
      </c>
      <c r="Q393" s="12">
        <f t="shared" si="39"/>
        <v>40895.040972222225</v>
      </c>
      <c r="R393" t="s">
        <v>8269</v>
      </c>
      <c r="S393" t="str">
        <f t="shared" si="40"/>
        <v>film &amp; video</v>
      </c>
      <c r="T393" t="str">
        <f t="shared" si="41"/>
        <v>documentary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 s="7">
        <v>18500</v>
      </c>
      <c r="E394" s="7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7">
        <f t="shared" si="36"/>
        <v>90.616504854368927</v>
      </c>
      <c r="N394" t="b">
        <v>1</v>
      </c>
      <c r="O394" s="11">
        <f t="shared" si="37"/>
        <v>1.009027027027027</v>
      </c>
      <c r="P394" s="12">
        <f t="shared" si="38"/>
        <v>40763.717256944445</v>
      </c>
      <c r="Q394" s="12">
        <f t="shared" si="39"/>
        <v>40794.125</v>
      </c>
      <c r="R394" t="s">
        <v>8269</v>
      </c>
      <c r="S394" t="str">
        <f t="shared" si="40"/>
        <v>film &amp; video</v>
      </c>
      <c r="T394" t="str">
        <f t="shared" si="41"/>
        <v>documentary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 s="7">
        <v>50000</v>
      </c>
      <c r="E395" s="7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7">
        <f t="shared" si="36"/>
        <v>157.33048433048432</v>
      </c>
      <c r="N395" t="b">
        <v>1</v>
      </c>
      <c r="O395" s="11">
        <f t="shared" si="37"/>
        <v>1.10446</v>
      </c>
      <c r="P395" s="12">
        <f t="shared" si="38"/>
        <v>41526.708935185183</v>
      </c>
      <c r="Q395" s="12">
        <f t="shared" si="39"/>
        <v>41557.708935185183</v>
      </c>
      <c r="R395" t="s">
        <v>8269</v>
      </c>
      <c r="S395" t="str">
        <f t="shared" si="40"/>
        <v>film &amp; video</v>
      </c>
      <c r="T395" t="str">
        <f t="shared" si="41"/>
        <v>documentary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 s="7">
        <v>4700</v>
      </c>
      <c r="E396" s="7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7">
        <f t="shared" si="36"/>
        <v>105.18</v>
      </c>
      <c r="N396" t="b">
        <v>1</v>
      </c>
      <c r="O396" s="11">
        <f t="shared" si="37"/>
        <v>1.118936170212766</v>
      </c>
      <c r="P396" s="12">
        <f t="shared" si="38"/>
        <v>42417.818078703705</v>
      </c>
      <c r="Q396" s="12">
        <f t="shared" si="39"/>
        <v>42477.776412037041</v>
      </c>
      <c r="R396" t="s">
        <v>8269</v>
      </c>
      <c r="S396" t="str">
        <f t="shared" si="40"/>
        <v>film &amp; video</v>
      </c>
      <c r="T396" t="str">
        <f t="shared" si="41"/>
        <v>documentary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 s="7">
        <v>10000</v>
      </c>
      <c r="E397" s="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7">
        <f t="shared" si="36"/>
        <v>58.719836956521746</v>
      </c>
      <c r="N397" t="b">
        <v>1</v>
      </c>
      <c r="O397" s="11">
        <f t="shared" si="37"/>
        <v>1.0804450000000001</v>
      </c>
      <c r="P397" s="12">
        <f t="shared" si="38"/>
        <v>40990.909259259257</v>
      </c>
      <c r="Q397" s="12">
        <f t="shared" si="39"/>
        <v>41026.897222222222</v>
      </c>
      <c r="R397" t="s">
        <v>8269</v>
      </c>
      <c r="S397" t="str">
        <f t="shared" si="40"/>
        <v>film &amp; video</v>
      </c>
      <c r="T397" t="str">
        <f t="shared" si="41"/>
        <v>documentary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 s="7">
        <v>15000</v>
      </c>
      <c r="E398" s="7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7">
        <f t="shared" si="36"/>
        <v>81.632653061224488</v>
      </c>
      <c r="N398" t="b">
        <v>1</v>
      </c>
      <c r="O398" s="11">
        <f t="shared" si="37"/>
        <v>1.0666666666666667</v>
      </c>
      <c r="P398" s="12">
        <f t="shared" si="38"/>
        <v>41082.564884259256</v>
      </c>
      <c r="Q398" s="12">
        <f t="shared" si="39"/>
        <v>41097.564884259256</v>
      </c>
      <c r="R398" t="s">
        <v>8269</v>
      </c>
      <c r="S398" t="str">
        <f t="shared" si="40"/>
        <v>film &amp; video</v>
      </c>
      <c r="T398" t="str">
        <f t="shared" si="41"/>
        <v>documentary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 s="7">
        <v>12444</v>
      </c>
      <c r="E399" s="7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7">
        <f t="shared" si="36"/>
        <v>56.460043668122275</v>
      </c>
      <c r="N399" t="b">
        <v>1</v>
      </c>
      <c r="O399" s="11">
        <f t="shared" si="37"/>
        <v>1.0390027322404372</v>
      </c>
      <c r="P399" s="12">
        <f t="shared" si="38"/>
        <v>40379.776435185187</v>
      </c>
      <c r="Q399" s="12">
        <f t="shared" si="39"/>
        <v>40422.155555555553</v>
      </c>
      <c r="R399" t="s">
        <v>8269</v>
      </c>
      <c r="S399" t="str">
        <f t="shared" si="40"/>
        <v>film &amp; video</v>
      </c>
      <c r="T399" t="str">
        <f t="shared" si="41"/>
        <v>documentary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 s="7">
        <v>7500</v>
      </c>
      <c r="E400" s="7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7">
        <f t="shared" si="36"/>
        <v>140.1044776119403</v>
      </c>
      <c r="N400" t="b">
        <v>1</v>
      </c>
      <c r="O400" s="11">
        <f t="shared" si="37"/>
        <v>1.2516</v>
      </c>
      <c r="P400" s="12">
        <f t="shared" si="38"/>
        <v>42078.793124999997</v>
      </c>
      <c r="Q400" s="12">
        <f t="shared" si="39"/>
        <v>42123.793124999997</v>
      </c>
      <c r="R400" t="s">
        <v>8269</v>
      </c>
      <c r="S400" t="str">
        <f t="shared" si="40"/>
        <v>film &amp; video</v>
      </c>
      <c r="T400" t="str">
        <f t="shared" si="41"/>
        <v>documentary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 s="7">
        <v>20000</v>
      </c>
      <c r="E401" s="7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7">
        <f t="shared" si="36"/>
        <v>224.85263157894738</v>
      </c>
      <c r="N401" t="b">
        <v>1</v>
      </c>
      <c r="O401" s="11">
        <f t="shared" si="37"/>
        <v>1.0680499999999999</v>
      </c>
      <c r="P401" s="12">
        <f t="shared" si="38"/>
        <v>42687.875775462962</v>
      </c>
      <c r="Q401" s="12">
        <f t="shared" si="39"/>
        <v>42718.5</v>
      </c>
      <c r="R401" t="s">
        <v>8269</v>
      </c>
      <c r="S401" t="str">
        <f t="shared" si="40"/>
        <v>film &amp; video</v>
      </c>
      <c r="T401" t="str">
        <f t="shared" si="41"/>
        <v>documentary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 s="7">
        <v>10000</v>
      </c>
      <c r="E402" s="7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7">
        <f t="shared" si="36"/>
        <v>181.13306451612902</v>
      </c>
      <c r="N402" t="b">
        <v>1</v>
      </c>
      <c r="O402" s="11">
        <f t="shared" si="37"/>
        <v>1.1230249999999999</v>
      </c>
      <c r="P402" s="12">
        <f t="shared" si="38"/>
        <v>41745.635960648149</v>
      </c>
      <c r="Q402" s="12">
        <f t="shared" si="39"/>
        <v>41776.145833333336</v>
      </c>
      <c r="R402" t="s">
        <v>8269</v>
      </c>
      <c r="S402" t="str">
        <f t="shared" si="40"/>
        <v>film &amp; video</v>
      </c>
      <c r="T402" t="str">
        <f t="shared" si="41"/>
        <v>documentary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 s="7">
        <v>50000</v>
      </c>
      <c r="E403" s="7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7">
        <f t="shared" si="36"/>
        <v>711.04109589041093</v>
      </c>
      <c r="N403" t="b">
        <v>1</v>
      </c>
      <c r="O403" s="11">
        <f t="shared" si="37"/>
        <v>1.0381199999999999</v>
      </c>
      <c r="P403" s="12">
        <f t="shared" si="38"/>
        <v>40732.842245370368</v>
      </c>
      <c r="Q403" s="12">
        <f t="shared" si="39"/>
        <v>40762.842245370368</v>
      </c>
      <c r="R403" t="s">
        <v>8269</v>
      </c>
      <c r="S403" t="str">
        <f t="shared" si="40"/>
        <v>film &amp; video</v>
      </c>
      <c r="T403" t="str">
        <f t="shared" si="41"/>
        <v>documentary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 s="7">
        <v>2000</v>
      </c>
      <c r="E404" s="7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7">
        <f t="shared" si="36"/>
        <v>65.883720930232556</v>
      </c>
      <c r="N404" t="b">
        <v>1</v>
      </c>
      <c r="O404" s="11">
        <f t="shared" si="37"/>
        <v>1.4165000000000001</v>
      </c>
      <c r="P404" s="12">
        <f t="shared" si="38"/>
        <v>42292.539548611108</v>
      </c>
      <c r="Q404" s="12">
        <f t="shared" si="39"/>
        <v>42313.58121527778</v>
      </c>
      <c r="R404" t="s">
        <v>8269</v>
      </c>
      <c r="S404" t="str">
        <f t="shared" si="40"/>
        <v>film &amp; video</v>
      </c>
      <c r="T404" t="str">
        <f t="shared" si="41"/>
        <v>documentary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 s="7">
        <v>5000</v>
      </c>
      <c r="E405" s="7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7">
        <f t="shared" si="36"/>
        <v>75.185714285714283</v>
      </c>
      <c r="N405" t="b">
        <v>1</v>
      </c>
      <c r="O405" s="11">
        <f t="shared" si="37"/>
        <v>1.0526</v>
      </c>
      <c r="P405" s="12">
        <f t="shared" si="38"/>
        <v>40718.310659722221</v>
      </c>
      <c r="Q405" s="12">
        <f t="shared" si="39"/>
        <v>40765.297222222223</v>
      </c>
      <c r="R405" t="s">
        <v>8269</v>
      </c>
      <c r="S405" t="str">
        <f t="shared" si="40"/>
        <v>film &amp; video</v>
      </c>
      <c r="T405" t="str">
        <f t="shared" si="41"/>
        <v>documentary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 s="7">
        <v>35000</v>
      </c>
      <c r="E406" s="7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7">
        <f t="shared" si="36"/>
        <v>133.14391143911439</v>
      </c>
      <c r="N406" t="b">
        <v>1</v>
      </c>
      <c r="O406" s="11">
        <f t="shared" si="37"/>
        <v>1.0309142857142857</v>
      </c>
      <c r="P406" s="12">
        <f t="shared" si="38"/>
        <v>41646.628032407411</v>
      </c>
      <c r="Q406" s="12">
        <f t="shared" si="39"/>
        <v>41675.961111111108</v>
      </c>
      <c r="R406" t="s">
        <v>8269</v>
      </c>
      <c r="S406" t="str">
        <f t="shared" si="40"/>
        <v>film &amp; video</v>
      </c>
      <c r="T406" t="str">
        <f t="shared" si="41"/>
        <v>documentary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 s="7">
        <v>2820</v>
      </c>
      <c r="E407" s="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7">
        <f t="shared" si="36"/>
        <v>55.2</v>
      </c>
      <c r="N407" t="b">
        <v>1</v>
      </c>
      <c r="O407" s="11">
        <f t="shared" si="37"/>
        <v>1.0765957446808512</v>
      </c>
      <c r="P407" s="12">
        <f t="shared" si="38"/>
        <v>41674.08494212963</v>
      </c>
      <c r="Q407" s="12">
        <f t="shared" si="39"/>
        <v>41704.08494212963</v>
      </c>
      <c r="R407" t="s">
        <v>8269</v>
      </c>
      <c r="S407" t="str">
        <f t="shared" si="40"/>
        <v>film &amp; video</v>
      </c>
      <c r="T407" t="str">
        <f t="shared" si="41"/>
        <v>documentary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 s="7">
        <v>2800</v>
      </c>
      <c r="E408" s="7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7">
        <f t="shared" si="36"/>
        <v>86.163714285714292</v>
      </c>
      <c r="N408" t="b">
        <v>1</v>
      </c>
      <c r="O408" s="11">
        <f t="shared" si="37"/>
        <v>1.0770464285714285</v>
      </c>
      <c r="P408" s="12">
        <f t="shared" si="38"/>
        <v>40638.162465277775</v>
      </c>
      <c r="Q408" s="12">
        <f t="shared" si="39"/>
        <v>40672.249305555553</v>
      </c>
      <c r="R408" t="s">
        <v>8269</v>
      </c>
      <c r="S408" t="str">
        <f t="shared" si="40"/>
        <v>film &amp; video</v>
      </c>
      <c r="T408" t="str">
        <f t="shared" si="41"/>
        <v>documentary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 s="7">
        <v>2000</v>
      </c>
      <c r="E409" s="7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7">
        <f t="shared" si="36"/>
        <v>92.318181818181813</v>
      </c>
      <c r="N409" t="b">
        <v>1</v>
      </c>
      <c r="O409" s="11">
        <f t="shared" si="37"/>
        <v>1.0155000000000001</v>
      </c>
      <c r="P409" s="12">
        <f t="shared" si="38"/>
        <v>40806.870949074073</v>
      </c>
      <c r="Q409" s="12">
        <f t="shared" si="39"/>
        <v>40866.912615740745</v>
      </c>
      <c r="R409" t="s">
        <v>8269</v>
      </c>
      <c r="S409" t="str">
        <f t="shared" si="40"/>
        <v>film &amp; video</v>
      </c>
      <c r="T409" t="str">
        <f t="shared" si="41"/>
        <v>documentary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 s="7">
        <v>6000</v>
      </c>
      <c r="E410" s="7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7">
        <f t="shared" si="36"/>
        <v>160.16473684210527</v>
      </c>
      <c r="N410" t="b">
        <v>1</v>
      </c>
      <c r="O410" s="11">
        <f t="shared" si="37"/>
        <v>1.0143766666666667</v>
      </c>
      <c r="P410" s="12">
        <f t="shared" si="38"/>
        <v>41543.735995370371</v>
      </c>
      <c r="Q410" s="12">
        <f t="shared" si="39"/>
        <v>41583.777662037035</v>
      </c>
      <c r="R410" t="s">
        <v>8269</v>
      </c>
      <c r="S410" t="str">
        <f t="shared" si="40"/>
        <v>film &amp; video</v>
      </c>
      <c r="T410" t="str">
        <f t="shared" si="41"/>
        <v>documentary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 s="7">
        <v>500</v>
      </c>
      <c r="E411" s="7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7">
        <f t="shared" si="36"/>
        <v>45.6</v>
      </c>
      <c r="N411" t="b">
        <v>1</v>
      </c>
      <c r="O411" s="11">
        <f t="shared" si="37"/>
        <v>1.3680000000000001</v>
      </c>
      <c r="P411" s="12">
        <f t="shared" si="38"/>
        <v>42543.862777777773</v>
      </c>
      <c r="Q411" s="12">
        <f t="shared" si="39"/>
        <v>42573.862777777773</v>
      </c>
      <c r="R411" t="s">
        <v>8269</v>
      </c>
      <c r="S411" t="str">
        <f t="shared" si="40"/>
        <v>film &amp; video</v>
      </c>
      <c r="T411" t="str">
        <f t="shared" si="41"/>
        <v>documentary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 s="7">
        <v>1000</v>
      </c>
      <c r="E412" s="7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7">
        <f t="shared" si="36"/>
        <v>183.28571428571428</v>
      </c>
      <c r="N412" t="b">
        <v>1</v>
      </c>
      <c r="O412" s="11">
        <f t="shared" si="37"/>
        <v>1.2829999999999999</v>
      </c>
      <c r="P412" s="12">
        <f t="shared" si="38"/>
        <v>42113.981446759266</v>
      </c>
      <c r="Q412" s="12">
        <f t="shared" si="39"/>
        <v>42173.981446759266</v>
      </c>
      <c r="R412" t="s">
        <v>8269</v>
      </c>
      <c r="S412" t="str">
        <f t="shared" si="40"/>
        <v>film &amp; video</v>
      </c>
      <c r="T412" t="str">
        <f t="shared" si="41"/>
        <v>documentary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 s="7">
        <v>30000</v>
      </c>
      <c r="E413" s="7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7">
        <f t="shared" si="36"/>
        <v>125.78838174273859</v>
      </c>
      <c r="N413" t="b">
        <v>1</v>
      </c>
      <c r="O413" s="11">
        <f t="shared" si="37"/>
        <v>1.0105</v>
      </c>
      <c r="P413" s="12">
        <f t="shared" si="38"/>
        <v>41598.17597222222</v>
      </c>
      <c r="Q413" s="12">
        <f t="shared" si="39"/>
        <v>41630.208333333336</v>
      </c>
      <c r="R413" t="s">
        <v>8269</v>
      </c>
      <c r="S413" t="str">
        <f t="shared" si="40"/>
        <v>film &amp; video</v>
      </c>
      <c r="T413" t="str">
        <f t="shared" si="41"/>
        <v>documentary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 s="7">
        <v>2500</v>
      </c>
      <c r="E414" s="7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7">
        <f t="shared" si="36"/>
        <v>57.654545454545456</v>
      </c>
      <c r="N414" t="b">
        <v>1</v>
      </c>
      <c r="O414" s="11">
        <f t="shared" si="37"/>
        <v>1.2684</v>
      </c>
      <c r="P414" s="12">
        <f t="shared" si="38"/>
        <v>41099.742800925924</v>
      </c>
      <c r="Q414" s="12">
        <f t="shared" si="39"/>
        <v>41115.742800925924</v>
      </c>
      <c r="R414" t="s">
        <v>8269</v>
      </c>
      <c r="S414" t="str">
        <f t="shared" si="40"/>
        <v>film &amp; video</v>
      </c>
      <c r="T414" t="str">
        <f t="shared" si="41"/>
        <v>documentary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 s="7">
        <v>12800</v>
      </c>
      <c r="E415" s="7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7">
        <f t="shared" si="36"/>
        <v>78.660818713450297</v>
      </c>
      <c r="N415" t="b">
        <v>1</v>
      </c>
      <c r="O415" s="11">
        <f t="shared" si="37"/>
        <v>1.0508593749999999</v>
      </c>
      <c r="P415" s="12">
        <f t="shared" si="38"/>
        <v>41079.877442129626</v>
      </c>
      <c r="Q415" s="12">
        <f t="shared" si="39"/>
        <v>41109.877442129626</v>
      </c>
      <c r="R415" t="s">
        <v>8269</v>
      </c>
      <c r="S415" t="str">
        <f t="shared" si="40"/>
        <v>film &amp; video</v>
      </c>
      <c r="T415" t="str">
        <f t="shared" si="41"/>
        <v>documentary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 s="7">
        <v>18500</v>
      </c>
      <c r="E416" s="7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7">
        <f t="shared" si="36"/>
        <v>91.480769230769226</v>
      </c>
      <c r="N416" t="b">
        <v>1</v>
      </c>
      <c r="O416" s="11">
        <f t="shared" si="37"/>
        <v>1.0285405405405406</v>
      </c>
      <c r="P416" s="12">
        <f t="shared" si="38"/>
        <v>41529.063252314816</v>
      </c>
      <c r="Q416" s="12">
        <f t="shared" si="39"/>
        <v>41559.063252314816</v>
      </c>
      <c r="R416" t="s">
        <v>8269</v>
      </c>
      <c r="S416" t="str">
        <f t="shared" si="40"/>
        <v>film &amp; video</v>
      </c>
      <c r="T416" t="str">
        <f t="shared" si="41"/>
        <v>documentary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 s="7">
        <v>1400</v>
      </c>
      <c r="E417" s="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7">
        <f t="shared" si="36"/>
        <v>68.09809523809524</v>
      </c>
      <c r="N417" t="b">
        <v>1</v>
      </c>
      <c r="O417" s="11">
        <f t="shared" si="37"/>
        <v>1.0214714285714286</v>
      </c>
      <c r="P417" s="12">
        <f t="shared" si="38"/>
        <v>41904.851875</v>
      </c>
      <c r="Q417" s="12">
        <f t="shared" si="39"/>
        <v>41929.5</v>
      </c>
      <c r="R417" t="s">
        <v>8269</v>
      </c>
      <c r="S417" t="str">
        <f t="shared" si="40"/>
        <v>film &amp; video</v>
      </c>
      <c r="T417" t="str">
        <f t="shared" si="41"/>
        <v>documentary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 s="7">
        <v>1000</v>
      </c>
      <c r="E418" s="7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7">
        <f t="shared" si="36"/>
        <v>48.086800000000004</v>
      </c>
      <c r="N418" t="b">
        <v>1</v>
      </c>
      <c r="O418" s="11">
        <f t="shared" si="37"/>
        <v>1.2021700000000002</v>
      </c>
      <c r="P418" s="12">
        <f t="shared" si="38"/>
        <v>41648.396192129629</v>
      </c>
      <c r="Q418" s="12">
        <f t="shared" si="39"/>
        <v>41678.396192129629</v>
      </c>
      <c r="R418" t="s">
        <v>8269</v>
      </c>
      <c r="S418" t="str">
        <f t="shared" si="40"/>
        <v>film &amp; video</v>
      </c>
      <c r="T418" t="str">
        <f t="shared" si="41"/>
        <v>documentary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 s="7">
        <v>10500</v>
      </c>
      <c r="E419" s="7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7">
        <f t="shared" si="36"/>
        <v>202.42307692307693</v>
      </c>
      <c r="N419" t="b">
        <v>1</v>
      </c>
      <c r="O419" s="11">
        <f t="shared" si="37"/>
        <v>1.0024761904761905</v>
      </c>
      <c r="P419" s="12">
        <f t="shared" si="38"/>
        <v>41360.970601851855</v>
      </c>
      <c r="Q419" s="12">
        <f t="shared" si="39"/>
        <v>41372.189583333333</v>
      </c>
      <c r="R419" t="s">
        <v>8269</v>
      </c>
      <c r="S419" t="str">
        <f t="shared" si="40"/>
        <v>film &amp; video</v>
      </c>
      <c r="T419" t="str">
        <f t="shared" si="41"/>
        <v>documentary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 s="7">
        <v>22400</v>
      </c>
      <c r="E420" s="7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7">
        <f t="shared" si="36"/>
        <v>216.75</v>
      </c>
      <c r="N420" t="b">
        <v>1</v>
      </c>
      <c r="O420" s="11">
        <f t="shared" si="37"/>
        <v>1.0063392857142857</v>
      </c>
      <c r="P420" s="12">
        <f t="shared" si="38"/>
        <v>42178.282372685186</v>
      </c>
      <c r="Q420" s="12">
        <f t="shared" si="39"/>
        <v>42208.282372685186</v>
      </c>
      <c r="R420" t="s">
        <v>8269</v>
      </c>
      <c r="S420" t="str">
        <f t="shared" si="40"/>
        <v>film &amp; video</v>
      </c>
      <c r="T420" t="str">
        <f t="shared" si="41"/>
        <v>documentary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 s="7">
        <v>8000</v>
      </c>
      <c r="E421" s="7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7">
        <f t="shared" si="36"/>
        <v>110.06849315068493</v>
      </c>
      <c r="N421" t="b">
        <v>1</v>
      </c>
      <c r="O421" s="11">
        <f t="shared" si="37"/>
        <v>1.004375</v>
      </c>
      <c r="P421" s="12">
        <f t="shared" si="38"/>
        <v>41394.842442129629</v>
      </c>
      <c r="Q421" s="12">
        <f t="shared" si="39"/>
        <v>41454.842442129629</v>
      </c>
      <c r="R421" t="s">
        <v>8269</v>
      </c>
      <c r="S421" t="str">
        <f t="shared" si="40"/>
        <v>film &amp; video</v>
      </c>
      <c r="T421" t="str">
        <f t="shared" si="41"/>
        <v>documentary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 s="7">
        <v>3300</v>
      </c>
      <c r="E422" s="7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7">
        <f t="shared" si="36"/>
        <v>4.833333333333333</v>
      </c>
      <c r="N422" t="b">
        <v>0</v>
      </c>
      <c r="O422" s="11">
        <f t="shared" si="37"/>
        <v>4.3939393939393936E-3</v>
      </c>
      <c r="P422" s="12">
        <f t="shared" si="38"/>
        <v>41682.23646990741</v>
      </c>
      <c r="Q422" s="12">
        <f t="shared" si="39"/>
        <v>41712.194803240738</v>
      </c>
      <c r="R422" t="s">
        <v>8270</v>
      </c>
      <c r="S422" t="str">
        <f t="shared" si="40"/>
        <v>film &amp; video</v>
      </c>
      <c r="T422" t="str">
        <f t="shared" si="41"/>
        <v>animation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 s="7">
        <v>15000</v>
      </c>
      <c r="E423" s="7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7">
        <f t="shared" si="36"/>
        <v>50.166666666666664</v>
      </c>
      <c r="N423" t="b">
        <v>0</v>
      </c>
      <c r="O423" s="11">
        <f t="shared" si="37"/>
        <v>2.0066666666666667E-2</v>
      </c>
      <c r="P423" s="12">
        <f t="shared" si="38"/>
        <v>42177.491388888884</v>
      </c>
      <c r="Q423" s="12">
        <f t="shared" si="39"/>
        <v>42237.491388888884</v>
      </c>
      <c r="R423" t="s">
        <v>8270</v>
      </c>
      <c r="S423" t="str">
        <f t="shared" si="40"/>
        <v>film &amp; video</v>
      </c>
      <c r="T423" t="str">
        <f t="shared" si="41"/>
        <v>animation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 s="7">
        <v>40000</v>
      </c>
      <c r="E424" s="7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7">
        <f t="shared" si="36"/>
        <v>35.833333333333336</v>
      </c>
      <c r="N424" t="b">
        <v>0</v>
      </c>
      <c r="O424" s="11">
        <f t="shared" si="37"/>
        <v>1.0749999999999999E-2</v>
      </c>
      <c r="P424" s="12">
        <f t="shared" si="38"/>
        <v>41863.260381944441</v>
      </c>
      <c r="Q424" s="12">
        <f t="shared" si="39"/>
        <v>41893.260381944441</v>
      </c>
      <c r="R424" t="s">
        <v>8270</v>
      </c>
      <c r="S424" t="str">
        <f t="shared" si="40"/>
        <v>film &amp; video</v>
      </c>
      <c r="T424" t="str">
        <f t="shared" si="41"/>
        <v>animation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 s="7">
        <v>20000</v>
      </c>
      <c r="E425" s="7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7">
        <f t="shared" si="36"/>
        <v>11.76923076923077</v>
      </c>
      <c r="N425" t="b">
        <v>0</v>
      </c>
      <c r="O425" s="11">
        <f t="shared" si="37"/>
        <v>7.6499999999999997E-3</v>
      </c>
      <c r="P425" s="12">
        <f t="shared" si="38"/>
        <v>41400.92627314815</v>
      </c>
      <c r="Q425" s="12">
        <f t="shared" si="39"/>
        <v>41430.92627314815</v>
      </c>
      <c r="R425" t="s">
        <v>8270</v>
      </c>
      <c r="S425" t="str">
        <f t="shared" si="40"/>
        <v>film &amp; video</v>
      </c>
      <c r="T425" t="str">
        <f t="shared" si="41"/>
        <v>animation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 s="7">
        <v>3000</v>
      </c>
      <c r="E426" s="7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7">
        <f t="shared" si="36"/>
        <v>40.78</v>
      </c>
      <c r="N426" t="b">
        <v>0</v>
      </c>
      <c r="O426" s="11">
        <f t="shared" si="37"/>
        <v>6.7966666666666675E-2</v>
      </c>
      <c r="P426" s="12">
        <f t="shared" si="38"/>
        <v>40934.376145833332</v>
      </c>
      <c r="Q426" s="12">
        <f t="shared" si="39"/>
        <v>40994.334479166668</v>
      </c>
      <c r="R426" t="s">
        <v>8270</v>
      </c>
      <c r="S426" t="str">
        <f t="shared" si="40"/>
        <v>film &amp; video</v>
      </c>
      <c r="T426" t="str">
        <f t="shared" si="41"/>
        <v>animation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 s="7">
        <v>50000</v>
      </c>
      <c r="E427" s="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7">
        <f t="shared" si="36"/>
        <v>3</v>
      </c>
      <c r="N427" t="b">
        <v>0</v>
      </c>
      <c r="O427" s="11">
        <f t="shared" si="37"/>
        <v>1.2E-4</v>
      </c>
      <c r="P427" s="12">
        <f t="shared" si="38"/>
        <v>42275.861157407402</v>
      </c>
      <c r="Q427" s="12">
        <f t="shared" si="39"/>
        <v>42335.902824074074</v>
      </c>
      <c r="R427" t="s">
        <v>8270</v>
      </c>
      <c r="S427" t="str">
        <f t="shared" si="40"/>
        <v>film &amp; video</v>
      </c>
      <c r="T427" t="str">
        <f t="shared" si="41"/>
        <v>animation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 s="7">
        <v>10000</v>
      </c>
      <c r="E428" s="7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7">
        <f t="shared" si="36"/>
        <v>16.625</v>
      </c>
      <c r="N428" t="b">
        <v>0</v>
      </c>
      <c r="O428" s="11">
        <f t="shared" si="37"/>
        <v>1.3299999999999999E-2</v>
      </c>
      <c r="P428" s="12">
        <f t="shared" si="38"/>
        <v>42400.711967592593</v>
      </c>
      <c r="Q428" s="12">
        <f t="shared" si="39"/>
        <v>42430.711967592593</v>
      </c>
      <c r="R428" t="s">
        <v>8270</v>
      </c>
      <c r="S428" t="str">
        <f t="shared" si="40"/>
        <v>film &amp; video</v>
      </c>
      <c r="T428" t="str">
        <f t="shared" si="41"/>
        <v>animation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 s="7">
        <v>6500</v>
      </c>
      <c r="E429" s="7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7" t="e">
        <f t="shared" si="36"/>
        <v>#DIV/0!</v>
      </c>
      <c r="N429" t="b">
        <v>0</v>
      </c>
      <c r="O429" s="11">
        <f t="shared" si="37"/>
        <v>0</v>
      </c>
      <c r="P429" s="12">
        <f t="shared" si="38"/>
        <v>42285.909027777772</v>
      </c>
      <c r="Q429" s="12">
        <f t="shared" si="39"/>
        <v>42299.790972222225</v>
      </c>
      <c r="R429" t="s">
        <v>8270</v>
      </c>
      <c r="S429" t="str">
        <f t="shared" si="40"/>
        <v>film &amp; video</v>
      </c>
      <c r="T429" t="str">
        <f t="shared" si="41"/>
        <v>animation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 s="7">
        <v>12000</v>
      </c>
      <c r="E430" s="7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7">
        <f t="shared" si="36"/>
        <v>52</v>
      </c>
      <c r="N430" t="b">
        <v>0</v>
      </c>
      <c r="O430" s="11">
        <f t="shared" si="37"/>
        <v>5.6333333333333332E-2</v>
      </c>
      <c r="P430" s="12">
        <f t="shared" si="38"/>
        <v>41778.766724537039</v>
      </c>
      <c r="Q430" s="12">
        <f t="shared" si="39"/>
        <v>41806.916666666664</v>
      </c>
      <c r="R430" t="s">
        <v>8270</v>
      </c>
      <c r="S430" t="str">
        <f t="shared" si="40"/>
        <v>film &amp; video</v>
      </c>
      <c r="T430" t="str">
        <f t="shared" si="41"/>
        <v>animation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 s="7">
        <v>5000</v>
      </c>
      <c r="E431" s="7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7" t="e">
        <f t="shared" si="36"/>
        <v>#DIV/0!</v>
      </c>
      <c r="N431" t="b">
        <v>0</v>
      </c>
      <c r="O431" s="11">
        <f t="shared" si="37"/>
        <v>0</v>
      </c>
      <c r="P431" s="12">
        <f t="shared" si="38"/>
        <v>40070.901412037041</v>
      </c>
      <c r="Q431" s="12">
        <f t="shared" si="39"/>
        <v>40144.207638888889</v>
      </c>
      <c r="R431" t="s">
        <v>8270</v>
      </c>
      <c r="S431" t="str">
        <f t="shared" si="40"/>
        <v>film &amp; video</v>
      </c>
      <c r="T431" t="str">
        <f t="shared" si="41"/>
        <v>animation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 s="7">
        <v>1000</v>
      </c>
      <c r="E432" s="7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7">
        <f t="shared" si="36"/>
        <v>4.8</v>
      </c>
      <c r="N432" t="b">
        <v>0</v>
      </c>
      <c r="O432" s="11">
        <f t="shared" si="37"/>
        <v>2.4E-2</v>
      </c>
      <c r="P432" s="12">
        <f t="shared" si="38"/>
        <v>41513.107256944444</v>
      </c>
      <c r="Q432" s="12">
        <f t="shared" si="39"/>
        <v>41528.107256944444</v>
      </c>
      <c r="R432" t="s">
        <v>8270</v>
      </c>
      <c r="S432" t="str">
        <f t="shared" si="40"/>
        <v>film &amp; video</v>
      </c>
      <c r="T432" t="str">
        <f t="shared" si="41"/>
        <v>animation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 s="7">
        <v>3000</v>
      </c>
      <c r="E433" s="7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7">
        <f t="shared" si="36"/>
        <v>51.875</v>
      </c>
      <c r="N433" t="b">
        <v>0</v>
      </c>
      <c r="O433" s="11">
        <f t="shared" si="37"/>
        <v>0.13833333333333334</v>
      </c>
      <c r="P433" s="12">
        <f t="shared" si="38"/>
        <v>42526.871331018512</v>
      </c>
      <c r="Q433" s="12">
        <f t="shared" si="39"/>
        <v>42556.871331018512</v>
      </c>
      <c r="R433" t="s">
        <v>8270</v>
      </c>
      <c r="S433" t="str">
        <f t="shared" si="40"/>
        <v>film &amp; video</v>
      </c>
      <c r="T433" t="str">
        <f t="shared" si="41"/>
        <v>animation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 s="7">
        <v>6000</v>
      </c>
      <c r="E434" s="7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7">
        <f t="shared" si="36"/>
        <v>71.25</v>
      </c>
      <c r="N434" t="b">
        <v>0</v>
      </c>
      <c r="O434" s="11">
        <f t="shared" si="37"/>
        <v>9.5000000000000001E-2</v>
      </c>
      <c r="P434" s="12">
        <f t="shared" si="38"/>
        <v>42238.726631944446</v>
      </c>
      <c r="Q434" s="12">
        <f t="shared" si="39"/>
        <v>42298.726631944446</v>
      </c>
      <c r="R434" t="s">
        <v>8270</v>
      </c>
      <c r="S434" t="str">
        <f t="shared" si="40"/>
        <v>film &amp; video</v>
      </c>
      <c r="T434" t="str">
        <f t="shared" si="41"/>
        <v>animation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 s="7">
        <v>3000</v>
      </c>
      <c r="E435" s="7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7" t="e">
        <f t="shared" si="36"/>
        <v>#DIV/0!</v>
      </c>
      <c r="N435" t="b">
        <v>0</v>
      </c>
      <c r="O435" s="11">
        <f t="shared" si="37"/>
        <v>0</v>
      </c>
      <c r="P435" s="12">
        <f t="shared" si="38"/>
        <v>42228.629884259266</v>
      </c>
      <c r="Q435" s="12">
        <f t="shared" si="39"/>
        <v>42288.629884259266</v>
      </c>
      <c r="R435" t="s">
        <v>8270</v>
      </c>
      <c r="S435" t="str">
        <f t="shared" si="40"/>
        <v>film &amp; video</v>
      </c>
      <c r="T435" t="str">
        <f t="shared" si="41"/>
        <v>animation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 s="7">
        <v>2500</v>
      </c>
      <c r="E436" s="7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7">
        <f t="shared" si="36"/>
        <v>62.5</v>
      </c>
      <c r="N436" t="b">
        <v>0</v>
      </c>
      <c r="O436" s="11">
        <f t="shared" si="37"/>
        <v>0.05</v>
      </c>
      <c r="P436" s="12">
        <f t="shared" si="38"/>
        <v>41576.834513888891</v>
      </c>
      <c r="Q436" s="12">
        <f t="shared" si="39"/>
        <v>41609.876180555555</v>
      </c>
      <c r="R436" t="s">
        <v>8270</v>
      </c>
      <c r="S436" t="str">
        <f t="shared" si="40"/>
        <v>film &amp; video</v>
      </c>
      <c r="T436" t="str">
        <f t="shared" si="41"/>
        <v>animation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 s="7">
        <v>110000</v>
      </c>
      <c r="E437" s="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7">
        <f t="shared" si="36"/>
        <v>1</v>
      </c>
      <c r="N437" t="b">
        <v>0</v>
      </c>
      <c r="O437" s="11">
        <f t="shared" si="37"/>
        <v>2.7272727272727273E-5</v>
      </c>
      <c r="P437" s="12">
        <f t="shared" si="38"/>
        <v>41500.747453703705</v>
      </c>
      <c r="Q437" s="12">
        <f t="shared" si="39"/>
        <v>41530.747453703705</v>
      </c>
      <c r="R437" t="s">
        <v>8270</v>
      </c>
      <c r="S437" t="str">
        <f t="shared" si="40"/>
        <v>film &amp; video</v>
      </c>
      <c r="T437" t="str">
        <f t="shared" si="41"/>
        <v>animation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 s="7">
        <v>1000</v>
      </c>
      <c r="E438" s="7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7" t="e">
        <f t="shared" si="36"/>
        <v>#DIV/0!</v>
      </c>
      <c r="N438" t="b">
        <v>0</v>
      </c>
      <c r="O438" s="11">
        <f t="shared" si="37"/>
        <v>0</v>
      </c>
      <c r="P438" s="12">
        <f t="shared" si="38"/>
        <v>41456.36241898148</v>
      </c>
      <c r="Q438" s="12">
        <f t="shared" si="39"/>
        <v>41486.36241898148</v>
      </c>
      <c r="R438" t="s">
        <v>8270</v>
      </c>
      <c r="S438" t="str">
        <f t="shared" si="40"/>
        <v>film &amp; video</v>
      </c>
      <c r="T438" t="str">
        <f t="shared" si="41"/>
        <v>animation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 s="7">
        <v>7000</v>
      </c>
      <c r="E439" s="7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7" t="e">
        <f t="shared" si="36"/>
        <v>#DIV/0!</v>
      </c>
      <c r="N439" t="b">
        <v>0</v>
      </c>
      <c r="O439" s="11">
        <f t="shared" si="37"/>
        <v>0</v>
      </c>
      <c r="P439" s="12">
        <f t="shared" si="38"/>
        <v>42591.31858796296</v>
      </c>
      <c r="Q439" s="12">
        <f t="shared" si="39"/>
        <v>42651.31858796296</v>
      </c>
      <c r="R439" t="s">
        <v>8270</v>
      </c>
      <c r="S439" t="str">
        <f t="shared" si="40"/>
        <v>film &amp; video</v>
      </c>
      <c r="T439" t="str">
        <f t="shared" si="41"/>
        <v>animation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 s="7">
        <v>20000</v>
      </c>
      <c r="E440" s="7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7">
        <f t="shared" si="36"/>
        <v>170.54545454545453</v>
      </c>
      <c r="N440" t="b">
        <v>0</v>
      </c>
      <c r="O440" s="11">
        <f t="shared" si="37"/>
        <v>9.3799999999999994E-2</v>
      </c>
      <c r="P440" s="12">
        <f t="shared" si="38"/>
        <v>42296.261087962965</v>
      </c>
      <c r="Q440" s="12">
        <f t="shared" si="39"/>
        <v>42326.302754629629</v>
      </c>
      <c r="R440" t="s">
        <v>8270</v>
      </c>
      <c r="S440" t="str">
        <f t="shared" si="40"/>
        <v>film &amp; video</v>
      </c>
      <c r="T440" t="str">
        <f t="shared" si="41"/>
        <v>animation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 s="7">
        <v>450</v>
      </c>
      <c r="E441" s="7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7" t="e">
        <f t="shared" si="36"/>
        <v>#DIV/0!</v>
      </c>
      <c r="N441" t="b">
        <v>0</v>
      </c>
      <c r="O441" s="11">
        <f t="shared" si="37"/>
        <v>0</v>
      </c>
      <c r="P441" s="12">
        <f t="shared" si="38"/>
        <v>41919.761782407404</v>
      </c>
      <c r="Q441" s="12">
        <f t="shared" si="39"/>
        <v>41929.761782407404</v>
      </c>
      <c r="R441" t="s">
        <v>8270</v>
      </c>
      <c r="S441" t="str">
        <f t="shared" si="40"/>
        <v>film &amp; video</v>
      </c>
      <c r="T441" t="str">
        <f t="shared" si="41"/>
        <v>animation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 s="7">
        <v>5000</v>
      </c>
      <c r="E442" s="7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7">
        <f t="shared" si="36"/>
        <v>5</v>
      </c>
      <c r="N442" t="b">
        <v>0</v>
      </c>
      <c r="O442" s="11">
        <f t="shared" si="37"/>
        <v>1E-3</v>
      </c>
      <c r="P442" s="12">
        <f t="shared" si="38"/>
        <v>42423.985567129625</v>
      </c>
      <c r="Q442" s="12">
        <f t="shared" si="39"/>
        <v>42453.943900462968</v>
      </c>
      <c r="R442" t="s">
        <v>8270</v>
      </c>
      <c r="S442" t="str">
        <f t="shared" si="40"/>
        <v>film &amp; video</v>
      </c>
      <c r="T442" t="str">
        <f t="shared" si="41"/>
        <v>animation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 s="7">
        <v>400</v>
      </c>
      <c r="E443" s="7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7" t="e">
        <f t="shared" si="36"/>
        <v>#DIV/0!</v>
      </c>
      <c r="N443" t="b">
        <v>0</v>
      </c>
      <c r="O443" s="11">
        <f t="shared" si="37"/>
        <v>0</v>
      </c>
      <c r="P443" s="12">
        <f t="shared" si="38"/>
        <v>41550.793935185182</v>
      </c>
      <c r="Q443" s="12">
        <f t="shared" si="39"/>
        <v>41580.793935185182</v>
      </c>
      <c r="R443" t="s">
        <v>8270</v>
      </c>
      <c r="S443" t="str">
        <f t="shared" si="40"/>
        <v>film &amp; video</v>
      </c>
      <c r="T443" t="str">
        <f t="shared" si="41"/>
        <v>animation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 s="7">
        <v>17000</v>
      </c>
      <c r="E444" s="7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7">
        <f t="shared" si="36"/>
        <v>393.58823529411762</v>
      </c>
      <c r="N444" t="b">
        <v>0</v>
      </c>
      <c r="O444" s="11">
        <f t="shared" si="37"/>
        <v>0.39358823529411763</v>
      </c>
      <c r="P444" s="12">
        <f t="shared" si="38"/>
        <v>42024.888692129629</v>
      </c>
      <c r="Q444" s="12">
        <f t="shared" si="39"/>
        <v>42054.888692129629</v>
      </c>
      <c r="R444" t="s">
        <v>8270</v>
      </c>
      <c r="S444" t="str">
        <f t="shared" si="40"/>
        <v>film &amp; video</v>
      </c>
      <c r="T444" t="str">
        <f t="shared" si="41"/>
        <v>animation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 s="7">
        <v>10000</v>
      </c>
      <c r="E445" s="7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7">
        <f t="shared" si="36"/>
        <v>5</v>
      </c>
      <c r="N445" t="b">
        <v>0</v>
      </c>
      <c r="O445" s="11">
        <f t="shared" si="37"/>
        <v>1E-3</v>
      </c>
      <c r="P445" s="12">
        <f t="shared" si="38"/>
        <v>41650.015057870369</v>
      </c>
      <c r="Q445" s="12">
        <f t="shared" si="39"/>
        <v>41680.015057870369</v>
      </c>
      <c r="R445" t="s">
        <v>8270</v>
      </c>
      <c r="S445" t="str">
        <f t="shared" si="40"/>
        <v>film &amp; video</v>
      </c>
      <c r="T445" t="str">
        <f t="shared" si="41"/>
        <v>animation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 s="7">
        <v>1000</v>
      </c>
      <c r="E446" s="7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7">
        <f t="shared" si="36"/>
        <v>50</v>
      </c>
      <c r="N446" t="b">
        <v>0</v>
      </c>
      <c r="O446" s="11">
        <f t="shared" si="37"/>
        <v>0.05</v>
      </c>
      <c r="P446" s="12">
        <f t="shared" si="38"/>
        <v>40894.906956018516</v>
      </c>
      <c r="Q446" s="12">
        <f t="shared" si="39"/>
        <v>40954.906956018516</v>
      </c>
      <c r="R446" t="s">
        <v>8270</v>
      </c>
      <c r="S446" t="str">
        <f t="shared" si="40"/>
        <v>film &amp; video</v>
      </c>
      <c r="T446" t="str">
        <f t="shared" si="41"/>
        <v>animation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 s="7">
        <v>60000</v>
      </c>
      <c r="E447" s="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7">
        <f t="shared" si="36"/>
        <v>1</v>
      </c>
      <c r="N447" t="b">
        <v>0</v>
      </c>
      <c r="O447" s="11">
        <f t="shared" si="37"/>
        <v>3.3333333333333335E-5</v>
      </c>
      <c r="P447" s="12">
        <f t="shared" si="38"/>
        <v>42130.335358796292</v>
      </c>
      <c r="Q447" s="12">
        <f t="shared" si="39"/>
        <v>42145.335358796292</v>
      </c>
      <c r="R447" t="s">
        <v>8270</v>
      </c>
      <c r="S447" t="str">
        <f t="shared" si="40"/>
        <v>film &amp; video</v>
      </c>
      <c r="T447" t="str">
        <f t="shared" si="41"/>
        <v>animation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 s="7">
        <v>10500</v>
      </c>
      <c r="E448" s="7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7">
        <f t="shared" si="36"/>
        <v>47.875</v>
      </c>
      <c r="N448" t="b">
        <v>0</v>
      </c>
      <c r="O448" s="11">
        <f t="shared" si="37"/>
        <v>7.2952380952380949E-2</v>
      </c>
      <c r="P448" s="12">
        <f t="shared" si="38"/>
        <v>42037.083564814813</v>
      </c>
      <c r="Q448" s="12">
        <f t="shared" si="39"/>
        <v>42067.083564814813</v>
      </c>
      <c r="R448" t="s">
        <v>8270</v>
      </c>
      <c r="S448" t="str">
        <f t="shared" si="40"/>
        <v>film &amp; video</v>
      </c>
      <c r="T448" t="str">
        <f t="shared" si="41"/>
        <v>animation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 s="7">
        <v>30000</v>
      </c>
      <c r="E449" s="7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7">
        <f t="shared" si="36"/>
        <v>5</v>
      </c>
      <c r="N449" t="b">
        <v>0</v>
      </c>
      <c r="O449" s="11">
        <f t="shared" si="37"/>
        <v>1.6666666666666666E-4</v>
      </c>
      <c r="P449" s="12">
        <f t="shared" si="38"/>
        <v>41331.555127314816</v>
      </c>
      <c r="Q449" s="12">
        <f t="shared" si="39"/>
        <v>41356.513460648144</v>
      </c>
      <c r="R449" t="s">
        <v>8270</v>
      </c>
      <c r="S449" t="str">
        <f t="shared" si="40"/>
        <v>film &amp; video</v>
      </c>
      <c r="T449" t="str">
        <f t="shared" si="41"/>
        <v>animation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 s="7">
        <v>2500</v>
      </c>
      <c r="E450" s="7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7">
        <f t="shared" si="36"/>
        <v>20.502500000000001</v>
      </c>
      <c r="N450" t="b">
        <v>0</v>
      </c>
      <c r="O450" s="11">
        <f t="shared" si="37"/>
        <v>3.2804E-2</v>
      </c>
      <c r="P450" s="12">
        <f t="shared" si="38"/>
        <v>41753.758043981477</v>
      </c>
      <c r="Q450" s="12">
        <f t="shared" si="39"/>
        <v>41773.758043981477</v>
      </c>
      <c r="R450" t="s">
        <v>8270</v>
      </c>
      <c r="S450" t="str">
        <f t="shared" si="40"/>
        <v>film &amp; video</v>
      </c>
      <c r="T450" t="str">
        <f t="shared" si="41"/>
        <v>animation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 s="7">
        <v>2000</v>
      </c>
      <c r="E451" s="7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7">
        <f t="shared" ref="M451:M514" si="42">E451/L451</f>
        <v>9</v>
      </c>
      <c r="N451" t="b">
        <v>0</v>
      </c>
      <c r="O451" s="11">
        <f t="shared" ref="O451:O514" si="43">E451/D451</f>
        <v>2.2499999999999999E-2</v>
      </c>
      <c r="P451" s="12">
        <f t="shared" ref="P451:P514" si="44">(((J451/60)/60)/24)+DATE(1970,1,1)</f>
        <v>41534.568113425928</v>
      </c>
      <c r="Q451" s="12">
        <f t="shared" ref="Q451:Q514" si="45">(((I451/60)/60)/24)+DATE(1970,1,1)</f>
        <v>41564.568113425928</v>
      </c>
      <c r="R451" t="s">
        <v>8270</v>
      </c>
      <c r="S451" t="str">
        <f t="shared" ref="S451:S514" si="46">LEFT(R451, SEARCH("/",R451,1)-1)</f>
        <v>film &amp; video</v>
      </c>
      <c r="T451" t="str">
        <f t="shared" ref="T451:T514" si="47">RIGHT(R451,LEN(R451)-SEARCH("/",R451))</f>
        <v>animation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 s="7">
        <v>50000</v>
      </c>
      <c r="E452" s="7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7">
        <f t="shared" si="42"/>
        <v>56.571428571428569</v>
      </c>
      <c r="N452" t="b">
        <v>0</v>
      </c>
      <c r="O452" s="11">
        <f t="shared" si="43"/>
        <v>7.92E-3</v>
      </c>
      <c r="P452" s="12">
        <f t="shared" si="44"/>
        <v>41654.946759259255</v>
      </c>
      <c r="Q452" s="12">
        <f t="shared" si="45"/>
        <v>41684.946759259255</v>
      </c>
      <c r="R452" t="s">
        <v>8270</v>
      </c>
      <c r="S452" t="str">
        <f t="shared" si="46"/>
        <v>film &amp; video</v>
      </c>
      <c r="T452" t="str">
        <f t="shared" si="47"/>
        <v>animation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 s="7">
        <v>20000</v>
      </c>
      <c r="E453" s="7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7" t="e">
        <f t="shared" si="42"/>
        <v>#DIV/0!</v>
      </c>
      <c r="N453" t="b">
        <v>0</v>
      </c>
      <c r="O453" s="11">
        <f t="shared" si="43"/>
        <v>0</v>
      </c>
      <c r="P453" s="12">
        <f t="shared" si="44"/>
        <v>41634.715173611112</v>
      </c>
      <c r="Q453" s="12">
        <f t="shared" si="45"/>
        <v>41664.715173611112</v>
      </c>
      <c r="R453" t="s">
        <v>8270</v>
      </c>
      <c r="S453" t="str">
        <f t="shared" si="46"/>
        <v>film &amp; video</v>
      </c>
      <c r="T453" t="str">
        <f t="shared" si="47"/>
        <v>animation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 s="7">
        <v>750</v>
      </c>
      <c r="E454" s="7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7">
        <f t="shared" si="42"/>
        <v>40</v>
      </c>
      <c r="N454" t="b">
        <v>0</v>
      </c>
      <c r="O454" s="11">
        <f t="shared" si="43"/>
        <v>0.64</v>
      </c>
      <c r="P454" s="12">
        <f t="shared" si="44"/>
        <v>42107.703877314809</v>
      </c>
      <c r="Q454" s="12">
        <f t="shared" si="45"/>
        <v>42137.703877314809</v>
      </c>
      <c r="R454" t="s">
        <v>8270</v>
      </c>
      <c r="S454" t="str">
        <f t="shared" si="46"/>
        <v>film &amp; video</v>
      </c>
      <c r="T454" t="str">
        <f t="shared" si="47"/>
        <v>animation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 s="7">
        <v>94875</v>
      </c>
      <c r="E455" s="7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7">
        <f t="shared" si="42"/>
        <v>13</v>
      </c>
      <c r="N455" t="b">
        <v>0</v>
      </c>
      <c r="O455" s="11">
        <f t="shared" si="43"/>
        <v>2.740447957839262E-4</v>
      </c>
      <c r="P455" s="12">
        <f t="shared" si="44"/>
        <v>42038.824988425928</v>
      </c>
      <c r="Q455" s="12">
        <f t="shared" si="45"/>
        <v>42054.824988425928</v>
      </c>
      <c r="R455" t="s">
        <v>8270</v>
      </c>
      <c r="S455" t="str">
        <f t="shared" si="46"/>
        <v>film &amp; video</v>
      </c>
      <c r="T455" t="str">
        <f t="shared" si="47"/>
        <v>animation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 s="7">
        <v>10000</v>
      </c>
      <c r="E456" s="7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7">
        <f t="shared" si="42"/>
        <v>16.399999999999999</v>
      </c>
      <c r="N456" t="b">
        <v>0</v>
      </c>
      <c r="O456" s="11">
        <f t="shared" si="43"/>
        <v>8.2000000000000007E-3</v>
      </c>
      <c r="P456" s="12">
        <f t="shared" si="44"/>
        <v>41938.717256944445</v>
      </c>
      <c r="Q456" s="12">
        <f t="shared" si="45"/>
        <v>41969.551388888889</v>
      </c>
      <c r="R456" t="s">
        <v>8270</v>
      </c>
      <c r="S456" t="str">
        <f t="shared" si="46"/>
        <v>film &amp; video</v>
      </c>
      <c r="T456" t="str">
        <f t="shared" si="47"/>
        <v>animation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 s="7">
        <v>65000</v>
      </c>
      <c r="E457" s="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7">
        <f t="shared" si="42"/>
        <v>22.5</v>
      </c>
      <c r="N457" t="b">
        <v>0</v>
      </c>
      <c r="O457" s="11">
        <f t="shared" si="43"/>
        <v>6.9230769230769226E-4</v>
      </c>
      <c r="P457" s="12">
        <f t="shared" si="44"/>
        <v>40971.002569444441</v>
      </c>
      <c r="Q457" s="12">
        <f t="shared" si="45"/>
        <v>41016.021527777775</v>
      </c>
      <c r="R457" t="s">
        <v>8270</v>
      </c>
      <c r="S457" t="str">
        <f t="shared" si="46"/>
        <v>film &amp; video</v>
      </c>
      <c r="T457" t="str">
        <f t="shared" si="47"/>
        <v>animation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 s="7">
        <v>8888</v>
      </c>
      <c r="E458" s="7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7">
        <f t="shared" si="42"/>
        <v>20.333333333333332</v>
      </c>
      <c r="N458" t="b">
        <v>0</v>
      </c>
      <c r="O458" s="11">
        <f t="shared" si="43"/>
        <v>6.8631863186318634E-3</v>
      </c>
      <c r="P458" s="12">
        <f t="shared" si="44"/>
        <v>41547.694456018515</v>
      </c>
      <c r="Q458" s="12">
        <f t="shared" si="45"/>
        <v>41569.165972222225</v>
      </c>
      <c r="R458" t="s">
        <v>8270</v>
      </c>
      <c r="S458" t="str">
        <f t="shared" si="46"/>
        <v>film &amp; video</v>
      </c>
      <c r="T458" t="str">
        <f t="shared" si="47"/>
        <v>animation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 s="7">
        <v>20000</v>
      </c>
      <c r="E459" s="7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7" t="e">
        <f t="shared" si="42"/>
        <v>#DIV/0!</v>
      </c>
      <c r="N459" t="b">
        <v>0</v>
      </c>
      <c r="O459" s="11">
        <f t="shared" si="43"/>
        <v>0</v>
      </c>
      <c r="P459" s="12">
        <f t="shared" si="44"/>
        <v>41837.767500000002</v>
      </c>
      <c r="Q459" s="12">
        <f t="shared" si="45"/>
        <v>41867.767500000002</v>
      </c>
      <c r="R459" t="s">
        <v>8270</v>
      </c>
      <c r="S459" t="str">
        <f t="shared" si="46"/>
        <v>film &amp; video</v>
      </c>
      <c r="T459" t="str">
        <f t="shared" si="47"/>
        <v>animation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 s="7">
        <v>10000</v>
      </c>
      <c r="E460" s="7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7">
        <f t="shared" si="42"/>
        <v>16.755102040816325</v>
      </c>
      <c r="N460" t="b">
        <v>0</v>
      </c>
      <c r="O460" s="11">
        <f t="shared" si="43"/>
        <v>8.2100000000000006E-2</v>
      </c>
      <c r="P460" s="12">
        <f t="shared" si="44"/>
        <v>41378.69976851852</v>
      </c>
      <c r="Q460" s="12">
        <f t="shared" si="45"/>
        <v>41408.69976851852</v>
      </c>
      <c r="R460" t="s">
        <v>8270</v>
      </c>
      <c r="S460" t="str">
        <f t="shared" si="46"/>
        <v>film &amp; video</v>
      </c>
      <c r="T460" t="str">
        <f t="shared" si="47"/>
        <v>animation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 s="7">
        <v>39000</v>
      </c>
      <c r="E461" s="7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7">
        <f t="shared" si="42"/>
        <v>25</v>
      </c>
      <c r="N461" t="b">
        <v>0</v>
      </c>
      <c r="O461" s="11">
        <f t="shared" si="43"/>
        <v>6.4102564102564103E-4</v>
      </c>
      <c r="P461" s="12">
        <f t="shared" si="44"/>
        <v>40800.6403587963</v>
      </c>
      <c r="Q461" s="12">
        <f t="shared" si="45"/>
        <v>40860.682025462964</v>
      </c>
      <c r="R461" t="s">
        <v>8270</v>
      </c>
      <c r="S461" t="str">
        <f t="shared" si="46"/>
        <v>film &amp; video</v>
      </c>
      <c r="T461" t="str">
        <f t="shared" si="47"/>
        <v>animation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 s="7">
        <v>8500</v>
      </c>
      <c r="E462" s="7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7">
        <f t="shared" si="42"/>
        <v>12.5</v>
      </c>
      <c r="N462" t="b">
        <v>0</v>
      </c>
      <c r="O462" s="11">
        <f t="shared" si="43"/>
        <v>2.9411764705882353E-3</v>
      </c>
      <c r="P462" s="12">
        <f t="shared" si="44"/>
        <v>41759.542534722219</v>
      </c>
      <c r="Q462" s="12">
        <f t="shared" si="45"/>
        <v>41791.166666666664</v>
      </c>
      <c r="R462" t="s">
        <v>8270</v>
      </c>
      <c r="S462" t="str">
        <f t="shared" si="46"/>
        <v>film &amp; video</v>
      </c>
      <c r="T462" t="str">
        <f t="shared" si="47"/>
        <v>animation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 s="7">
        <v>550</v>
      </c>
      <c r="E463" s="7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7" t="e">
        <f t="shared" si="42"/>
        <v>#DIV/0!</v>
      </c>
      <c r="N463" t="b">
        <v>0</v>
      </c>
      <c r="O463" s="11">
        <f t="shared" si="43"/>
        <v>0</v>
      </c>
      <c r="P463" s="12">
        <f t="shared" si="44"/>
        <v>41407.84684027778</v>
      </c>
      <c r="Q463" s="12">
        <f t="shared" si="45"/>
        <v>41427.84684027778</v>
      </c>
      <c r="R463" t="s">
        <v>8270</v>
      </c>
      <c r="S463" t="str">
        <f t="shared" si="46"/>
        <v>film &amp; video</v>
      </c>
      <c r="T463" t="str">
        <f t="shared" si="47"/>
        <v>animation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 s="7">
        <v>100000</v>
      </c>
      <c r="E464" s="7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7" t="e">
        <f t="shared" si="42"/>
        <v>#DIV/0!</v>
      </c>
      <c r="N464" t="b">
        <v>0</v>
      </c>
      <c r="O464" s="11">
        <f t="shared" si="43"/>
        <v>0</v>
      </c>
      <c r="P464" s="12">
        <f t="shared" si="44"/>
        <v>40705.126631944448</v>
      </c>
      <c r="Q464" s="12">
        <f t="shared" si="45"/>
        <v>40765.126631944448</v>
      </c>
      <c r="R464" t="s">
        <v>8270</v>
      </c>
      <c r="S464" t="str">
        <f t="shared" si="46"/>
        <v>film &amp; video</v>
      </c>
      <c r="T464" t="str">
        <f t="shared" si="47"/>
        <v>animation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 s="7">
        <v>55000</v>
      </c>
      <c r="E465" s="7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7">
        <f t="shared" si="42"/>
        <v>113.63636363636364</v>
      </c>
      <c r="N465" t="b">
        <v>0</v>
      </c>
      <c r="O465" s="11">
        <f t="shared" si="43"/>
        <v>2.2727272727272728E-2</v>
      </c>
      <c r="P465" s="12">
        <f t="shared" si="44"/>
        <v>40750.710104166668</v>
      </c>
      <c r="Q465" s="12">
        <f t="shared" si="45"/>
        <v>40810.710104166668</v>
      </c>
      <c r="R465" t="s">
        <v>8270</v>
      </c>
      <c r="S465" t="str">
        <f t="shared" si="46"/>
        <v>film &amp; video</v>
      </c>
      <c r="T465" t="str">
        <f t="shared" si="47"/>
        <v>animation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 s="7">
        <v>1010</v>
      </c>
      <c r="E466" s="7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7">
        <f t="shared" si="42"/>
        <v>1</v>
      </c>
      <c r="N466" t="b">
        <v>0</v>
      </c>
      <c r="O466" s="11">
        <f t="shared" si="43"/>
        <v>9.9009900990099011E-4</v>
      </c>
      <c r="P466" s="12">
        <f t="shared" si="44"/>
        <v>42488.848784722228</v>
      </c>
      <c r="Q466" s="12">
        <f t="shared" si="45"/>
        <v>42508.848784722228</v>
      </c>
      <c r="R466" t="s">
        <v>8270</v>
      </c>
      <c r="S466" t="str">
        <f t="shared" si="46"/>
        <v>film &amp; video</v>
      </c>
      <c r="T466" t="str">
        <f t="shared" si="47"/>
        <v>animation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 s="7">
        <v>512</v>
      </c>
      <c r="E467" s="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7">
        <f t="shared" si="42"/>
        <v>17.25</v>
      </c>
      <c r="N467" t="b">
        <v>0</v>
      </c>
      <c r="O467" s="11">
        <f t="shared" si="43"/>
        <v>0.26953125</v>
      </c>
      <c r="P467" s="12">
        <f t="shared" si="44"/>
        <v>41801.120069444441</v>
      </c>
      <c r="Q467" s="12">
        <f t="shared" si="45"/>
        <v>41817.120069444441</v>
      </c>
      <c r="R467" t="s">
        <v>8270</v>
      </c>
      <c r="S467" t="str">
        <f t="shared" si="46"/>
        <v>film &amp; video</v>
      </c>
      <c r="T467" t="str">
        <f t="shared" si="47"/>
        <v>animation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 s="7">
        <v>10000</v>
      </c>
      <c r="E468" s="7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7">
        <f t="shared" si="42"/>
        <v>15.2</v>
      </c>
      <c r="N468" t="b">
        <v>0</v>
      </c>
      <c r="O468" s="11">
        <f t="shared" si="43"/>
        <v>7.6E-3</v>
      </c>
      <c r="P468" s="12">
        <f t="shared" si="44"/>
        <v>41129.942870370374</v>
      </c>
      <c r="Q468" s="12">
        <f t="shared" si="45"/>
        <v>41159.942870370374</v>
      </c>
      <c r="R468" t="s">
        <v>8270</v>
      </c>
      <c r="S468" t="str">
        <f t="shared" si="46"/>
        <v>film &amp; video</v>
      </c>
      <c r="T468" t="str">
        <f t="shared" si="47"/>
        <v>animation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 s="7">
        <v>20000</v>
      </c>
      <c r="E469" s="7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7">
        <f t="shared" si="42"/>
        <v>110.64102564102564</v>
      </c>
      <c r="N469" t="b">
        <v>0</v>
      </c>
      <c r="O469" s="11">
        <f t="shared" si="43"/>
        <v>0.21575</v>
      </c>
      <c r="P469" s="12">
        <f t="shared" si="44"/>
        <v>41135.679791666669</v>
      </c>
      <c r="Q469" s="12">
        <f t="shared" si="45"/>
        <v>41180.679791666669</v>
      </c>
      <c r="R469" t="s">
        <v>8270</v>
      </c>
      <c r="S469" t="str">
        <f t="shared" si="46"/>
        <v>film &amp; video</v>
      </c>
      <c r="T469" t="str">
        <f t="shared" si="47"/>
        <v>animation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 s="7">
        <v>7500</v>
      </c>
      <c r="E470" s="7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7" t="e">
        <f t="shared" si="42"/>
        <v>#DIV/0!</v>
      </c>
      <c r="N470" t="b">
        <v>0</v>
      </c>
      <c r="O470" s="11">
        <f t="shared" si="43"/>
        <v>0</v>
      </c>
      <c r="P470" s="12">
        <f t="shared" si="44"/>
        <v>41041.167627314811</v>
      </c>
      <c r="Q470" s="12">
        <f t="shared" si="45"/>
        <v>41101.160474537035</v>
      </c>
      <c r="R470" t="s">
        <v>8270</v>
      </c>
      <c r="S470" t="str">
        <f t="shared" si="46"/>
        <v>film &amp; video</v>
      </c>
      <c r="T470" t="str">
        <f t="shared" si="47"/>
        <v>animation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 s="7">
        <v>6000</v>
      </c>
      <c r="E471" s="7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7" t="e">
        <f t="shared" si="42"/>
        <v>#DIV/0!</v>
      </c>
      <c r="N471" t="b">
        <v>0</v>
      </c>
      <c r="O471" s="11">
        <f t="shared" si="43"/>
        <v>0</v>
      </c>
      <c r="P471" s="12">
        <f t="shared" si="44"/>
        <v>41827.989861111113</v>
      </c>
      <c r="Q471" s="12">
        <f t="shared" si="45"/>
        <v>41887.989861111113</v>
      </c>
      <c r="R471" t="s">
        <v>8270</v>
      </c>
      <c r="S471" t="str">
        <f t="shared" si="46"/>
        <v>film &amp; video</v>
      </c>
      <c r="T471" t="str">
        <f t="shared" si="47"/>
        <v>animation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 s="7">
        <v>5000</v>
      </c>
      <c r="E472" s="7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7">
        <f t="shared" si="42"/>
        <v>25.5</v>
      </c>
      <c r="N472" t="b">
        <v>0</v>
      </c>
      <c r="O472" s="11">
        <f t="shared" si="43"/>
        <v>1.0200000000000001E-2</v>
      </c>
      <c r="P472" s="12">
        <f t="shared" si="44"/>
        <v>41605.167696759258</v>
      </c>
      <c r="Q472" s="12">
        <f t="shared" si="45"/>
        <v>41655.166666666664</v>
      </c>
      <c r="R472" t="s">
        <v>8270</v>
      </c>
      <c r="S472" t="str">
        <f t="shared" si="46"/>
        <v>film &amp; video</v>
      </c>
      <c r="T472" t="str">
        <f t="shared" si="47"/>
        <v>animation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 s="7">
        <v>55000</v>
      </c>
      <c r="E473" s="7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7">
        <f t="shared" si="42"/>
        <v>38.476470588235294</v>
      </c>
      <c r="N473" t="b">
        <v>0</v>
      </c>
      <c r="O473" s="11">
        <f t="shared" si="43"/>
        <v>0.11892727272727273</v>
      </c>
      <c r="P473" s="12">
        <f t="shared" si="44"/>
        <v>41703.721979166665</v>
      </c>
      <c r="Q473" s="12">
        <f t="shared" si="45"/>
        <v>41748.680312500001</v>
      </c>
      <c r="R473" t="s">
        <v>8270</v>
      </c>
      <c r="S473" t="str">
        <f t="shared" si="46"/>
        <v>film &amp; video</v>
      </c>
      <c r="T473" t="str">
        <f t="shared" si="47"/>
        <v>animation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 s="7">
        <v>800</v>
      </c>
      <c r="E474" s="7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7">
        <f t="shared" si="42"/>
        <v>28.2</v>
      </c>
      <c r="N474" t="b">
        <v>0</v>
      </c>
      <c r="O474" s="11">
        <f t="shared" si="43"/>
        <v>0.17624999999999999</v>
      </c>
      <c r="P474" s="12">
        <f t="shared" si="44"/>
        <v>41844.922662037039</v>
      </c>
      <c r="Q474" s="12">
        <f t="shared" si="45"/>
        <v>41874.922662037039</v>
      </c>
      <c r="R474" t="s">
        <v>8270</v>
      </c>
      <c r="S474" t="str">
        <f t="shared" si="46"/>
        <v>film &amp; video</v>
      </c>
      <c r="T474" t="str">
        <f t="shared" si="47"/>
        <v>animation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 s="7">
        <v>30000</v>
      </c>
      <c r="E475" s="7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7">
        <f t="shared" si="42"/>
        <v>61.5</v>
      </c>
      <c r="N475" t="b">
        <v>0</v>
      </c>
      <c r="O475" s="11">
        <f t="shared" si="43"/>
        <v>2.87E-2</v>
      </c>
      <c r="P475" s="12">
        <f t="shared" si="44"/>
        <v>41869.698136574072</v>
      </c>
      <c r="Q475" s="12">
        <f t="shared" si="45"/>
        <v>41899.698136574072</v>
      </c>
      <c r="R475" t="s">
        <v>8270</v>
      </c>
      <c r="S475" t="str">
        <f t="shared" si="46"/>
        <v>film &amp; video</v>
      </c>
      <c r="T475" t="str">
        <f t="shared" si="47"/>
        <v>animation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 s="7">
        <v>3300</v>
      </c>
      <c r="E476" s="7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7">
        <f t="shared" si="42"/>
        <v>1</v>
      </c>
      <c r="N476" t="b">
        <v>0</v>
      </c>
      <c r="O476" s="11">
        <f t="shared" si="43"/>
        <v>3.0303030303030303E-4</v>
      </c>
      <c r="P476" s="12">
        <f t="shared" si="44"/>
        <v>42753.329039351855</v>
      </c>
      <c r="Q476" s="12">
        <f t="shared" si="45"/>
        <v>42783.329039351855</v>
      </c>
      <c r="R476" t="s">
        <v>8270</v>
      </c>
      <c r="S476" t="str">
        <f t="shared" si="46"/>
        <v>film &amp; video</v>
      </c>
      <c r="T476" t="str">
        <f t="shared" si="47"/>
        <v>animation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 s="7">
        <v>2000</v>
      </c>
      <c r="E477" s="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7" t="e">
        <f t="shared" si="42"/>
        <v>#DIV/0!</v>
      </c>
      <c r="N477" t="b">
        <v>0</v>
      </c>
      <c r="O477" s="11">
        <f t="shared" si="43"/>
        <v>0</v>
      </c>
      <c r="P477" s="12">
        <f t="shared" si="44"/>
        <v>42100.086145833338</v>
      </c>
      <c r="Q477" s="12">
        <f t="shared" si="45"/>
        <v>42130.086145833338</v>
      </c>
      <c r="R477" t="s">
        <v>8270</v>
      </c>
      <c r="S477" t="str">
        <f t="shared" si="46"/>
        <v>film &amp; video</v>
      </c>
      <c r="T477" t="str">
        <f t="shared" si="47"/>
        <v>animation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 s="7">
        <v>220000</v>
      </c>
      <c r="E478" s="7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7">
        <f t="shared" si="42"/>
        <v>39.569274193548388</v>
      </c>
      <c r="N478" t="b">
        <v>0</v>
      </c>
      <c r="O478" s="11">
        <f t="shared" si="43"/>
        <v>2.2302681818181819E-2</v>
      </c>
      <c r="P478" s="12">
        <f t="shared" si="44"/>
        <v>41757.975011574075</v>
      </c>
      <c r="Q478" s="12">
        <f t="shared" si="45"/>
        <v>41793.165972222225</v>
      </c>
      <c r="R478" t="s">
        <v>8270</v>
      </c>
      <c r="S478" t="str">
        <f t="shared" si="46"/>
        <v>film &amp; video</v>
      </c>
      <c r="T478" t="str">
        <f t="shared" si="47"/>
        <v>animation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 s="7">
        <v>1500</v>
      </c>
      <c r="E479" s="7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7" t="e">
        <f t="shared" si="42"/>
        <v>#DIV/0!</v>
      </c>
      <c r="N479" t="b">
        <v>0</v>
      </c>
      <c r="O479" s="11">
        <f t="shared" si="43"/>
        <v>0</v>
      </c>
      <c r="P479" s="12">
        <f t="shared" si="44"/>
        <v>40987.83488425926</v>
      </c>
      <c r="Q479" s="12">
        <f t="shared" si="45"/>
        <v>41047.83488425926</v>
      </c>
      <c r="R479" t="s">
        <v>8270</v>
      </c>
      <c r="S479" t="str">
        <f t="shared" si="46"/>
        <v>film &amp; video</v>
      </c>
      <c r="T479" t="str">
        <f t="shared" si="47"/>
        <v>animation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 s="7">
        <v>10000</v>
      </c>
      <c r="E480" s="7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7" t="e">
        <f t="shared" si="42"/>
        <v>#DIV/0!</v>
      </c>
      <c r="N480" t="b">
        <v>0</v>
      </c>
      <c r="O480" s="11">
        <f t="shared" si="43"/>
        <v>0</v>
      </c>
      <c r="P480" s="12">
        <f t="shared" si="44"/>
        <v>42065.910983796297</v>
      </c>
      <c r="Q480" s="12">
        <f t="shared" si="45"/>
        <v>42095.869317129633</v>
      </c>
      <c r="R480" t="s">
        <v>8270</v>
      </c>
      <c r="S480" t="str">
        <f t="shared" si="46"/>
        <v>film &amp; video</v>
      </c>
      <c r="T480" t="str">
        <f t="shared" si="47"/>
        <v>animation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 s="7">
        <v>15000</v>
      </c>
      <c r="E481" s="7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7">
        <f t="shared" si="42"/>
        <v>88.8</v>
      </c>
      <c r="N481" t="b">
        <v>0</v>
      </c>
      <c r="O481" s="11">
        <f t="shared" si="43"/>
        <v>0.3256</v>
      </c>
      <c r="P481" s="12">
        <f t="shared" si="44"/>
        <v>41904.407812500001</v>
      </c>
      <c r="Q481" s="12">
        <f t="shared" si="45"/>
        <v>41964.449479166666</v>
      </c>
      <c r="R481" t="s">
        <v>8270</v>
      </c>
      <c r="S481" t="str">
        <f t="shared" si="46"/>
        <v>film &amp; video</v>
      </c>
      <c r="T481" t="str">
        <f t="shared" si="47"/>
        <v>animation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 s="7">
        <v>40000</v>
      </c>
      <c r="E482" s="7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7">
        <f t="shared" si="42"/>
        <v>55.457142857142856</v>
      </c>
      <c r="N482" t="b">
        <v>0</v>
      </c>
      <c r="O482" s="11">
        <f t="shared" si="43"/>
        <v>0.19409999999999999</v>
      </c>
      <c r="P482" s="12">
        <f t="shared" si="44"/>
        <v>41465.500173611108</v>
      </c>
      <c r="Q482" s="12">
        <f t="shared" si="45"/>
        <v>41495.500173611108</v>
      </c>
      <c r="R482" t="s">
        <v>8270</v>
      </c>
      <c r="S482" t="str">
        <f t="shared" si="46"/>
        <v>film &amp; video</v>
      </c>
      <c r="T482" t="str">
        <f t="shared" si="47"/>
        <v>animation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 s="7">
        <v>30000</v>
      </c>
      <c r="E483" s="7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7">
        <f t="shared" si="42"/>
        <v>87.142857142857139</v>
      </c>
      <c r="N483" t="b">
        <v>0</v>
      </c>
      <c r="O483" s="11">
        <f t="shared" si="43"/>
        <v>6.0999999999999999E-2</v>
      </c>
      <c r="P483" s="12">
        <f t="shared" si="44"/>
        <v>41162.672326388885</v>
      </c>
      <c r="Q483" s="12">
        <f t="shared" si="45"/>
        <v>41192.672326388885</v>
      </c>
      <c r="R483" t="s">
        <v>8270</v>
      </c>
      <c r="S483" t="str">
        <f t="shared" si="46"/>
        <v>film &amp; video</v>
      </c>
      <c r="T483" t="str">
        <f t="shared" si="47"/>
        <v>animation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 s="7">
        <v>10000</v>
      </c>
      <c r="E484" s="7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7">
        <f t="shared" si="42"/>
        <v>10</v>
      </c>
      <c r="N484" t="b">
        <v>0</v>
      </c>
      <c r="O484" s="11">
        <f t="shared" si="43"/>
        <v>1E-3</v>
      </c>
      <c r="P484" s="12">
        <f t="shared" si="44"/>
        <v>42447.896875000006</v>
      </c>
      <c r="Q484" s="12">
        <f t="shared" si="45"/>
        <v>42474.606944444444</v>
      </c>
      <c r="R484" t="s">
        <v>8270</v>
      </c>
      <c r="S484" t="str">
        <f t="shared" si="46"/>
        <v>film &amp; video</v>
      </c>
      <c r="T484" t="str">
        <f t="shared" si="47"/>
        <v>animation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 s="7">
        <v>15000</v>
      </c>
      <c r="E485" s="7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7">
        <f t="shared" si="42"/>
        <v>51.224489795918366</v>
      </c>
      <c r="N485" t="b">
        <v>0</v>
      </c>
      <c r="O485" s="11">
        <f t="shared" si="43"/>
        <v>0.502</v>
      </c>
      <c r="P485" s="12">
        <f t="shared" si="44"/>
        <v>41243.197592592594</v>
      </c>
      <c r="Q485" s="12">
        <f t="shared" si="45"/>
        <v>41303.197592592594</v>
      </c>
      <c r="R485" t="s">
        <v>8270</v>
      </c>
      <c r="S485" t="str">
        <f t="shared" si="46"/>
        <v>film &amp; video</v>
      </c>
      <c r="T485" t="str">
        <f t="shared" si="47"/>
        <v>animation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 s="7">
        <v>80000</v>
      </c>
      <c r="E486" s="7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7">
        <f t="shared" si="42"/>
        <v>13.545454545454545</v>
      </c>
      <c r="N486" t="b">
        <v>0</v>
      </c>
      <c r="O486" s="11">
        <f t="shared" si="43"/>
        <v>1.8625E-3</v>
      </c>
      <c r="P486" s="12">
        <f t="shared" si="44"/>
        <v>42272.93949074074</v>
      </c>
      <c r="Q486" s="12">
        <f t="shared" si="45"/>
        <v>42313.981157407412</v>
      </c>
      <c r="R486" t="s">
        <v>8270</v>
      </c>
      <c r="S486" t="str">
        <f t="shared" si="46"/>
        <v>film &amp; video</v>
      </c>
      <c r="T486" t="str">
        <f t="shared" si="47"/>
        <v>animation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 s="7">
        <v>37956</v>
      </c>
      <c r="E487" s="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7">
        <f t="shared" si="42"/>
        <v>66.520080000000007</v>
      </c>
      <c r="N487" t="b">
        <v>0</v>
      </c>
      <c r="O487" s="11">
        <f t="shared" si="43"/>
        <v>0.21906971229845085</v>
      </c>
      <c r="P487" s="12">
        <f t="shared" si="44"/>
        <v>41381.50577546296</v>
      </c>
      <c r="Q487" s="12">
        <f t="shared" si="45"/>
        <v>41411.50577546296</v>
      </c>
      <c r="R487" t="s">
        <v>8270</v>
      </c>
      <c r="S487" t="str">
        <f t="shared" si="46"/>
        <v>film &amp; video</v>
      </c>
      <c r="T487" t="str">
        <f t="shared" si="47"/>
        <v>animation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 s="7">
        <v>550000</v>
      </c>
      <c r="E488" s="7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7">
        <f t="shared" si="42"/>
        <v>50</v>
      </c>
      <c r="N488" t="b">
        <v>0</v>
      </c>
      <c r="O488" s="11">
        <f t="shared" si="43"/>
        <v>9.0909090909090904E-5</v>
      </c>
      <c r="P488" s="12">
        <f t="shared" si="44"/>
        <v>41761.94258101852</v>
      </c>
      <c r="Q488" s="12">
        <f t="shared" si="45"/>
        <v>41791.94258101852</v>
      </c>
      <c r="R488" t="s">
        <v>8270</v>
      </c>
      <c r="S488" t="str">
        <f t="shared" si="46"/>
        <v>film &amp; video</v>
      </c>
      <c r="T488" t="str">
        <f t="shared" si="47"/>
        <v>animation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 s="7">
        <v>50000</v>
      </c>
      <c r="E489" s="7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7" t="e">
        <f t="shared" si="42"/>
        <v>#DIV/0!</v>
      </c>
      <c r="N489" t="b">
        <v>0</v>
      </c>
      <c r="O489" s="11">
        <f t="shared" si="43"/>
        <v>0</v>
      </c>
      <c r="P489" s="12">
        <f t="shared" si="44"/>
        <v>42669.594837962963</v>
      </c>
      <c r="Q489" s="12">
        <f t="shared" si="45"/>
        <v>42729.636504629627</v>
      </c>
      <c r="R489" t="s">
        <v>8270</v>
      </c>
      <c r="S489" t="str">
        <f t="shared" si="46"/>
        <v>film &amp; video</v>
      </c>
      <c r="T489" t="str">
        <f t="shared" si="47"/>
        <v>animation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 s="7">
        <v>12000</v>
      </c>
      <c r="E490" s="7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7" t="e">
        <f t="shared" si="42"/>
        <v>#DIV/0!</v>
      </c>
      <c r="N490" t="b">
        <v>0</v>
      </c>
      <c r="O490" s="11">
        <f t="shared" si="43"/>
        <v>0</v>
      </c>
      <c r="P490" s="12">
        <f t="shared" si="44"/>
        <v>42714.054398148146</v>
      </c>
      <c r="Q490" s="12">
        <f t="shared" si="45"/>
        <v>42744.054398148146</v>
      </c>
      <c r="R490" t="s">
        <v>8270</v>
      </c>
      <c r="S490" t="str">
        <f t="shared" si="46"/>
        <v>film &amp; video</v>
      </c>
      <c r="T490" t="str">
        <f t="shared" si="47"/>
        <v>animation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 s="7">
        <v>74997</v>
      </c>
      <c r="E491" s="7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7">
        <f t="shared" si="42"/>
        <v>71.666666666666671</v>
      </c>
      <c r="N491" t="b">
        <v>0</v>
      </c>
      <c r="O491" s="11">
        <f t="shared" si="43"/>
        <v>2.8667813379201833E-3</v>
      </c>
      <c r="P491" s="12">
        <f t="shared" si="44"/>
        <v>40882.481666666667</v>
      </c>
      <c r="Q491" s="12">
        <f t="shared" si="45"/>
        <v>40913.481249999997</v>
      </c>
      <c r="R491" t="s">
        <v>8270</v>
      </c>
      <c r="S491" t="str">
        <f t="shared" si="46"/>
        <v>film &amp; video</v>
      </c>
      <c r="T491" t="str">
        <f t="shared" si="47"/>
        <v>animation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 s="7">
        <v>1000</v>
      </c>
      <c r="E492" s="7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7" t="e">
        <f t="shared" si="42"/>
        <v>#DIV/0!</v>
      </c>
      <c r="N492" t="b">
        <v>0</v>
      </c>
      <c r="O492" s="11">
        <f t="shared" si="43"/>
        <v>0</v>
      </c>
      <c r="P492" s="12">
        <f t="shared" si="44"/>
        <v>41113.968576388892</v>
      </c>
      <c r="Q492" s="12">
        <f t="shared" si="45"/>
        <v>41143.968576388892</v>
      </c>
      <c r="R492" t="s">
        <v>8270</v>
      </c>
      <c r="S492" t="str">
        <f t="shared" si="46"/>
        <v>film &amp; video</v>
      </c>
      <c r="T492" t="str">
        <f t="shared" si="47"/>
        <v>animation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 s="7">
        <v>10000</v>
      </c>
      <c r="E493" s="7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7" t="e">
        <f t="shared" si="42"/>
        <v>#DIV/0!</v>
      </c>
      <c r="N493" t="b">
        <v>0</v>
      </c>
      <c r="O493" s="11">
        <f t="shared" si="43"/>
        <v>0</v>
      </c>
      <c r="P493" s="12">
        <f t="shared" si="44"/>
        <v>42366.982627314821</v>
      </c>
      <c r="Q493" s="12">
        <f t="shared" si="45"/>
        <v>42396.982627314821</v>
      </c>
      <c r="R493" t="s">
        <v>8270</v>
      </c>
      <c r="S493" t="str">
        <f t="shared" si="46"/>
        <v>film &amp; video</v>
      </c>
      <c r="T493" t="str">
        <f t="shared" si="47"/>
        <v>animation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 s="7">
        <v>10000000</v>
      </c>
      <c r="E494" s="7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7" t="e">
        <f t="shared" si="42"/>
        <v>#DIV/0!</v>
      </c>
      <c r="N494" t="b">
        <v>0</v>
      </c>
      <c r="O494" s="11">
        <f t="shared" si="43"/>
        <v>0</v>
      </c>
      <c r="P494" s="12">
        <f t="shared" si="44"/>
        <v>42596.03506944445</v>
      </c>
      <c r="Q494" s="12">
        <f t="shared" si="45"/>
        <v>42656.03506944445</v>
      </c>
      <c r="R494" t="s">
        <v>8270</v>
      </c>
      <c r="S494" t="str">
        <f t="shared" si="46"/>
        <v>film &amp; video</v>
      </c>
      <c r="T494" t="str">
        <f t="shared" si="47"/>
        <v>animation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 s="7">
        <v>30000</v>
      </c>
      <c r="E495" s="7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7" t="e">
        <f t="shared" si="42"/>
        <v>#DIV/0!</v>
      </c>
      <c r="N495" t="b">
        <v>0</v>
      </c>
      <c r="O495" s="11">
        <f t="shared" si="43"/>
        <v>0</v>
      </c>
      <c r="P495" s="12">
        <f t="shared" si="44"/>
        <v>42114.726134259254</v>
      </c>
      <c r="Q495" s="12">
        <f t="shared" si="45"/>
        <v>42144.726134259254</v>
      </c>
      <c r="R495" t="s">
        <v>8270</v>
      </c>
      <c r="S495" t="str">
        <f t="shared" si="46"/>
        <v>film &amp; video</v>
      </c>
      <c r="T495" t="str">
        <f t="shared" si="47"/>
        <v>animation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 s="7">
        <v>20000</v>
      </c>
      <c r="E496" s="7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7">
        <f t="shared" si="42"/>
        <v>10.333333333333334</v>
      </c>
      <c r="N496" t="b">
        <v>0</v>
      </c>
      <c r="O496" s="11">
        <f t="shared" si="43"/>
        <v>1.5499999999999999E-3</v>
      </c>
      <c r="P496" s="12">
        <f t="shared" si="44"/>
        <v>41799.830613425926</v>
      </c>
      <c r="Q496" s="12">
        <f t="shared" si="45"/>
        <v>41823.125</v>
      </c>
      <c r="R496" t="s">
        <v>8270</v>
      </c>
      <c r="S496" t="str">
        <f t="shared" si="46"/>
        <v>film &amp; video</v>
      </c>
      <c r="T496" t="str">
        <f t="shared" si="47"/>
        <v>animation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 s="7">
        <v>7000</v>
      </c>
      <c r="E497" s="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7" t="e">
        <f t="shared" si="42"/>
        <v>#DIV/0!</v>
      </c>
      <c r="N497" t="b">
        <v>0</v>
      </c>
      <c r="O497" s="11">
        <f t="shared" si="43"/>
        <v>0</v>
      </c>
      <c r="P497" s="12">
        <f t="shared" si="44"/>
        <v>42171.827604166669</v>
      </c>
      <c r="Q497" s="12">
        <f t="shared" si="45"/>
        <v>42201.827604166669</v>
      </c>
      <c r="R497" t="s">
        <v>8270</v>
      </c>
      <c r="S497" t="str">
        <f t="shared" si="46"/>
        <v>film &amp; video</v>
      </c>
      <c r="T497" t="str">
        <f t="shared" si="47"/>
        <v>animation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 s="7">
        <v>60000</v>
      </c>
      <c r="E498" s="7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7">
        <f t="shared" si="42"/>
        <v>1</v>
      </c>
      <c r="N498" t="b">
        <v>0</v>
      </c>
      <c r="O498" s="11">
        <f t="shared" si="43"/>
        <v>1.6666666666666667E-5</v>
      </c>
      <c r="P498" s="12">
        <f t="shared" si="44"/>
        <v>41620.93141203704</v>
      </c>
      <c r="Q498" s="12">
        <f t="shared" si="45"/>
        <v>41680.93141203704</v>
      </c>
      <c r="R498" t="s">
        <v>8270</v>
      </c>
      <c r="S498" t="str">
        <f t="shared" si="46"/>
        <v>film &amp; video</v>
      </c>
      <c r="T498" t="str">
        <f t="shared" si="47"/>
        <v>animation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 s="7">
        <v>4480</v>
      </c>
      <c r="E499" s="7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7">
        <f t="shared" si="42"/>
        <v>10</v>
      </c>
      <c r="N499" t="b">
        <v>0</v>
      </c>
      <c r="O499" s="11">
        <f t="shared" si="43"/>
        <v>6.6964285714285711E-3</v>
      </c>
      <c r="P499" s="12">
        <f t="shared" si="44"/>
        <v>41945.037789351853</v>
      </c>
      <c r="Q499" s="12">
        <f t="shared" si="45"/>
        <v>41998.208333333328</v>
      </c>
      <c r="R499" t="s">
        <v>8270</v>
      </c>
      <c r="S499" t="str">
        <f t="shared" si="46"/>
        <v>film &amp; video</v>
      </c>
      <c r="T499" t="str">
        <f t="shared" si="47"/>
        <v>animation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 s="7">
        <v>65108</v>
      </c>
      <c r="E500" s="7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7">
        <f t="shared" si="42"/>
        <v>136.09090909090909</v>
      </c>
      <c r="N500" t="b">
        <v>0</v>
      </c>
      <c r="O500" s="11">
        <f t="shared" si="43"/>
        <v>4.5985132395404561E-2</v>
      </c>
      <c r="P500" s="12">
        <f t="shared" si="44"/>
        <v>40858.762141203704</v>
      </c>
      <c r="Q500" s="12">
        <f t="shared" si="45"/>
        <v>40900.762141203704</v>
      </c>
      <c r="R500" t="s">
        <v>8270</v>
      </c>
      <c r="S500" t="str">
        <f t="shared" si="46"/>
        <v>film &amp; video</v>
      </c>
      <c r="T500" t="str">
        <f t="shared" si="47"/>
        <v>animation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 s="7">
        <v>20000</v>
      </c>
      <c r="E501" s="7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7">
        <f t="shared" si="42"/>
        <v>73.461538461538467</v>
      </c>
      <c r="N501" t="b">
        <v>0</v>
      </c>
      <c r="O501" s="11">
        <f t="shared" si="43"/>
        <v>9.5500000000000002E-2</v>
      </c>
      <c r="P501" s="12">
        <f t="shared" si="44"/>
        <v>40043.895462962959</v>
      </c>
      <c r="Q501" s="12">
        <f t="shared" si="45"/>
        <v>40098.874305555553</v>
      </c>
      <c r="R501" t="s">
        <v>8270</v>
      </c>
      <c r="S501" t="str">
        <f t="shared" si="46"/>
        <v>film &amp; video</v>
      </c>
      <c r="T501" t="str">
        <f t="shared" si="47"/>
        <v>animation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 s="7">
        <v>6500</v>
      </c>
      <c r="E502" s="7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7">
        <f t="shared" si="42"/>
        <v>53.75</v>
      </c>
      <c r="N502" t="b">
        <v>0</v>
      </c>
      <c r="O502" s="11">
        <f t="shared" si="43"/>
        <v>3.307692307692308E-2</v>
      </c>
      <c r="P502" s="12">
        <f t="shared" si="44"/>
        <v>40247.886006944449</v>
      </c>
      <c r="Q502" s="12">
        <f t="shared" si="45"/>
        <v>40306.927777777775</v>
      </c>
      <c r="R502" t="s">
        <v>8270</v>
      </c>
      <c r="S502" t="str">
        <f t="shared" si="46"/>
        <v>film &amp; video</v>
      </c>
      <c r="T502" t="str">
        <f t="shared" si="47"/>
        <v>animation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 s="7">
        <v>10000</v>
      </c>
      <c r="E503" s="7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7" t="e">
        <f t="shared" si="42"/>
        <v>#DIV/0!</v>
      </c>
      <c r="N503" t="b">
        <v>0</v>
      </c>
      <c r="O503" s="11">
        <f t="shared" si="43"/>
        <v>0</v>
      </c>
      <c r="P503" s="12">
        <f t="shared" si="44"/>
        <v>40703.234386574077</v>
      </c>
      <c r="Q503" s="12">
        <f t="shared" si="45"/>
        <v>40733.234386574077</v>
      </c>
      <c r="R503" t="s">
        <v>8270</v>
      </c>
      <c r="S503" t="str">
        <f t="shared" si="46"/>
        <v>film &amp; video</v>
      </c>
      <c r="T503" t="str">
        <f t="shared" si="47"/>
        <v>animation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 s="7">
        <v>20000</v>
      </c>
      <c r="E504" s="7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7">
        <f t="shared" si="42"/>
        <v>57.5</v>
      </c>
      <c r="N504" t="b">
        <v>0</v>
      </c>
      <c r="O504" s="11">
        <f t="shared" si="43"/>
        <v>1.15E-2</v>
      </c>
      <c r="P504" s="12">
        <f t="shared" si="44"/>
        <v>40956.553530092591</v>
      </c>
      <c r="Q504" s="12">
        <f t="shared" si="45"/>
        <v>40986.511863425927</v>
      </c>
      <c r="R504" t="s">
        <v>8270</v>
      </c>
      <c r="S504" t="str">
        <f t="shared" si="46"/>
        <v>film &amp; video</v>
      </c>
      <c r="T504" t="str">
        <f t="shared" si="47"/>
        <v>animation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 s="7">
        <v>6500</v>
      </c>
      <c r="E505" s="7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7">
        <f t="shared" si="42"/>
        <v>12.666666666666666</v>
      </c>
      <c r="N505" t="b">
        <v>0</v>
      </c>
      <c r="O505" s="11">
        <f t="shared" si="43"/>
        <v>1.7538461538461537E-2</v>
      </c>
      <c r="P505" s="12">
        <f t="shared" si="44"/>
        <v>41991.526655092588</v>
      </c>
      <c r="Q505" s="12">
        <f t="shared" si="45"/>
        <v>42021.526655092588</v>
      </c>
      <c r="R505" t="s">
        <v>8270</v>
      </c>
      <c r="S505" t="str">
        <f t="shared" si="46"/>
        <v>film &amp; video</v>
      </c>
      <c r="T505" t="str">
        <f t="shared" si="47"/>
        <v>animation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 s="7">
        <v>24500</v>
      </c>
      <c r="E506" s="7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7">
        <f t="shared" si="42"/>
        <v>67</v>
      </c>
      <c r="N506" t="b">
        <v>0</v>
      </c>
      <c r="O506" s="11">
        <f t="shared" si="43"/>
        <v>1.3673469387755101E-2</v>
      </c>
      <c r="P506" s="12">
        <f t="shared" si="44"/>
        <v>40949.98364583333</v>
      </c>
      <c r="Q506" s="12">
        <f t="shared" si="45"/>
        <v>41009.941979166666</v>
      </c>
      <c r="R506" t="s">
        <v>8270</v>
      </c>
      <c r="S506" t="str">
        <f t="shared" si="46"/>
        <v>film &amp; video</v>
      </c>
      <c r="T506" t="str">
        <f t="shared" si="47"/>
        <v>animation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 s="7">
        <v>12000</v>
      </c>
      <c r="E507" s="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7">
        <f t="shared" si="42"/>
        <v>3.7142857142857144</v>
      </c>
      <c r="N507" t="b">
        <v>0</v>
      </c>
      <c r="O507" s="11">
        <f t="shared" si="43"/>
        <v>4.3333333333333331E-3</v>
      </c>
      <c r="P507" s="12">
        <f t="shared" si="44"/>
        <v>42318.098217592589</v>
      </c>
      <c r="Q507" s="12">
        <f t="shared" si="45"/>
        <v>42363.098217592589</v>
      </c>
      <c r="R507" t="s">
        <v>8270</v>
      </c>
      <c r="S507" t="str">
        <f t="shared" si="46"/>
        <v>film &amp; video</v>
      </c>
      <c r="T507" t="str">
        <f t="shared" si="47"/>
        <v>animation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 s="7">
        <v>200000</v>
      </c>
      <c r="E508" s="7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7">
        <f t="shared" si="42"/>
        <v>250</v>
      </c>
      <c r="N508" t="b">
        <v>0</v>
      </c>
      <c r="O508" s="11">
        <f t="shared" si="43"/>
        <v>1.25E-3</v>
      </c>
      <c r="P508" s="12">
        <f t="shared" si="44"/>
        <v>41466.552314814813</v>
      </c>
      <c r="Q508" s="12">
        <f t="shared" si="45"/>
        <v>41496.552314814813</v>
      </c>
      <c r="R508" t="s">
        <v>8270</v>
      </c>
      <c r="S508" t="str">
        <f t="shared" si="46"/>
        <v>film &amp; video</v>
      </c>
      <c r="T508" t="str">
        <f t="shared" si="47"/>
        <v>animation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 s="7">
        <v>20000</v>
      </c>
      <c r="E509" s="7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7">
        <f t="shared" si="42"/>
        <v>64</v>
      </c>
      <c r="N509" t="b">
        <v>0</v>
      </c>
      <c r="O509" s="11">
        <f t="shared" si="43"/>
        <v>3.2000000000000001E-2</v>
      </c>
      <c r="P509" s="12">
        <f t="shared" si="44"/>
        <v>41156.958993055552</v>
      </c>
      <c r="Q509" s="12">
        <f t="shared" si="45"/>
        <v>41201.958993055552</v>
      </c>
      <c r="R509" t="s">
        <v>8270</v>
      </c>
      <c r="S509" t="str">
        <f t="shared" si="46"/>
        <v>film &amp; video</v>
      </c>
      <c r="T509" t="str">
        <f t="shared" si="47"/>
        <v>animation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 s="7">
        <v>50000</v>
      </c>
      <c r="E510" s="7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7">
        <f t="shared" si="42"/>
        <v>133.33333333333334</v>
      </c>
      <c r="N510" t="b">
        <v>0</v>
      </c>
      <c r="O510" s="11">
        <f t="shared" si="43"/>
        <v>8.0000000000000002E-3</v>
      </c>
      <c r="P510" s="12">
        <f t="shared" si="44"/>
        <v>40995.024317129632</v>
      </c>
      <c r="Q510" s="12">
        <f t="shared" si="45"/>
        <v>41054.593055555553</v>
      </c>
      <c r="R510" t="s">
        <v>8270</v>
      </c>
      <c r="S510" t="str">
        <f t="shared" si="46"/>
        <v>film &amp; video</v>
      </c>
      <c r="T510" t="str">
        <f t="shared" si="47"/>
        <v>animation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 s="7">
        <v>5000</v>
      </c>
      <c r="E511" s="7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7">
        <f t="shared" si="42"/>
        <v>10</v>
      </c>
      <c r="N511" t="b">
        <v>0</v>
      </c>
      <c r="O511" s="11">
        <f t="shared" si="43"/>
        <v>2E-3</v>
      </c>
      <c r="P511" s="12">
        <f t="shared" si="44"/>
        <v>42153.631597222222</v>
      </c>
      <c r="Q511" s="12">
        <f t="shared" si="45"/>
        <v>42183.631597222222</v>
      </c>
      <c r="R511" t="s">
        <v>8270</v>
      </c>
      <c r="S511" t="str">
        <f t="shared" si="46"/>
        <v>film &amp; video</v>
      </c>
      <c r="T511" t="str">
        <f t="shared" si="47"/>
        <v>animation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 s="7">
        <v>14000</v>
      </c>
      <c r="E512" s="7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7" t="e">
        <f t="shared" si="42"/>
        <v>#DIV/0!</v>
      </c>
      <c r="N512" t="b">
        <v>0</v>
      </c>
      <c r="O512" s="11">
        <f t="shared" si="43"/>
        <v>0</v>
      </c>
      <c r="P512" s="12">
        <f t="shared" si="44"/>
        <v>42400.176377314812</v>
      </c>
      <c r="Q512" s="12">
        <f t="shared" si="45"/>
        <v>42430.176377314812</v>
      </c>
      <c r="R512" t="s">
        <v>8270</v>
      </c>
      <c r="S512" t="str">
        <f t="shared" si="46"/>
        <v>film &amp; video</v>
      </c>
      <c r="T512" t="str">
        <f t="shared" si="47"/>
        <v>animation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 s="7">
        <v>5000</v>
      </c>
      <c r="E513" s="7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7">
        <f t="shared" si="42"/>
        <v>30</v>
      </c>
      <c r="N513" t="b">
        <v>0</v>
      </c>
      <c r="O513" s="11">
        <f t="shared" si="43"/>
        <v>0.03</v>
      </c>
      <c r="P513" s="12">
        <f t="shared" si="44"/>
        <v>41340.303032407406</v>
      </c>
      <c r="Q513" s="12">
        <f t="shared" si="45"/>
        <v>41370.261365740742</v>
      </c>
      <c r="R513" t="s">
        <v>8270</v>
      </c>
      <c r="S513" t="str">
        <f t="shared" si="46"/>
        <v>film &amp; video</v>
      </c>
      <c r="T513" t="str">
        <f t="shared" si="47"/>
        <v>animation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 s="7">
        <v>8000</v>
      </c>
      <c r="E514" s="7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7">
        <f t="shared" si="42"/>
        <v>5.5</v>
      </c>
      <c r="N514" t="b">
        <v>0</v>
      </c>
      <c r="O514" s="11">
        <f t="shared" si="43"/>
        <v>1.3749999999999999E-3</v>
      </c>
      <c r="P514" s="12">
        <f t="shared" si="44"/>
        <v>42649.742210648154</v>
      </c>
      <c r="Q514" s="12">
        <f t="shared" si="45"/>
        <v>42694.783877314811</v>
      </c>
      <c r="R514" t="s">
        <v>8270</v>
      </c>
      <c r="S514" t="str">
        <f t="shared" si="46"/>
        <v>film &amp; video</v>
      </c>
      <c r="T514" t="str">
        <f t="shared" si="47"/>
        <v>animation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 s="7">
        <v>50000</v>
      </c>
      <c r="E515" s="7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7">
        <f t="shared" ref="M515:M578" si="48">E515/L515</f>
        <v>102.38235294117646</v>
      </c>
      <c r="N515" t="b">
        <v>0</v>
      </c>
      <c r="O515" s="11">
        <f t="shared" ref="O515:O578" si="49">E515/D515</f>
        <v>0.13924</v>
      </c>
      <c r="P515" s="12">
        <f t="shared" ref="P515:P578" si="50">(((J515/60)/60)/24)+DATE(1970,1,1)</f>
        <v>42552.653993055559</v>
      </c>
      <c r="Q515" s="12">
        <f t="shared" ref="Q515:Q578" si="51">(((I515/60)/60)/24)+DATE(1970,1,1)</f>
        <v>42597.291666666672</v>
      </c>
      <c r="R515" t="s">
        <v>8270</v>
      </c>
      <c r="S515" t="str">
        <f t="shared" ref="S515:S578" si="52">LEFT(R515, SEARCH("/",R515,1)-1)</f>
        <v>film &amp; video</v>
      </c>
      <c r="T515" t="str">
        <f t="shared" ref="T515:T578" si="53">RIGHT(R515,LEN(R515)-SEARCH("/",R515))</f>
        <v>animation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 s="7">
        <v>1500</v>
      </c>
      <c r="E516" s="7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7">
        <f t="shared" si="48"/>
        <v>16.666666666666668</v>
      </c>
      <c r="N516" t="b">
        <v>0</v>
      </c>
      <c r="O516" s="11">
        <f t="shared" si="49"/>
        <v>3.3333333333333333E-2</v>
      </c>
      <c r="P516" s="12">
        <f t="shared" si="50"/>
        <v>41830.613969907405</v>
      </c>
      <c r="Q516" s="12">
        <f t="shared" si="51"/>
        <v>41860.613969907405</v>
      </c>
      <c r="R516" t="s">
        <v>8270</v>
      </c>
      <c r="S516" t="str">
        <f t="shared" si="52"/>
        <v>film &amp; video</v>
      </c>
      <c r="T516" t="str">
        <f t="shared" si="53"/>
        <v>animation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 s="7">
        <v>97000</v>
      </c>
      <c r="E517" s="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7">
        <f t="shared" si="48"/>
        <v>725.02941176470586</v>
      </c>
      <c r="N517" t="b">
        <v>0</v>
      </c>
      <c r="O517" s="11">
        <f t="shared" si="49"/>
        <v>0.25413402061855672</v>
      </c>
      <c r="P517" s="12">
        <f t="shared" si="50"/>
        <v>42327.490752314814</v>
      </c>
      <c r="Q517" s="12">
        <f t="shared" si="51"/>
        <v>42367.490752314814</v>
      </c>
      <c r="R517" t="s">
        <v>8270</v>
      </c>
      <c r="S517" t="str">
        <f t="shared" si="52"/>
        <v>film &amp; video</v>
      </c>
      <c r="T517" t="str">
        <f t="shared" si="53"/>
        <v>animation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 s="7">
        <v>5000</v>
      </c>
      <c r="E518" s="7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7" t="e">
        <f t="shared" si="48"/>
        <v>#DIV/0!</v>
      </c>
      <c r="N518" t="b">
        <v>0</v>
      </c>
      <c r="O518" s="11">
        <f t="shared" si="49"/>
        <v>0</v>
      </c>
      <c r="P518" s="12">
        <f t="shared" si="50"/>
        <v>42091.778703703705</v>
      </c>
      <c r="Q518" s="12">
        <f t="shared" si="51"/>
        <v>42151.778703703705</v>
      </c>
      <c r="R518" t="s">
        <v>8270</v>
      </c>
      <c r="S518" t="str">
        <f t="shared" si="52"/>
        <v>film &amp; video</v>
      </c>
      <c r="T518" t="str">
        <f t="shared" si="53"/>
        <v>animation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 s="7">
        <v>15000</v>
      </c>
      <c r="E519" s="7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7">
        <f t="shared" si="48"/>
        <v>68.333333333333329</v>
      </c>
      <c r="N519" t="b">
        <v>0</v>
      </c>
      <c r="O519" s="11">
        <f t="shared" si="49"/>
        <v>1.3666666666666667E-2</v>
      </c>
      <c r="P519" s="12">
        <f t="shared" si="50"/>
        <v>42738.615289351852</v>
      </c>
      <c r="Q519" s="12">
        <f t="shared" si="51"/>
        <v>42768.615289351852</v>
      </c>
      <c r="R519" t="s">
        <v>8270</v>
      </c>
      <c r="S519" t="str">
        <f t="shared" si="52"/>
        <v>film &amp; video</v>
      </c>
      <c r="T519" t="str">
        <f t="shared" si="53"/>
        <v>animation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 s="7">
        <v>7175</v>
      </c>
      <c r="E520" s="7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7" t="e">
        <f t="shared" si="48"/>
        <v>#DIV/0!</v>
      </c>
      <c r="N520" t="b">
        <v>0</v>
      </c>
      <c r="O520" s="11">
        <f t="shared" si="49"/>
        <v>0</v>
      </c>
      <c r="P520" s="12">
        <f t="shared" si="50"/>
        <v>42223.616018518514</v>
      </c>
      <c r="Q520" s="12">
        <f t="shared" si="51"/>
        <v>42253.615277777775</v>
      </c>
      <c r="R520" t="s">
        <v>8270</v>
      </c>
      <c r="S520" t="str">
        <f t="shared" si="52"/>
        <v>film &amp; video</v>
      </c>
      <c r="T520" t="str">
        <f t="shared" si="53"/>
        <v>animation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 s="7">
        <v>12001</v>
      </c>
      <c r="E521" s="7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7">
        <f t="shared" si="48"/>
        <v>39.228571428571428</v>
      </c>
      <c r="N521" t="b">
        <v>0</v>
      </c>
      <c r="O521" s="11">
        <f t="shared" si="49"/>
        <v>0.22881426547787684</v>
      </c>
      <c r="P521" s="12">
        <f t="shared" si="50"/>
        <v>41218.391446759262</v>
      </c>
      <c r="Q521" s="12">
        <f t="shared" si="51"/>
        <v>41248.391446759262</v>
      </c>
      <c r="R521" t="s">
        <v>8270</v>
      </c>
      <c r="S521" t="str">
        <f t="shared" si="52"/>
        <v>film &amp; video</v>
      </c>
      <c r="T521" t="str">
        <f t="shared" si="53"/>
        <v>animation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 s="7">
        <v>5000</v>
      </c>
      <c r="E522" s="7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7">
        <f t="shared" si="48"/>
        <v>150.14705882352942</v>
      </c>
      <c r="N522" t="b">
        <v>1</v>
      </c>
      <c r="O522" s="11">
        <f t="shared" si="49"/>
        <v>1.0209999999999999</v>
      </c>
      <c r="P522" s="12">
        <f t="shared" si="50"/>
        <v>42318.702094907407</v>
      </c>
      <c r="Q522" s="12">
        <f t="shared" si="51"/>
        <v>42348.702094907407</v>
      </c>
      <c r="R522" t="s">
        <v>8271</v>
      </c>
      <c r="S522" t="str">
        <f t="shared" si="52"/>
        <v>theater</v>
      </c>
      <c r="T522" t="str">
        <f t="shared" si="53"/>
        <v>plays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 s="7">
        <v>5000</v>
      </c>
      <c r="E523" s="7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7">
        <f t="shared" si="48"/>
        <v>93.428571428571431</v>
      </c>
      <c r="N523" t="b">
        <v>1</v>
      </c>
      <c r="O523" s="11">
        <f t="shared" si="49"/>
        <v>1.0464</v>
      </c>
      <c r="P523" s="12">
        <f t="shared" si="50"/>
        <v>42646.092812499999</v>
      </c>
      <c r="Q523" s="12">
        <f t="shared" si="51"/>
        <v>42675.207638888889</v>
      </c>
      <c r="R523" t="s">
        <v>8271</v>
      </c>
      <c r="S523" t="str">
        <f t="shared" si="52"/>
        <v>theater</v>
      </c>
      <c r="T523" t="str">
        <f t="shared" si="53"/>
        <v>plays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 s="7">
        <v>3000</v>
      </c>
      <c r="E524" s="7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7">
        <f t="shared" si="48"/>
        <v>110.96774193548387</v>
      </c>
      <c r="N524" t="b">
        <v>1</v>
      </c>
      <c r="O524" s="11">
        <f t="shared" si="49"/>
        <v>1.1466666666666667</v>
      </c>
      <c r="P524" s="12">
        <f t="shared" si="50"/>
        <v>42430.040798611109</v>
      </c>
      <c r="Q524" s="12">
        <f t="shared" si="51"/>
        <v>42449.999131944445</v>
      </c>
      <c r="R524" t="s">
        <v>8271</v>
      </c>
      <c r="S524" t="str">
        <f t="shared" si="52"/>
        <v>theater</v>
      </c>
      <c r="T524" t="str">
        <f t="shared" si="53"/>
        <v>plays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 s="7">
        <v>5000</v>
      </c>
      <c r="E525" s="7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7">
        <f t="shared" si="48"/>
        <v>71.785714285714292</v>
      </c>
      <c r="N525" t="b">
        <v>1</v>
      </c>
      <c r="O525" s="11">
        <f t="shared" si="49"/>
        <v>1.206</v>
      </c>
      <c r="P525" s="12">
        <f t="shared" si="50"/>
        <v>42238.13282407407</v>
      </c>
      <c r="Q525" s="12">
        <f t="shared" si="51"/>
        <v>42268.13282407407</v>
      </c>
      <c r="R525" t="s">
        <v>8271</v>
      </c>
      <c r="S525" t="str">
        <f t="shared" si="52"/>
        <v>theater</v>
      </c>
      <c r="T525" t="str">
        <f t="shared" si="53"/>
        <v>plays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 s="7">
        <v>3500</v>
      </c>
      <c r="E526" s="7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7">
        <f t="shared" si="48"/>
        <v>29.258076923076924</v>
      </c>
      <c r="N526" t="b">
        <v>1</v>
      </c>
      <c r="O526" s="11">
        <f t="shared" si="49"/>
        <v>1.0867285714285715</v>
      </c>
      <c r="P526" s="12">
        <f t="shared" si="50"/>
        <v>42492.717233796298</v>
      </c>
      <c r="Q526" s="12">
        <f t="shared" si="51"/>
        <v>42522.717233796298</v>
      </c>
      <c r="R526" t="s">
        <v>8271</v>
      </c>
      <c r="S526" t="str">
        <f t="shared" si="52"/>
        <v>theater</v>
      </c>
      <c r="T526" t="str">
        <f t="shared" si="53"/>
        <v>plays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 s="7">
        <v>12000</v>
      </c>
      <c r="E527" s="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7">
        <f t="shared" si="48"/>
        <v>1000</v>
      </c>
      <c r="N527" t="b">
        <v>1</v>
      </c>
      <c r="O527" s="11">
        <f t="shared" si="49"/>
        <v>1</v>
      </c>
      <c r="P527" s="12">
        <f t="shared" si="50"/>
        <v>41850.400937500002</v>
      </c>
      <c r="Q527" s="12">
        <f t="shared" si="51"/>
        <v>41895.400937500002</v>
      </c>
      <c r="R527" t="s">
        <v>8271</v>
      </c>
      <c r="S527" t="str">
        <f t="shared" si="52"/>
        <v>theater</v>
      </c>
      <c r="T527" t="str">
        <f t="shared" si="53"/>
        <v>plays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 s="7">
        <v>1500</v>
      </c>
      <c r="E528" s="7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7">
        <f t="shared" si="48"/>
        <v>74.347826086956516</v>
      </c>
      <c r="N528" t="b">
        <v>1</v>
      </c>
      <c r="O528" s="11">
        <f t="shared" si="49"/>
        <v>1.1399999999999999</v>
      </c>
      <c r="P528" s="12">
        <f t="shared" si="50"/>
        <v>42192.591944444444</v>
      </c>
      <c r="Q528" s="12">
        <f t="shared" si="51"/>
        <v>42223.708333333328</v>
      </c>
      <c r="R528" t="s">
        <v>8271</v>
      </c>
      <c r="S528" t="str">
        <f t="shared" si="52"/>
        <v>theater</v>
      </c>
      <c r="T528" t="str">
        <f t="shared" si="53"/>
        <v>plays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 s="7">
        <v>10000</v>
      </c>
      <c r="E529" s="7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7">
        <f t="shared" si="48"/>
        <v>63.829113924050631</v>
      </c>
      <c r="N529" t="b">
        <v>1</v>
      </c>
      <c r="O529" s="11">
        <f t="shared" si="49"/>
        <v>1.0085</v>
      </c>
      <c r="P529" s="12">
        <f t="shared" si="50"/>
        <v>42753.205625000002</v>
      </c>
      <c r="Q529" s="12">
        <f t="shared" si="51"/>
        <v>42783.670138888891</v>
      </c>
      <c r="R529" t="s">
        <v>8271</v>
      </c>
      <c r="S529" t="str">
        <f t="shared" si="52"/>
        <v>theater</v>
      </c>
      <c r="T529" t="str">
        <f t="shared" si="53"/>
        <v>plays</v>
      </c>
    </row>
    <row r="530" spans="1:20" ht="28.8" x14ac:dyDescent="0.55000000000000004">
      <c r="A530">
        <v>528</v>
      </c>
      <c r="B530" s="3" t="s">
        <v>529</v>
      </c>
      <c r="C530" s="3" t="s">
        <v>4638</v>
      </c>
      <c r="D530" s="7">
        <v>1150</v>
      </c>
      <c r="E530" s="7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7">
        <f t="shared" si="48"/>
        <v>44.333333333333336</v>
      </c>
      <c r="N530" t="b">
        <v>1</v>
      </c>
      <c r="O530" s="11">
        <f t="shared" si="49"/>
        <v>1.1565217391304348</v>
      </c>
      <c r="P530" s="12">
        <f t="shared" si="50"/>
        <v>42155.920219907406</v>
      </c>
      <c r="Q530" s="12">
        <f t="shared" si="51"/>
        <v>42176.888888888891</v>
      </c>
      <c r="R530" t="s">
        <v>8271</v>
      </c>
      <c r="S530" t="str">
        <f t="shared" si="52"/>
        <v>theater</v>
      </c>
      <c r="T530" t="str">
        <f t="shared" si="53"/>
        <v>plays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 s="7">
        <v>1200</v>
      </c>
      <c r="E531" s="7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7">
        <f t="shared" si="48"/>
        <v>86.944444444444443</v>
      </c>
      <c r="N531" t="b">
        <v>1</v>
      </c>
      <c r="O531" s="11">
        <f t="shared" si="49"/>
        <v>1.3041666666666667</v>
      </c>
      <c r="P531" s="12">
        <f t="shared" si="50"/>
        <v>42725.031180555554</v>
      </c>
      <c r="Q531" s="12">
        <f t="shared" si="51"/>
        <v>42746.208333333328</v>
      </c>
      <c r="R531" t="s">
        <v>8271</v>
      </c>
      <c r="S531" t="str">
        <f t="shared" si="52"/>
        <v>theater</v>
      </c>
      <c r="T531" t="str">
        <f t="shared" si="53"/>
        <v>plays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 s="7">
        <v>3405</v>
      </c>
      <c r="E532" s="7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7">
        <f t="shared" si="48"/>
        <v>126.55172413793103</v>
      </c>
      <c r="N532" t="b">
        <v>1</v>
      </c>
      <c r="O532" s="11">
        <f t="shared" si="49"/>
        <v>1.0778267254038179</v>
      </c>
      <c r="P532" s="12">
        <f t="shared" si="50"/>
        <v>42157.591064814813</v>
      </c>
      <c r="Q532" s="12">
        <f t="shared" si="51"/>
        <v>42179.083333333328</v>
      </c>
      <c r="R532" t="s">
        <v>8271</v>
      </c>
      <c r="S532" t="str">
        <f t="shared" si="52"/>
        <v>theater</v>
      </c>
      <c r="T532" t="str">
        <f t="shared" si="53"/>
        <v>plays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 s="7">
        <v>4000</v>
      </c>
      <c r="E533" s="7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7">
        <f t="shared" si="48"/>
        <v>129.03225806451613</v>
      </c>
      <c r="N533" t="b">
        <v>1</v>
      </c>
      <c r="O533" s="11">
        <f t="shared" si="49"/>
        <v>1</v>
      </c>
      <c r="P533" s="12">
        <f t="shared" si="50"/>
        <v>42676.065150462964</v>
      </c>
      <c r="Q533" s="12">
        <f t="shared" si="51"/>
        <v>42721.290972222225</v>
      </c>
      <c r="R533" t="s">
        <v>8271</v>
      </c>
      <c r="S533" t="str">
        <f t="shared" si="52"/>
        <v>theater</v>
      </c>
      <c r="T533" t="str">
        <f t="shared" si="53"/>
        <v>plays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 s="7">
        <v>10000</v>
      </c>
      <c r="E534" s="7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7">
        <f t="shared" si="48"/>
        <v>71.242774566473983</v>
      </c>
      <c r="N534" t="b">
        <v>1</v>
      </c>
      <c r="O534" s="11">
        <f t="shared" si="49"/>
        <v>1.2324999999999999</v>
      </c>
      <c r="P534" s="12">
        <f t="shared" si="50"/>
        <v>42473.007037037038</v>
      </c>
      <c r="Q534" s="12">
        <f t="shared" si="51"/>
        <v>42503.007037037038</v>
      </c>
      <c r="R534" t="s">
        <v>8271</v>
      </c>
      <c r="S534" t="str">
        <f t="shared" si="52"/>
        <v>theater</v>
      </c>
      <c r="T534" t="str">
        <f t="shared" si="53"/>
        <v>plays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 s="7">
        <v>2000</v>
      </c>
      <c r="E535" s="7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7">
        <f t="shared" si="48"/>
        <v>117.88235294117646</v>
      </c>
      <c r="N535" t="b">
        <v>1</v>
      </c>
      <c r="O535" s="11">
        <f t="shared" si="49"/>
        <v>1.002</v>
      </c>
      <c r="P535" s="12">
        <f t="shared" si="50"/>
        <v>42482.43478009259</v>
      </c>
      <c r="Q535" s="12">
        <f t="shared" si="51"/>
        <v>42506.43478009259</v>
      </c>
      <c r="R535" t="s">
        <v>8271</v>
      </c>
      <c r="S535" t="str">
        <f t="shared" si="52"/>
        <v>theater</v>
      </c>
      <c r="T535" t="str">
        <f t="shared" si="53"/>
        <v>plays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 s="7">
        <v>15000</v>
      </c>
      <c r="E536" s="7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7">
        <f t="shared" si="48"/>
        <v>327.08333333333331</v>
      </c>
      <c r="N536" t="b">
        <v>1</v>
      </c>
      <c r="O536" s="11">
        <f t="shared" si="49"/>
        <v>1.0466666666666666</v>
      </c>
      <c r="P536" s="12">
        <f t="shared" si="50"/>
        <v>42270.810995370368</v>
      </c>
      <c r="Q536" s="12">
        <f t="shared" si="51"/>
        <v>42309.958333333328</v>
      </c>
      <c r="R536" t="s">
        <v>8271</v>
      </c>
      <c r="S536" t="str">
        <f t="shared" si="52"/>
        <v>theater</v>
      </c>
      <c r="T536" t="str">
        <f t="shared" si="53"/>
        <v>plays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 s="7">
        <v>2000</v>
      </c>
      <c r="E537" s="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7">
        <f t="shared" si="48"/>
        <v>34.745762711864408</v>
      </c>
      <c r="N537" t="b">
        <v>1</v>
      </c>
      <c r="O537" s="11">
        <f t="shared" si="49"/>
        <v>1.0249999999999999</v>
      </c>
      <c r="P537" s="12">
        <f t="shared" si="50"/>
        <v>42711.545196759253</v>
      </c>
      <c r="Q537" s="12">
        <f t="shared" si="51"/>
        <v>42741.545196759253</v>
      </c>
      <c r="R537" t="s">
        <v>8271</v>
      </c>
      <c r="S537" t="str">
        <f t="shared" si="52"/>
        <v>theater</v>
      </c>
      <c r="T537" t="str">
        <f t="shared" si="53"/>
        <v>plays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 s="7">
        <v>3300</v>
      </c>
      <c r="E538" s="7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7">
        <f t="shared" si="48"/>
        <v>100.06410256410257</v>
      </c>
      <c r="N538" t="b">
        <v>1</v>
      </c>
      <c r="O538" s="11">
        <f t="shared" si="49"/>
        <v>1.1825757575757576</v>
      </c>
      <c r="P538" s="12">
        <f t="shared" si="50"/>
        <v>42179.344988425932</v>
      </c>
      <c r="Q538" s="12">
        <f t="shared" si="51"/>
        <v>42219.75</v>
      </c>
      <c r="R538" t="s">
        <v>8271</v>
      </c>
      <c r="S538" t="str">
        <f t="shared" si="52"/>
        <v>theater</v>
      </c>
      <c r="T538" t="str">
        <f t="shared" si="53"/>
        <v>plays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 s="7">
        <v>2000</v>
      </c>
      <c r="E539" s="7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7">
        <f t="shared" si="48"/>
        <v>40.847457627118644</v>
      </c>
      <c r="N539" t="b">
        <v>1</v>
      </c>
      <c r="O539" s="11">
        <f t="shared" si="49"/>
        <v>1.2050000000000001</v>
      </c>
      <c r="P539" s="12">
        <f t="shared" si="50"/>
        <v>42282.768414351856</v>
      </c>
      <c r="Q539" s="12">
        <f t="shared" si="51"/>
        <v>42312.810081018513</v>
      </c>
      <c r="R539" t="s">
        <v>8271</v>
      </c>
      <c r="S539" t="str">
        <f t="shared" si="52"/>
        <v>theater</v>
      </c>
      <c r="T539" t="str">
        <f t="shared" si="53"/>
        <v>plays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 s="7">
        <v>5000</v>
      </c>
      <c r="E540" s="7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7">
        <f t="shared" si="48"/>
        <v>252.01666666666668</v>
      </c>
      <c r="N540" t="b">
        <v>1</v>
      </c>
      <c r="O540" s="11">
        <f t="shared" si="49"/>
        <v>3.0242</v>
      </c>
      <c r="P540" s="12">
        <f t="shared" si="50"/>
        <v>42473.794710648144</v>
      </c>
      <c r="Q540" s="12">
        <f t="shared" si="51"/>
        <v>42503.794710648144</v>
      </c>
      <c r="R540" t="s">
        <v>8271</v>
      </c>
      <c r="S540" t="str">
        <f t="shared" si="52"/>
        <v>theater</v>
      </c>
      <c r="T540" t="str">
        <f t="shared" si="53"/>
        <v>plays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 s="7">
        <v>500</v>
      </c>
      <c r="E541" s="7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7">
        <f t="shared" si="48"/>
        <v>25.161000000000001</v>
      </c>
      <c r="N541" t="b">
        <v>1</v>
      </c>
      <c r="O541" s="11">
        <f t="shared" si="49"/>
        <v>1.00644</v>
      </c>
      <c r="P541" s="12">
        <f t="shared" si="50"/>
        <v>42535.049849537041</v>
      </c>
      <c r="Q541" s="12">
        <f t="shared" si="51"/>
        <v>42556.049849537041</v>
      </c>
      <c r="R541" t="s">
        <v>8271</v>
      </c>
      <c r="S541" t="str">
        <f t="shared" si="52"/>
        <v>theater</v>
      </c>
      <c r="T541" t="str">
        <f t="shared" si="53"/>
        <v>plays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 s="7">
        <v>15000</v>
      </c>
      <c r="E542" s="7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7">
        <f t="shared" si="48"/>
        <v>1</v>
      </c>
      <c r="N542" t="b">
        <v>0</v>
      </c>
      <c r="O542" s="11">
        <f t="shared" si="49"/>
        <v>6.666666666666667E-5</v>
      </c>
      <c r="P542" s="12">
        <f t="shared" si="50"/>
        <v>42009.817199074074</v>
      </c>
      <c r="Q542" s="12">
        <f t="shared" si="51"/>
        <v>42039.817199074074</v>
      </c>
      <c r="R542" t="s">
        <v>8272</v>
      </c>
      <c r="S542" t="str">
        <f t="shared" si="52"/>
        <v>technology</v>
      </c>
      <c r="T542" t="str">
        <f t="shared" si="53"/>
        <v>web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 s="7">
        <v>4500</v>
      </c>
      <c r="E543" s="7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7">
        <f t="shared" si="48"/>
        <v>25</v>
      </c>
      <c r="N543" t="b">
        <v>0</v>
      </c>
      <c r="O543" s="11">
        <f t="shared" si="49"/>
        <v>5.5555555555555558E-3</v>
      </c>
      <c r="P543" s="12">
        <f t="shared" si="50"/>
        <v>42276.046689814815</v>
      </c>
      <c r="Q543" s="12">
        <f t="shared" si="51"/>
        <v>42306.046689814815</v>
      </c>
      <c r="R543" t="s">
        <v>8272</v>
      </c>
      <c r="S543" t="str">
        <f t="shared" si="52"/>
        <v>technology</v>
      </c>
      <c r="T543" t="str">
        <f t="shared" si="53"/>
        <v>web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 s="7">
        <v>250000</v>
      </c>
      <c r="E544" s="7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7">
        <f t="shared" si="48"/>
        <v>1</v>
      </c>
      <c r="N544" t="b">
        <v>0</v>
      </c>
      <c r="O544" s="11">
        <f t="shared" si="49"/>
        <v>3.9999999999999998E-6</v>
      </c>
      <c r="P544" s="12">
        <f t="shared" si="50"/>
        <v>42433.737453703703</v>
      </c>
      <c r="Q544" s="12">
        <f t="shared" si="51"/>
        <v>42493.695787037039</v>
      </c>
      <c r="R544" t="s">
        <v>8272</v>
      </c>
      <c r="S544" t="str">
        <f t="shared" si="52"/>
        <v>technology</v>
      </c>
      <c r="T544" t="str">
        <f t="shared" si="53"/>
        <v>web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 s="7">
        <v>22000</v>
      </c>
      <c r="E545" s="7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7">
        <f t="shared" si="48"/>
        <v>35</v>
      </c>
      <c r="N545" t="b">
        <v>0</v>
      </c>
      <c r="O545" s="11">
        <f t="shared" si="49"/>
        <v>3.1818181818181819E-3</v>
      </c>
      <c r="P545" s="12">
        <f t="shared" si="50"/>
        <v>41914.092152777775</v>
      </c>
      <c r="Q545" s="12">
        <f t="shared" si="51"/>
        <v>41944.092152777775</v>
      </c>
      <c r="R545" t="s">
        <v>8272</v>
      </c>
      <c r="S545" t="str">
        <f t="shared" si="52"/>
        <v>technology</v>
      </c>
      <c r="T545" t="str">
        <f t="shared" si="53"/>
        <v>web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 s="7">
        <v>500</v>
      </c>
      <c r="E546" s="7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7">
        <f t="shared" si="48"/>
        <v>3</v>
      </c>
      <c r="N546" t="b">
        <v>0</v>
      </c>
      <c r="O546" s="11">
        <f t="shared" si="49"/>
        <v>1.2E-2</v>
      </c>
      <c r="P546" s="12">
        <f t="shared" si="50"/>
        <v>42525.656944444447</v>
      </c>
      <c r="Q546" s="12">
        <f t="shared" si="51"/>
        <v>42555.656944444447</v>
      </c>
      <c r="R546" t="s">
        <v>8272</v>
      </c>
      <c r="S546" t="str">
        <f t="shared" si="52"/>
        <v>technology</v>
      </c>
      <c r="T546" t="str">
        <f t="shared" si="53"/>
        <v>web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 s="7">
        <v>50000</v>
      </c>
      <c r="E547" s="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7">
        <f t="shared" si="48"/>
        <v>402.70588235294116</v>
      </c>
      <c r="N547" t="b">
        <v>0</v>
      </c>
      <c r="O547" s="11">
        <f t="shared" si="49"/>
        <v>0.27383999999999997</v>
      </c>
      <c r="P547" s="12">
        <f t="shared" si="50"/>
        <v>42283.592465277776</v>
      </c>
      <c r="Q547" s="12">
        <f t="shared" si="51"/>
        <v>42323.634131944447</v>
      </c>
      <c r="R547" t="s">
        <v>8272</v>
      </c>
      <c r="S547" t="str">
        <f t="shared" si="52"/>
        <v>technology</v>
      </c>
      <c r="T547" t="str">
        <f t="shared" si="53"/>
        <v>web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 s="7">
        <v>60000</v>
      </c>
      <c r="E548" s="7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7">
        <f t="shared" si="48"/>
        <v>26</v>
      </c>
      <c r="N548" t="b">
        <v>0</v>
      </c>
      <c r="O548" s="11">
        <f t="shared" si="49"/>
        <v>8.6666666666666663E-4</v>
      </c>
      <c r="P548" s="12">
        <f t="shared" si="50"/>
        <v>42249.667997685188</v>
      </c>
      <c r="Q548" s="12">
        <f t="shared" si="51"/>
        <v>42294.667997685188</v>
      </c>
      <c r="R548" t="s">
        <v>8272</v>
      </c>
      <c r="S548" t="str">
        <f t="shared" si="52"/>
        <v>technology</v>
      </c>
      <c r="T548" t="str">
        <f t="shared" si="53"/>
        <v>web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 s="7">
        <v>7500</v>
      </c>
      <c r="E549" s="7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7" t="e">
        <f t="shared" si="48"/>
        <v>#DIV/0!</v>
      </c>
      <c r="N549" t="b">
        <v>0</v>
      </c>
      <c r="O549" s="11">
        <f t="shared" si="49"/>
        <v>0</v>
      </c>
      <c r="P549" s="12">
        <f t="shared" si="50"/>
        <v>42380.696342592593</v>
      </c>
      <c r="Q549" s="12">
        <f t="shared" si="51"/>
        <v>42410.696342592593</v>
      </c>
      <c r="R549" t="s">
        <v>8272</v>
      </c>
      <c r="S549" t="str">
        <f t="shared" si="52"/>
        <v>technology</v>
      </c>
      <c r="T549" t="str">
        <f t="shared" si="53"/>
        <v>web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 s="7">
        <v>10000</v>
      </c>
      <c r="E550" s="7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7">
        <f t="shared" si="48"/>
        <v>9</v>
      </c>
      <c r="N550" t="b">
        <v>0</v>
      </c>
      <c r="O550" s="11">
        <f t="shared" si="49"/>
        <v>8.9999999999999998E-4</v>
      </c>
      <c r="P550" s="12">
        <f t="shared" si="50"/>
        <v>42276.903333333335</v>
      </c>
      <c r="Q550" s="12">
        <f t="shared" si="51"/>
        <v>42306.903333333335</v>
      </c>
      <c r="R550" t="s">
        <v>8272</v>
      </c>
      <c r="S550" t="str">
        <f t="shared" si="52"/>
        <v>technology</v>
      </c>
      <c r="T550" t="str">
        <f t="shared" si="53"/>
        <v>web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 s="7">
        <v>2500</v>
      </c>
      <c r="E551" s="7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7">
        <f t="shared" si="48"/>
        <v>8.5</v>
      </c>
      <c r="N551" t="b">
        <v>0</v>
      </c>
      <c r="O551" s="11">
        <f t="shared" si="49"/>
        <v>2.7199999999999998E-2</v>
      </c>
      <c r="P551" s="12">
        <f t="shared" si="50"/>
        <v>42163.636828703704</v>
      </c>
      <c r="Q551" s="12">
        <f t="shared" si="51"/>
        <v>42193.636828703704</v>
      </c>
      <c r="R551" t="s">
        <v>8272</v>
      </c>
      <c r="S551" t="str">
        <f t="shared" si="52"/>
        <v>technology</v>
      </c>
      <c r="T551" t="str">
        <f t="shared" si="53"/>
        <v>web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 s="7">
        <v>5000</v>
      </c>
      <c r="E552" s="7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7">
        <f t="shared" si="48"/>
        <v>8.75</v>
      </c>
      <c r="N552" t="b">
        <v>0</v>
      </c>
      <c r="O552" s="11">
        <f t="shared" si="49"/>
        <v>7.0000000000000001E-3</v>
      </c>
      <c r="P552" s="12">
        <f t="shared" si="50"/>
        <v>42753.678761574076</v>
      </c>
      <c r="Q552" s="12">
        <f t="shared" si="51"/>
        <v>42766.208333333328</v>
      </c>
      <c r="R552" t="s">
        <v>8272</v>
      </c>
      <c r="S552" t="str">
        <f t="shared" si="52"/>
        <v>technology</v>
      </c>
      <c r="T552" t="str">
        <f t="shared" si="53"/>
        <v>web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 s="7">
        <v>75000</v>
      </c>
      <c r="E553" s="7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7">
        <f t="shared" si="48"/>
        <v>135.03571428571428</v>
      </c>
      <c r="N553" t="b">
        <v>0</v>
      </c>
      <c r="O553" s="11">
        <f t="shared" si="49"/>
        <v>5.0413333333333331E-2</v>
      </c>
      <c r="P553" s="12">
        <f t="shared" si="50"/>
        <v>42173.275740740741</v>
      </c>
      <c r="Q553" s="12">
        <f t="shared" si="51"/>
        <v>42217.745138888888</v>
      </c>
      <c r="R553" t="s">
        <v>8272</v>
      </c>
      <c r="S553" t="str">
        <f t="shared" si="52"/>
        <v>technology</v>
      </c>
      <c r="T553" t="str">
        <f t="shared" si="53"/>
        <v>web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 s="7">
        <v>45000</v>
      </c>
      <c r="E554" s="7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7" t="e">
        <f t="shared" si="48"/>
        <v>#DIV/0!</v>
      </c>
      <c r="N554" t="b">
        <v>0</v>
      </c>
      <c r="O554" s="11">
        <f t="shared" si="49"/>
        <v>0</v>
      </c>
      <c r="P554" s="12">
        <f t="shared" si="50"/>
        <v>42318.616851851853</v>
      </c>
      <c r="Q554" s="12">
        <f t="shared" si="51"/>
        <v>42378.616851851853</v>
      </c>
      <c r="R554" t="s">
        <v>8272</v>
      </c>
      <c r="S554" t="str">
        <f t="shared" si="52"/>
        <v>technology</v>
      </c>
      <c r="T554" t="str">
        <f t="shared" si="53"/>
        <v>web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 s="7">
        <v>25000</v>
      </c>
      <c r="E555" s="7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7">
        <f t="shared" si="48"/>
        <v>20.5</v>
      </c>
      <c r="N555" t="b">
        <v>0</v>
      </c>
      <c r="O555" s="11">
        <f t="shared" si="49"/>
        <v>4.9199999999999999E-3</v>
      </c>
      <c r="P555" s="12">
        <f t="shared" si="50"/>
        <v>41927.71980324074</v>
      </c>
      <c r="Q555" s="12">
        <f t="shared" si="51"/>
        <v>41957.761469907404</v>
      </c>
      <c r="R555" t="s">
        <v>8272</v>
      </c>
      <c r="S555" t="str">
        <f t="shared" si="52"/>
        <v>technology</v>
      </c>
      <c r="T555" t="str">
        <f t="shared" si="53"/>
        <v>web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 s="7">
        <v>3870</v>
      </c>
      <c r="E556" s="7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7">
        <f t="shared" si="48"/>
        <v>64.36363636363636</v>
      </c>
      <c r="N556" t="b">
        <v>0</v>
      </c>
      <c r="O556" s="11">
        <f t="shared" si="49"/>
        <v>0.36589147286821705</v>
      </c>
      <c r="P556" s="12">
        <f t="shared" si="50"/>
        <v>41901.684861111113</v>
      </c>
      <c r="Q556" s="12">
        <f t="shared" si="51"/>
        <v>41931.684861111113</v>
      </c>
      <c r="R556" t="s">
        <v>8272</v>
      </c>
      <c r="S556" t="str">
        <f t="shared" si="52"/>
        <v>technology</v>
      </c>
      <c r="T556" t="str">
        <f t="shared" si="53"/>
        <v>web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 s="7">
        <v>7500</v>
      </c>
      <c r="E557" s="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7" t="e">
        <f t="shared" si="48"/>
        <v>#DIV/0!</v>
      </c>
      <c r="N557" t="b">
        <v>0</v>
      </c>
      <c r="O557" s="11">
        <f t="shared" si="49"/>
        <v>0</v>
      </c>
      <c r="P557" s="12">
        <f t="shared" si="50"/>
        <v>42503.353506944448</v>
      </c>
      <c r="Q557" s="12">
        <f t="shared" si="51"/>
        <v>42533.353506944448</v>
      </c>
      <c r="R557" t="s">
        <v>8272</v>
      </c>
      <c r="S557" t="str">
        <f t="shared" si="52"/>
        <v>technology</v>
      </c>
      <c r="T557" t="str">
        <f t="shared" si="53"/>
        <v>web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 s="7">
        <v>8000</v>
      </c>
      <c r="E558" s="7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7">
        <f t="shared" si="48"/>
        <v>200</v>
      </c>
      <c r="N558" t="b">
        <v>0</v>
      </c>
      <c r="O558" s="11">
        <f t="shared" si="49"/>
        <v>2.5000000000000001E-2</v>
      </c>
      <c r="P558" s="12">
        <f t="shared" si="50"/>
        <v>42345.860150462962</v>
      </c>
      <c r="Q558" s="12">
        <f t="shared" si="51"/>
        <v>42375.860150462962</v>
      </c>
      <c r="R558" t="s">
        <v>8272</v>
      </c>
      <c r="S558" t="str">
        <f t="shared" si="52"/>
        <v>technology</v>
      </c>
      <c r="T558" t="str">
        <f t="shared" si="53"/>
        <v>web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 s="7">
        <v>150000</v>
      </c>
      <c r="E559" s="7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7">
        <f t="shared" si="48"/>
        <v>68.3</v>
      </c>
      <c r="N559" t="b">
        <v>0</v>
      </c>
      <c r="O559" s="11">
        <f t="shared" si="49"/>
        <v>9.1066666666666674E-3</v>
      </c>
      <c r="P559" s="12">
        <f t="shared" si="50"/>
        <v>42676.942164351851</v>
      </c>
      <c r="Q559" s="12">
        <f t="shared" si="51"/>
        <v>42706.983831018515</v>
      </c>
      <c r="R559" t="s">
        <v>8272</v>
      </c>
      <c r="S559" t="str">
        <f t="shared" si="52"/>
        <v>technology</v>
      </c>
      <c r="T559" t="str">
        <f t="shared" si="53"/>
        <v>web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 s="7">
        <v>750</v>
      </c>
      <c r="E560" s="7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7" t="e">
        <f t="shared" si="48"/>
        <v>#DIV/0!</v>
      </c>
      <c r="N560" t="b">
        <v>0</v>
      </c>
      <c r="O560" s="11">
        <f t="shared" si="49"/>
        <v>0</v>
      </c>
      <c r="P560" s="12">
        <f t="shared" si="50"/>
        <v>42057.883159722223</v>
      </c>
      <c r="Q560" s="12">
        <f t="shared" si="51"/>
        <v>42087.841493055559</v>
      </c>
      <c r="R560" t="s">
        <v>8272</v>
      </c>
      <c r="S560" t="str">
        <f t="shared" si="52"/>
        <v>technology</v>
      </c>
      <c r="T560" t="str">
        <f t="shared" si="53"/>
        <v>web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 s="7">
        <v>240000</v>
      </c>
      <c r="E561" s="7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7">
        <f t="shared" si="48"/>
        <v>50</v>
      </c>
      <c r="N561" t="b">
        <v>0</v>
      </c>
      <c r="O561" s="11">
        <f t="shared" si="49"/>
        <v>2.0833333333333335E-4</v>
      </c>
      <c r="P561" s="12">
        <f t="shared" si="50"/>
        <v>42321.283101851848</v>
      </c>
      <c r="Q561" s="12">
        <f t="shared" si="51"/>
        <v>42351.283101851848</v>
      </c>
      <c r="R561" t="s">
        <v>8272</v>
      </c>
      <c r="S561" t="str">
        <f t="shared" si="52"/>
        <v>technology</v>
      </c>
      <c r="T561" t="str">
        <f t="shared" si="53"/>
        <v>web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 s="7">
        <v>100000</v>
      </c>
      <c r="E562" s="7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7">
        <f t="shared" si="48"/>
        <v>4</v>
      </c>
      <c r="N562" t="b">
        <v>0</v>
      </c>
      <c r="O562" s="11">
        <f t="shared" si="49"/>
        <v>1.2E-4</v>
      </c>
      <c r="P562" s="12">
        <f t="shared" si="50"/>
        <v>41960.771354166667</v>
      </c>
      <c r="Q562" s="12">
        <f t="shared" si="51"/>
        <v>41990.771354166667</v>
      </c>
      <c r="R562" t="s">
        <v>8272</v>
      </c>
      <c r="S562" t="str">
        <f t="shared" si="52"/>
        <v>technology</v>
      </c>
      <c r="T562" t="str">
        <f t="shared" si="53"/>
        <v>web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 s="7">
        <v>15000</v>
      </c>
      <c r="E563" s="7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7">
        <f t="shared" si="48"/>
        <v>27.5</v>
      </c>
      <c r="N563" t="b">
        <v>0</v>
      </c>
      <c r="O563" s="11">
        <f t="shared" si="49"/>
        <v>3.6666666666666666E-3</v>
      </c>
      <c r="P563" s="12">
        <f t="shared" si="50"/>
        <v>42268.658715277779</v>
      </c>
      <c r="Q563" s="12">
        <f t="shared" si="51"/>
        <v>42303.658715277779</v>
      </c>
      <c r="R563" t="s">
        <v>8272</v>
      </c>
      <c r="S563" t="str">
        <f t="shared" si="52"/>
        <v>technology</v>
      </c>
      <c r="T563" t="str">
        <f t="shared" si="53"/>
        <v>web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 s="7">
        <v>50000</v>
      </c>
      <c r="E564" s="7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7" t="e">
        <f t="shared" si="48"/>
        <v>#DIV/0!</v>
      </c>
      <c r="N564" t="b">
        <v>0</v>
      </c>
      <c r="O564" s="11">
        <f t="shared" si="49"/>
        <v>0</v>
      </c>
      <c r="P564" s="12">
        <f t="shared" si="50"/>
        <v>42692.389062500006</v>
      </c>
      <c r="Q564" s="12">
        <f t="shared" si="51"/>
        <v>42722.389062500006</v>
      </c>
      <c r="R564" t="s">
        <v>8272</v>
      </c>
      <c r="S564" t="str">
        <f t="shared" si="52"/>
        <v>technology</v>
      </c>
      <c r="T564" t="str">
        <f t="shared" si="53"/>
        <v>web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 s="7">
        <v>75000</v>
      </c>
      <c r="E565" s="7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7">
        <f t="shared" si="48"/>
        <v>34</v>
      </c>
      <c r="N565" t="b">
        <v>0</v>
      </c>
      <c r="O565" s="11">
        <f t="shared" si="49"/>
        <v>9.0666666666666662E-4</v>
      </c>
      <c r="P565" s="12">
        <f t="shared" si="50"/>
        <v>42022.069988425923</v>
      </c>
      <c r="Q565" s="12">
        <f t="shared" si="51"/>
        <v>42052.069988425923</v>
      </c>
      <c r="R565" t="s">
        <v>8272</v>
      </c>
      <c r="S565" t="str">
        <f t="shared" si="52"/>
        <v>technology</v>
      </c>
      <c r="T565" t="str">
        <f t="shared" si="53"/>
        <v>web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 s="7">
        <v>18000</v>
      </c>
      <c r="E566" s="7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7">
        <f t="shared" si="48"/>
        <v>1</v>
      </c>
      <c r="N566" t="b">
        <v>0</v>
      </c>
      <c r="O566" s="11">
        <f t="shared" si="49"/>
        <v>5.5555555555555558E-5</v>
      </c>
      <c r="P566" s="12">
        <f t="shared" si="50"/>
        <v>42411.942997685182</v>
      </c>
      <c r="Q566" s="12">
        <f t="shared" si="51"/>
        <v>42441.942997685182</v>
      </c>
      <c r="R566" t="s">
        <v>8272</v>
      </c>
      <c r="S566" t="str">
        <f t="shared" si="52"/>
        <v>technology</v>
      </c>
      <c r="T566" t="str">
        <f t="shared" si="53"/>
        <v>web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 s="7">
        <v>25000</v>
      </c>
      <c r="E567" s="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7" t="e">
        <f t="shared" si="48"/>
        <v>#DIV/0!</v>
      </c>
      <c r="N567" t="b">
        <v>0</v>
      </c>
      <c r="O567" s="11">
        <f t="shared" si="49"/>
        <v>0</v>
      </c>
      <c r="P567" s="12">
        <f t="shared" si="50"/>
        <v>42165.785289351858</v>
      </c>
      <c r="Q567" s="12">
        <f t="shared" si="51"/>
        <v>42195.785289351858</v>
      </c>
      <c r="R567" t="s">
        <v>8272</v>
      </c>
      <c r="S567" t="str">
        <f t="shared" si="52"/>
        <v>technology</v>
      </c>
      <c r="T567" t="str">
        <f t="shared" si="53"/>
        <v>web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 s="7">
        <v>5000</v>
      </c>
      <c r="E568" s="7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7">
        <f t="shared" si="48"/>
        <v>1</v>
      </c>
      <c r="N568" t="b">
        <v>0</v>
      </c>
      <c r="O568" s="11">
        <f t="shared" si="49"/>
        <v>2.0000000000000001E-4</v>
      </c>
      <c r="P568" s="12">
        <f t="shared" si="50"/>
        <v>42535.68440972222</v>
      </c>
      <c r="Q568" s="12">
        <f t="shared" si="51"/>
        <v>42565.68440972222</v>
      </c>
      <c r="R568" t="s">
        <v>8272</v>
      </c>
      <c r="S568" t="str">
        <f t="shared" si="52"/>
        <v>technology</v>
      </c>
      <c r="T568" t="str">
        <f t="shared" si="53"/>
        <v>web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 s="7">
        <v>10000</v>
      </c>
      <c r="E569" s="7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7" t="e">
        <f t="shared" si="48"/>
        <v>#DIV/0!</v>
      </c>
      <c r="N569" t="b">
        <v>0</v>
      </c>
      <c r="O569" s="11">
        <f t="shared" si="49"/>
        <v>0</v>
      </c>
      <c r="P569" s="12">
        <f t="shared" si="50"/>
        <v>41975.842523148152</v>
      </c>
      <c r="Q569" s="12">
        <f t="shared" si="51"/>
        <v>42005.842523148152</v>
      </c>
      <c r="R569" t="s">
        <v>8272</v>
      </c>
      <c r="S569" t="str">
        <f t="shared" si="52"/>
        <v>technology</v>
      </c>
      <c r="T569" t="str">
        <f t="shared" si="53"/>
        <v>web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 s="7">
        <v>24500</v>
      </c>
      <c r="E570" s="7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7">
        <f t="shared" si="48"/>
        <v>49</v>
      </c>
      <c r="N570" t="b">
        <v>0</v>
      </c>
      <c r="O570" s="11">
        <f t="shared" si="49"/>
        <v>0.01</v>
      </c>
      <c r="P570" s="12">
        <f t="shared" si="50"/>
        <v>42348.9215625</v>
      </c>
      <c r="Q570" s="12">
        <f t="shared" si="51"/>
        <v>42385.458333333328</v>
      </c>
      <c r="R570" t="s">
        <v>8272</v>
      </c>
      <c r="S570" t="str">
        <f t="shared" si="52"/>
        <v>technology</v>
      </c>
      <c r="T570" t="str">
        <f t="shared" si="53"/>
        <v>web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 s="7">
        <v>2500</v>
      </c>
      <c r="E571" s="7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7">
        <f t="shared" si="48"/>
        <v>20</v>
      </c>
      <c r="N571" t="b">
        <v>0</v>
      </c>
      <c r="O571" s="11">
        <f t="shared" si="49"/>
        <v>8.0000000000000002E-3</v>
      </c>
      <c r="P571" s="12">
        <f t="shared" si="50"/>
        <v>42340.847361111111</v>
      </c>
      <c r="Q571" s="12">
        <f t="shared" si="51"/>
        <v>42370.847361111111</v>
      </c>
      <c r="R571" t="s">
        <v>8272</v>
      </c>
      <c r="S571" t="str">
        <f t="shared" si="52"/>
        <v>technology</v>
      </c>
      <c r="T571" t="str">
        <f t="shared" si="53"/>
        <v>web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 s="7">
        <v>85000</v>
      </c>
      <c r="E572" s="7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7">
        <f t="shared" si="48"/>
        <v>142</v>
      </c>
      <c r="N572" t="b">
        <v>0</v>
      </c>
      <c r="O572" s="11">
        <f t="shared" si="49"/>
        <v>1.6705882352941177E-3</v>
      </c>
      <c r="P572" s="12">
        <f t="shared" si="50"/>
        <v>42388.798252314817</v>
      </c>
      <c r="Q572" s="12">
        <f t="shared" si="51"/>
        <v>42418.798252314817</v>
      </c>
      <c r="R572" t="s">
        <v>8272</v>
      </c>
      <c r="S572" t="str">
        <f t="shared" si="52"/>
        <v>technology</v>
      </c>
      <c r="T572" t="str">
        <f t="shared" si="53"/>
        <v>web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 s="7">
        <v>25000</v>
      </c>
      <c r="E573" s="7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7">
        <f t="shared" si="48"/>
        <v>53</v>
      </c>
      <c r="N573" t="b">
        <v>0</v>
      </c>
      <c r="O573" s="11">
        <f t="shared" si="49"/>
        <v>4.2399999999999998E-3</v>
      </c>
      <c r="P573" s="12">
        <f t="shared" si="50"/>
        <v>42192.816238425927</v>
      </c>
      <c r="Q573" s="12">
        <f t="shared" si="51"/>
        <v>42212.165972222225</v>
      </c>
      <c r="R573" t="s">
        <v>8272</v>
      </c>
      <c r="S573" t="str">
        <f t="shared" si="52"/>
        <v>technology</v>
      </c>
      <c r="T573" t="str">
        <f t="shared" si="53"/>
        <v>web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 s="7">
        <v>2500</v>
      </c>
      <c r="E574" s="7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7" t="e">
        <f t="shared" si="48"/>
        <v>#DIV/0!</v>
      </c>
      <c r="N574" t="b">
        <v>0</v>
      </c>
      <c r="O574" s="11">
        <f t="shared" si="49"/>
        <v>0</v>
      </c>
      <c r="P574" s="12">
        <f t="shared" si="50"/>
        <v>42282.71629629629</v>
      </c>
      <c r="Q574" s="12">
        <f t="shared" si="51"/>
        <v>42312.757962962962</v>
      </c>
      <c r="R574" t="s">
        <v>8272</v>
      </c>
      <c r="S574" t="str">
        <f t="shared" si="52"/>
        <v>technology</v>
      </c>
      <c r="T574" t="str">
        <f t="shared" si="53"/>
        <v>web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 s="7">
        <v>88888</v>
      </c>
      <c r="E575" s="7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7">
        <f t="shared" si="48"/>
        <v>38.444444444444443</v>
      </c>
      <c r="N575" t="b">
        <v>0</v>
      </c>
      <c r="O575" s="11">
        <f t="shared" si="49"/>
        <v>3.892538925389254E-3</v>
      </c>
      <c r="P575" s="12">
        <f t="shared" si="50"/>
        <v>41963.050127314811</v>
      </c>
      <c r="Q575" s="12">
        <f t="shared" si="51"/>
        <v>42022.05</v>
      </c>
      <c r="R575" t="s">
        <v>8272</v>
      </c>
      <c r="S575" t="str">
        <f t="shared" si="52"/>
        <v>technology</v>
      </c>
      <c r="T575" t="str">
        <f t="shared" si="53"/>
        <v>web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 s="7">
        <v>11180</v>
      </c>
      <c r="E576" s="7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7">
        <f t="shared" si="48"/>
        <v>20</v>
      </c>
      <c r="N576" t="b">
        <v>0</v>
      </c>
      <c r="O576" s="11">
        <f t="shared" si="49"/>
        <v>7.1556350626118068E-3</v>
      </c>
      <c r="P576" s="12">
        <f t="shared" si="50"/>
        <v>42632.443368055552</v>
      </c>
      <c r="Q576" s="12">
        <f t="shared" si="51"/>
        <v>42662.443368055552</v>
      </c>
      <c r="R576" t="s">
        <v>8272</v>
      </c>
      <c r="S576" t="str">
        <f t="shared" si="52"/>
        <v>technology</v>
      </c>
      <c r="T576" t="str">
        <f t="shared" si="53"/>
        <v>web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 s="7">
        <v>60000</v>
      </c>
      <c r="E577" s="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7">
        <f t="shared" si="48"/>
        <v>64.75</v>
      </c>
      <c r="N577" t="b">
        <v>0</v>
      </c>
      <c r="O577" s="11">
        <f t="shared" si="49"/>
        <v>4.3166666666666666E-3</v>
      </c>
      <c r="P577" s="12">
        <f t="shared" si="50"/>
        <v>42138.692627314813</v>
      </c>
      <c r="Q577" s="12">
        <f t="shared" si="51"/>
        <v>42168.692627314813</v>
      </c>
      <c r="R577" t="s">
        <v>8272</v>
      </c>
      <c r="S577" t="str">
        <f t="shared" si="52"/>
        <v>technology</v>
      </c>
      <c r="T577" t="str">
        <f t="shared" si="53"/>
        <v>web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 s="7">
        <v>80000</v>
      </c>
      <c r="E578" s="7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7">
        <f t="shared" si="48"/>
        <v>1</v>
      </c>
      <c r="N578" t="b">
        <v>0</v>
      </c>
      <c r="O578" s="11">
        <f t="shared" si="49"/>
        <v>1.2500000000000001E-5</v>
      </c>
      <c r="P578" s="12">
        <f t="shared" si="50"/>
        <v>42031.471666666665</v>
      </c>
      <c r="Q578" s="12">
        <f t="shared" si="51"/>
        <v>42091.43</v>
      </c>
      <c r="R578" t="s">
        <v>8272</v>
      </c>
      <c r="S578" t="str">
        <f t="shared" si="52"/>
        <v>technology</v>
      </c>
      <c r="T578" t="str">
        <f t="shared" si="53"/>
        <v>web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 s="7">
        <v>5000</v>
      </c>
      <c r="E579" s="7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7">
        <f t="shared" ref="M579:M642" si="54">E579/L579</f>
        <v>10</v>
      </c>
      <c r="N579" t="b">
        <v>0</v>
      </c>
      <c r="O579" s="11">
        <f t="shared" ref="O579:O642" si="55">E579/D579</f>
        <v>2E-3</v>
      </c>
      <c r="P579" s="12">
        <f t="shared" ref="P579:P642" si="56">(((J579/60)/60)/24)+DATE(1970,1,1)</f>
        <v>42450.589143518519</v>
      </c>
      <c r="Q579" s="12">
        <f t="shared" ref="Q579:Q642" si="57">(((I579/60)/60)/24)+DATE(1970,1,1)</f>
        <v>42510.589143518519</v>
      </c>
      <c r="R579" t="s">
        <v>8272</v>
      </c>
      <c r="S579" t="str">
        <f t="shared" ref="S579:S642" si="58">LEFT(R579, SEARCH("/",R579,1)-1)</f>
        <v>technology</v>
      </c>
      <c r="T579" t="str">
        <f t="shared" ref="T579:T642" si="59">RIGHT(R579,LEN(R579)-SEARCH("/",R579))</f>
        <v>web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 s="7">
        <v>125000</v>
      </c>
      <c r="E580" s="7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7">
        <f t="shared" si="54"/>
        <v>2</v>
      </c>
      <c r="N580" t="b">
        <v>0</v>
      </c>
      <c r="O580" s="11">
        <f t="shared" si="55"/>
        <v>1.12E-4</v>
      </c>
      <c r="P580" s="12">
        <f t="shared" si="56"/>
        <v>42230.578622685185</v>
      </c>
      <c r="Q580" s="12">
        <f t="shared" si="57"/>
        <v>42254.578622685185</v>
      </c>
      <c r="R580" t="s">
        <v>8272</v>
      </c>
      <c r="S580" t="str">
        <f t="shared" si="58"/>
        <v>technology</v>
      </c>
      <c r="T580" t="str">
        <f t="shared" si="59"/>
        <v>web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 s="7">
        <v>12000</v>
      </c>
      <c r="E581" s="7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7">
        <f t="shared" si="54"/>
        <v>35</v>
      </c>
      <c r="N581" t="b">
        <v>0</v>
      </c>
      <c r="O581" s="11">
        <f t="shared" si="55"/>
        <v>1.4583333333333334E-2</v>
      </c>
      <c r="P581" s="12">
        <f t="shared" si="56"/>
        <v>41968.852118055554</v>
      </c>
      <c r="Q581" s="12">
        <f t="shared" si="57"/>
        <v>41998.852118055554</v>
      </c>
      <c r="R581" t="s">
        <v>8272</v>
      </c>
      <c r="S581" t="str">
        <f t="shared" si="58"/>
        <v>technology</v>
      </c>
      <c r="T581" t="str">
        <f t="shared" si="59"/>
        <v>web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 s="7">
        <v>3000</v>
      </c>
      <c r="E582" s="7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7">
        <f t="shared" si="54"/>
        <v>1</v>
      </c>
      <c r="N582" t="b">
        <v>0</v>
      </c>
      <c r="O582" s="11">
        <f t="shared" si="55"/>
        <v>3.3333333333333332E-4</v>
      </c>
      <c r="P582" s="12">
        <f t="shared" si="56"/>
        <v>42605.908182870371</v>
      </c>
      <c r="Q582" s="12">
        <f t="shared" si="57"/>
        <v>42635.908182870371</v>
      </c>
      <c r="R582" t="s">
        <v>8272</v>
      </c>
      <c r="S582" t="str">
        <f t="shared" si="58"/>
        <v>technology</v>
      </c>
      <c r="T582" t="str">
        <f t="shared" si="59"/>
        <v>web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 s="7">
        <v>400</v>
      </c>
      <c r="E583" s="7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7" t="e">
        <f t="shared" si="54"/>
        <v>#DIV/0!</v>
      </c>
      <c r="N583" t="b">
        <v>0</v>
      </c>
      <c r="O583" s="11">
        <f t="shared" si="55"/>
        <v>0</v>
      </c>
      <c r="P583" s="12">
        <f t="shared" si="56"/>
        <v>42188.012777777782</v>
      </c>
      <c r="Q583" s="12">
        <f t="shared" si="57"/>
        <v>42218.012777777782</v>
      </c>
      <c r="R583" t="s">
        <v>8272</v>
      </c>
      <c r="S583" t="str">
        <f t="shared" si="58"/>
        <v>technology</v>
      </c>
      <c r="T583" t="str">
        <f t="shared" si="59"/>
        <v>web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 s="7">
        <v>100000</v>
      </c>
      <c r="E584" s="7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7" t="e">
        <f t="shared" si="54"/>
        <v>#DIV/0!</v>
      </c>
      <c r="N584" t="b">
        <v>0</v>
      </c>
      <c r="O584" s="11">
        <f t="shared" si="55"/>
        <v>0</v>
      </c>
      <c r="P584" s="12">
        <f t="shared" si="56"/>
        <v>42055.739803240736</v>
      </c>
      <c r="Q584" s="12">
        <f t="shared" si="57"/>
        <v>42078.75</v>
      </c>
      <c r="R584" t="s">
        <v>8272</v>
      </c>
      <c r="S584" t="str">
        <f t="shared" si="58"/>
        <v>technology</v>
      </c>
      <c r="T584" t="str">
        <f t="shared" si="59"/>
        <v>web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 s="7">
        <v>9000</v>
      </c>
      <c r="E585" s="7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7">
        <f t="shared" si="54"/>
        <v>1</v>
      </c>
      <c r="N585" t="b">
        <v>0</v>
      </c>
      <c r="O585" s="11">
        <f t="shared" si="55"/>
        <v>1.1111111111111112E-4</v>
      </c>
      <c r="P585" s="12">
        <f t="shared" si="56"/>
        <v>42052.93850694444</v>
      </c>
      <c r="Q585" s="12">
        <f t="shared" si="57"/>
        <v>42082.896840277783</v>
      </c>
      <c r="R585" t="s">
        <v>8272</v>
      </c>
      <c r="S585" t="str">
        <f t="shared" si="58"/>
        <v>technology</v>
      </c>
      <c r="T585" t="str">
        <f t="shared" si="59"/>
        <v>web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 s="7">
        <v>1000</v>
      </c>
      <c r="E586" s="7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7">
        <f t="shared" si="54"/>
        <v>5</v>
      </c>
      <c r="N586" t="b">
        <v>0</v>
      </c>
      <c r="O586" s="11">
        <f t="shared" si="55"/>
        <v>0.01</v>
      </c>
      <c r="P586" s="12">
        <f t="shared" si="56"/>
        <v>42049.716620370367</v>
      </c>
      <c r="Q586" s="12">
        <f t="shared" si="57"/>
        <v>42079.674953703703</v>
      </c>
      <c r="R586" t="s">
        <v>8272</v>
      </c>
      <c r="S586" t="str">
        <f t="shared" si="58"/>
        <v>technology</v>
      </c>
      <c r="T586" t="str">
        <f t="shared" si="59"/>
        <v>web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 s="7">
        <v>9000</v>
      </c>
      <c r="E587" s="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7" t="e">
        <f t="shared" si="54"/>
        <v>#DIV/0!</v>
      </c>
      <c r="N587" t="b">
        <v>0</v>
      </c>
      <c r="O587" s="11">
        <f t="shared" si="55"/>
        <v>0</v>
      </c>
      <c r="P587" s="12">
        <f t="shared" si="56"/>
        <v>42283.3909375</v>
      </c>
      <c r="Q587" s="12">
        <f t="shared" si="57"/>
        <v>42339</v>
      </c>
      <c r="R587" t="s">
        <v>8272</v>
      </c>
      <c r="S587" t="str">
        <f t="shared" si="58"/>
        <v>technology</v>
      </c>
      <c r="T587" t="str">
        <f t="shared" si="59"/>
        <v>web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 s="7">
        <v>10000</v>
      </c>
      <c r="E588" s="7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7">
        <f t="shared" si="54"/>
        <v>14</v>
      </c>
      <c r="N588" t="b">
        <v>0</v>
      </c>
      <c r="O588" s="11">
        <f t="shared" si="55"/>
        <v>5.5999999999999999E-3</v>
      </c>
      <c r="P588" s="12">
        <f t="shared" si="56"/>
        <v>42020.854247685187</v>
      </c>
      <c r="Q588" s="12">
        <f t="shared" si="57"/>
        <v>42050.854247685187</v>
      </c>
      <c r="R588" t="s">
        <v>8272</v>
      </c>
      <c r="S588" t="str">
        <f t="shared" si="58"/>
        <v>technology</v>
      </c>
      <c r="T588" t="str">
        <f t="shared" si="59"/>
        <v>web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 s="7">
        <v>30000</v>
      </c>
      <c r="E589" s="7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7">
        <f t="shared" si="54"/>
        <v>389.28571428571428</v>
      </c>
      <c r="N589" t="b">
        <v>0</v>
      </c>
      <c r="O589" s="11">
        <f t="shared" si="55"/>
        <v>9.0833333333333335E-2</v>
      </c>
      <c r="P589" s="12">
        <f t="shared" si="56"/>
        <v>42080.757326388892</v>
      </c>
      <c r="Q589" s="12">
        <f t="shared" si="57"/>
        <v>42110.757326388892</v>
      </c>
      <c r="R589" t="s">
        <v>8272</v>
      </c>
      <c r="S589" t="str">
        <f t="shared" si="58"/>
        <v>technology</v>
      </c>
      <c r="T589" t="str">
        <f t="shared" si="59"/>
        <v>web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 s="7">
        <v>9000</v>
      </c>
      <c r="E590" s="7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7">
        <f t="shared" si="54"/>
        <v>150.5</v>
      </c>
      <c r="N590" t="b">
        <v>0</v>
      </c>
      <c r="O590" s="11">
        <f t="shared" si="55"/>
        <v>3.3444444444444443E-2</v>
      </c>
      <c r="P590" s="12">
        <f t="shared" si="56"/>
        <v>42631.769513888896</v>
      </c>
      <c r="Q590" s="12">
        <f t="shared" si="57"/>
        <v>42691.811180555553</v>
      </c>
      <c r="R590" t="s">
        <v>8272</v>
      </c>
      <c r="S590" t="str">
        <f t="shared" si="58"/>
        <v>technology</v>
      </c>
      <c r="T590" t="str">
        <f t="shared" si="59"/>
        <v>web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 s="7">
        <v>7500</v>
      </c>
      <c r="E591" s="7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7">
        <f t="shared" si="54"/>
        <v>1</v>
      </c>
      <c r="N591" t="b">
        <v>0</v>
      </c>
      <c r="O591" s="11">
        <f t="shared" si="55"/>
        <v>1.3333333333333334E-4</v>
      </c>
      <c r="P591" s="12">
        <f t="shared" si="56"/>
        <v>42178.614571759259</v>
      </c>
      <c r="Q591" s="12">
        <f t="shared" si="57"/>
        <v>42193.614571759259</v>
      </c>
      <c r="R591" t="s">
        <v>8272</v>
      </c>
      <c r="S591" t="str">
        <f t="shared" si="58"/>
        <v>technology</v>
      </c>
      <c r="T591" t="str">
        <f t="shared" si="59"/>
        <v>web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 s="7">
        <v>5000</v>
      </c>
      <c r="E592" s="7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7">
        <f t="shared" si="54"/>
        <v>24.777777777777779</v>
      </c>
      <c r="N592" t="b">
        <v>0</v>
      </c>
      <c r="O592" s="11">
        <f t="shared" si="55"/>
        <v>4.4600000000000001E-2</v>
      </c>
      <c r="P592" s="12">
        <f t="shared" si="56"/>
        <v>42377.554756944446</v>
      </c>
      <c r="Q592" s="12">
        <f t="shared" si="57"/>
        <v>42408.542361111111</v>
      </c>
      <c r="R592" t="s">
        <v>8272</v>
      </c>
      <c r="S592" t="str">
        <f t="shared" si="58"/>
        <v>technology</v>
      </c>
      <c r="T592" t="str">
        <f t="shared" si="59"/>
        <v>web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 s="7">
        <v>100000</v>
      </c>
      <c r="E593" s="7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7">
        <f t="shared" si="54"/>
        <v>30.5</v>
      </c>
      <c r="N593" t="b">
        <v>0</v>
      </c>
      <c r="O593" s="11">
        <f t="shared" si="55"/>
        <v>6.0999999999999997E-4</v>
      </c>
      <c r="P593" s="12">
        <f t="shared" si="56"/>
        <v>42177.543171296296</v>
      </c>
      <c r="Q593" s="12">
        <f t="shared" si="57"/>
        <v>42207.543171296296</v>
      </c>
      <c r="R593" t="s">
        <v>8272</v>
      </c>
      <c r="S593" t="str">
        <f t="shared" si="58"/>
        <v>technology</v>
      </c>
      <c r="T593" t="str">
        <f t="shared" si="59"/>
        <v>web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 s="7">
        <v>7500</v>
      </c>
      <c r="E594" s="7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7">
        <f t="shared" si="54"/>
        <v>250</v>
      </c>
      <c r="N594" t="b">
        <v>0</v>
      </c>
      <c r="O594" s="11">
        <f t="shared" si="55"/>
        <v>3.3333333333333333E-2</v>
      </c>
      <c r="P594" s="12">
        <f t="shared" si="56"/>
        <v>41946.232175925928</v>
      </c>
      <c r="Q594" s="12">
        <f t="shared" si="57"/>
        <v>41976.232175925921</v>
      </c>
      <c r="R594" t="s">
        <v>8272</v>
      </c>
      <c r="S594" t="str">
        <f t="shared" si="58"/>
        <v>technology</v>
      </c>
      <c r="T594" t="str">
        <f t="shared" si="59"/>
        <v>web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 s="7">
        <v>500</v>
      </c>
      <c r="E595" s="7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7">
        <f t="shared" si="54"/>
        <v>16.428571428571427</v>
      </c>
      <c r="N595" t="b">
        <v>0</v>
      </c>
      <c r="O595" s="11">
        <f t="shared" si="55"/>
        <v>0.23</v>
      </c>
      <c r="P595" s="12">
        <f t="shared" si="56"/>
        <v>42070.677604166667</v>
      </c>
      <c r="Q595" s="12">
        <f t="shared" si="57"/>
        <v>42100.635937500003</v>
      </c>
      <c r="R595" t="s">
        <v>8272</v>
      </c>
      <c r="S595" t="str">
        <f t="shared" si="58"/>
        <v>technology</v>
      </c>
      <c r="T595" t="str">
        <f t="shared" si="59"/>
        <v>web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 s="7">
        <v>25000</v>
      </c>
      <c r="E596" s="7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7">
        <f t="shared" si="54"/>
        <v>13</v>
      </c>
      <c r="N596" t="b">
        <v>0</v>
      </c>
      <c r="O596" s="11">
        <f t="shared" si="55"/>
        <v>1.0399999999999999E-3</v>
      </c>
      <c r="P596" s="12">
        <f t="shared" si="56"/>
        <v>42446.780162037037</v>
      </c>
      <c r="Q596" s="12">
        <f t="shared" si="57"/>
        <v>42476.780162037037</v>
      </c>
      <c r="R596" t="s">
        <v>8272</v>
      </c>
      <c r="S596" t="str">
        <f t="shared" si="58"/>
        <v>technology</v>
      </c>
      <c r="T596" t="str">
        <f t="shared" si="59"/>
        <v>web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 s="7">
        <v>100000</v>
      </c>
      <c r="E597" s="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7">
        <f t="shared" si="54"/>
        <v>53.25</v>
      </c>
      <c r="N597" t="b">
        <v>0</v>
      </c>
      <c r="O597" s="11">
        <f t="shared" si="55"/>
        <v>4.2599999999999999E-3</v>
      </c>
      <c r="P597" s="12">
        <f t="shared" si="56"/>
        <v>42083.069884259254</v>
      </c>
      <c r="Q597" s="12">
        <f t="shared" si="57"/>
        <v>42128.069884259254</v>
      </c>
      <c r="R597" t="s">
        <v>8272</v>
      </c>
      <c r="S597" t="str">
        <f t="shared" si="58"/>
        <v>technology</v>
      </c>
      <c r="T597" t="str">
        <f t="shared" si="59"/>
        <v>web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 s="7">
        <v>20000</v>
      </c>
      <c r="E598" s="7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7">
        <f t="shared" si="54"/>
        <v>3</v>
      </c>
      <c r="N598" t="b">
        <v>0</v>
      </c>
      <c r="O598" s="11">
        <f t="shared" si="55"/>
        <v>2.9999999999999997E-4</v>
      </c>
      <c r="P598" s="12">
        <f t="shared" si="56"/>
        <v>42646.896898148145</v>
      </c>
      <c r="Q598" s="12">
        <f t="shared" si="57"/>
        <v>42676.896898148145</v>
      </c>
      <c r="R598" t="s">
        <v>8272</v>
      </c>
      <c r="S598" t="str">
        <f t="shared" si="58"/>
        <v>technology</v>
      </c>
      <c r="T598" t="str">
        <f t="shared" si="59"/>
        <v>web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 s="7">
        <v>7500</v>
      </c>
      <c r="E599" s="7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7">
        <f t="shared" si="54"/>
        <v>10</v>
      </c>
      <c r="N599" t="b">
        <v>0</v>
      </c>
      <c r="O599" s="11">
        <f t="shared" si="55"/>
        <v>2.6666666666666666E-3</v>
      </c>
      <c r="P599" s="12">
        <f t="shared" si="56"/>
        <v>42545.705266203702</v>
      </c>
      <c r="Q599" s="12">
        <f t="shared" si="57"/>
        <v>42582.666666666672</v>
      </c>
      <c r="R599" t="s">
        <v>8272</v>
      </c>
      <c r="S599" t="str">
        <f t="shared" si="58"/>
        <v>technology</v>
      </c>
      <c r="T599" t="str">
        <f t="shared" si="59"/>
        <v>web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 s="7">
        <v>2500</v>
      </c>
      <c r="E600" s="7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7">
        <f t="shared" si="54"/>
        <v>121.42857142857143</v>
      </c>
      <c r="N600" t="b">
        <v>0</v>
      </c>
      <c r="O600" s="11">
        <f t="shared" si="55"/>
        <v>0.34</v>
      </c>
      <c r="P600" s="12">
        <f t="shared" si="56"/>
        <v>41948.00209490741</v>
      </c>
      <c r="Q600" s="12">
        <f t="shared" si="57"/>
        <v>41978.00209490741</v>
      </c>
      <c r="R600" t="s">
        <v>8272</v>
      </c>
      <c r="S600" t="str">
        <f t="shared" si="58"/>
        <v>technology</v>
      </c>
      <c r="T600" t="str">
        <f t="shared" si="59"/>
        <v>web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 s="7">
        <v>50000</v>
      </c>
      <c r="E601" s="7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7">
        <f t="shared" si="54"/>
        <v>15.5</v>
      </c>
      <c r="N601" t="b">
        <v>0</v>
      </c>
      <c r="O601" s="11">
        <f t="shared" si="55"/>
        <v>6.2E-4</v>
      </c>
      <c r="P601" s="12">
        <f t="shared" si="56"/>
        <v>42047.812523148154</v>
      </c>
      <c r="Q601" s="12">
        <f t="shared" si="57"/>
        <v>42071.636111111111</v>
      </c>
      <c r="R601" t="s">
        <v>8272</v>
      </c>
      <c r="S601" t="str">
        <f t="shared" si="58"/>
        <v>technology</v>
      </c>
      <c r="T601" t="str">
        <f t="shared" si="59"/>
        <v>web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 s="7">
        <v>5000</v>
      </c>
      <c r="E602" s="7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7">
        <f t="shared" si="54"/>
        <v>100</v>
      </c>
      <c r="N602" t="b">
        <v>0</v>
      </c>
      <c r="O602" s="11">
        <f t="shared" si="55"/>
        <v>0.02</v>
      </c>
      <c r="P602" s="12">
        <f t="shared" si="56"/>
        <v>42073.798171296294</v>
      </c>
      <c r="Q602" s="12">
        <f t="shared" si="57"/>
        <v>42133.798171296294</v>
      </c>
      <c r="R602" t="s">
        <v>8272</v>
      </c>
      <c r="S602" t="str">
        <f t="shared" si="58"/>
        <v>technology</v>
      </c>
      <c r="T602" t="str">
        <f t="shared" si="59"/>
        <v>web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 s="7">
        <v>10000</v>
      </c>
      <c r="E603" s="7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7">
        <f t="shared" si="54"/>
        <v>23.333333333333332</v>
      </c>
      <c r="N603" t="b">
        <v>0</v>
      </c>
      <c r="O603" s="11">
        <f t="shared" si="55"/>
        <v>1.4E-2</v>
      </c>
      <c r="P603" s="12">
        <f t="shared" si="56"/>
        <v>41969.858090277776</v>
      </c>
      <c r="Q603" s="12">
        <f t="shared" si="57"/>
        <v>41999.858090277776</v>
      </c>
      <c r="R603" t="s">
        <v>8272</v>
      </c>
      <c r="S603" t="str">
        <f t="shared" si="58"/>
        <v>technology</v>
      </c>
      <c r="T603" t="str">
        <f t="shared" si="59"/>
        <v>web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 s="7">
        <v>70000</v>
      </c>
      <c r="E604" s="7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7" t="e">
        <f t="shared" si="54"/>
        <v>#DIV/0!</v>
      </c>
      <c r="N604" t="b">
        <v>0</v>
      </c>
      <c r="O604" s="11">
        <f t="shared" si="55"/>
        <v>0</v>
      </c>
      <c r="P604" s="12">
        <f t="shared" si="56"/>
        <v>42143.79415509259</v>
      </c>
      <c r="Q604" s="12">
        <f t="shared" si="57"/>
        <v>42173.79415509259</v>
      </c>
      <c r="R604" t="s">
        <v>8272</v>
      </c>
      <c r="S604" t="str">
        <f t="shared" si="58"/>
        <v>technology</v>
      </c>
      <c r="T604" t="str">
        <f t="shared" si="59"/>
        <v>web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 s="7">
        <v>15000</v>
      </c>
      <c r="E605" s="7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7">
        <f t="shared" si="54"/>
        <v>45.386153846153846</v>
      </c>
      <c r="N605" t="b">
        <v>0</v>
      </c>
      <c r="O605" s="11">
        <f t="shared" si="55"/>
        <v>3.9334666666666664E-2</v>
      </c>
      <c r="P605" s="12">
        <f t="shared" si="56"/>
        <v>41835.639155092591</v>
      </c>
      <c r="Q605" s="12">
        <f t="shared" si="57"/>
        <v>41865.639155092591</v>
      </c>
      <c r="R605" t="s">
        <v>8272</v>
      </c>
      <c r="S605" t="str">
        <f t="shared" si="58"/>
        <v>technology</v>
      </c>
      <c r="T605" t="str">
        <f t="shared" si="59"/>
        <v>web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 s="7">
        <v>1500</v>
      </c>
      <c r="E606" s="7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7" t="e">
        <f t="shared" si="54"/>
        <v>#DIV/0!</v>
      </c>
      <c r="N606" t="b">
        <v>0</v>
      </c>
      <c r="O606" s="11">
        <f t="shared" si="55"/>
        <v>0</v>
      </c>
      <c r="P606" s="12">
        <f t="shared" si="56"/>
        <v>41849.035370370373</v>
      </c>
      <c r="Q606" s="12">
        <f t="shared" si="57"/>
        <v>41879.035370370373</v>
      </c>
      <c r="R606" t="s">
        <v>8272</v>
      </c>
      <c r="S606" t="str">
        <f t="shared" si="58"/>
        <v>technology</v>
      </c>
      <c r="T606" t="str">
        <f t="shared" si="59"/>
        <v>web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 s="7">
        <v>5000</v>
      </c>
      <c r="E607" s="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7">
        <f t="shared" si="54"/>
        <v>16.375</v>
      </c>
      <c r="N607" t="b">
        <v>0</v>
      </c>
      <c r="O607" s="11">
        <f t="shared" si="55"/>
        <v>2.6200000000000001E-2</v>
      </c>
      <c r="P607" s="12">
        <f t="shared" si="56"/>
        <v>42194.357731481476</v>
      </c>
      <c r="Q607" s="12">
        <f t="shared" si="57"/>
        <v>42239.357731481476</v>
      </c>
      <c r="R607" t="s">
        <v>8272</v>
      </c>
      <c r="S607" t="str">
        <f t="shared" si="58"/>
        <v>technology</v>
      </c>
      <c r="T607" t="str">
        <f t="shared" si="59"/>
        <v>web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 s="7">
        <v>5000</v>
      </c>
      <c r="E608" s="7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7">
        <f t="shared" si="54"/>
        <v>10</v>
      </c>
      <c r="N608" t="b">
        <v>0</v>
      </c>
      <c r="O608" s="11">
        <f t="shared" si="55"/>
        <v>2E-3</v>
      </c>
      <c r="P608" s="12">
        <f t="shared" si="56"/>
        <v>42102.650567129633</v>
      </c>
      <c r="Q608" s="12">
        <f t="shared" si="57"/>
        <v>42148.625</v>
      </c>
      <c r="R608" t="s">
        <v>8272</v>
      </c>
      <c r="S608" t="str">
        <f t="shared" si="58"/>
        <v>technology</v>
      </c>
      <c r="T608" t="str">
        <f t="shared" si="59"/>
        <v>web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 s="7">
        <v>250</v>
      </c>
      <c r="E609" s="7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7" t="e">
        <f t="shared" si="54"/>
        <v>#DIV/0!</v>
      </c>
      <c r="N609" t="b">
        <v>0</v>
      </c>
      <c r="O609" s="11">
        <f t="shared" si="55"/>
        <v>0</v>
      </c>
      <c r="P609" s="12">
        <f t="shared" si="56"/>
        <v>42300.825648148151</v>
      </c>
      <c r="Q609" s="12">
        <f t="shared" si="57"/>
        <v>42330.867314814815</v>
      </c>
      <c r="R609" t="s">
        <v>8272</v>
      </c>
      <c r="S609" t="str">
        <f t="shared" si="58"/>
        <v>technology</v>
      </c>
      <c r="T609" t="str">
        <f t="shared" si="59"/>
        <v>web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 s="7">
        <v>150000</v>
      </c>
      <c r="E610" s="7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7">
        <f t="shared" si="54"/>
        <v>292.2</v>
      </c>
      <c r="N610" t="b">
        <v>0</v>
      </c>
      <c r="O610" s="11">
        <f t="shared" si="55"/>
        <v>9.7400000000000004E-3</v>
      </c>
      <c r="P610" s="12">
        <f t="shared" si="56"/>
        <v>42140.921064814815</v>
      </c>
      <c r="Q610" s="12">
        <f t="shared" si="57"/>
        <v>42170.921064814815</v>
      </c>
      <c r="R610" t="s">
        <v>8272</v>
      </c>
      <c r="S610" t="str">
        <f t="shared" si="58"/>
        <v>technology</v>
      </c>
      <c r="T610" t="str">
        <f t="shared" si="59"/>
        <v>web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 s="7">
        <v>780</v>
      </c>
      <c r="E611" s="7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7">
        <f t="shared" si="54"/>
        <v>5</v>
      </c>
      <c r="N611" t="b">
        <v>0</v>
      </c>
      <c r="O611" s="11">
        <f t="shared" si="55"/>
        <v>6.41025641025641E-3</v>
      </c>
      <c r="P611" s="12">
        <f t="shared" si="56"/>
        <v>42307.034074074079</v>
      </c>
      <c r="Q611" s="12">
        <f t="shared" si="57"/>
        <v>42337.075740740736</v>
      </c>
      <c r="R611" t="s">
        <v>8272</v>
      </c>
      <c r="S611" t="str">
        <f t="shared" si="58"/>
        <v>technology</v>
      </c>
      <c r="T611" t="str">
        <f t="shared" si="59"/>
        <v>web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 s="7">
        <v>13803</v>
      </c>
      <c r="E612" s="7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7" t="e">
        <f t="shared" si="54"/>
        <v>#DIV/0!</v>
      </c>
      <c r="N612" t="b">
        <v>0</v>
      </c>
      <c r="O612" s="11">
        <f t="shared" si="55"/>
        <v>0</v>
      </c>
      <c r="P612" s="12">
        <f t="shared" si="56"/>
        <v>42086.83085648148</v>
      </c>
      <c r="Q612" s="12">
        <f t="shared" si="57"/>
        <v>42116.83085648148</v>
      </c>
      <c r="R612" t="s">
        <v>8272</v>
      </c>
      <c r="S612" t="str">
        <f t="shared" si="58"/>
        <v>technology</v>
      </c>
      <c r="T612" t="str">
        <f t="shared" si="59"/>
        <v>web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 s="7">
        <v>80000</v>
      </c>
      <c r="E613" s="7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7" t="e">
        <f t="shared" si="54"/>
        <v>#DIV/0!</v>
      </c>
      <c r="N613" t="b">
        <v>0</v>
      </c>
      <c r="O613" s="11">
        <f t="shared" si="55"/>
        <v>0</v>
      </c>
      <c r="P613" s="12">
        <f t="shared" si="56"/>
        <v>42328.560613425929</v>
      </c>
      <c r="Q613" s="12">
        <f t="shared" si="57"/>
        <v>42388.560613425929</v>
      </c>
      <c r="R613" t="s">
        <v>8272</v>
      </c>
      <c r="S613" t="str">
        <f t="shared" si="58"/>
        <v>technology</v>
      </c>
      <c r="T613" t="str">
        <f t="shared" si="59"/>
        <v>web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 s="7">
        <v>10000</v>
      </c>
      <c r="E614" s="7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7" t="e">
        <f t="shared" si="54"/>
        <v>#DIV/0!</v>
      </c>
      <c r="N614" t="b">
        <v>0</v>
      </c>
      <c r="O614" s="11">
        <f t="shared" si="55"/>
        <v>0</v>
      </c>
      <c r="P614" s="12">
        <f t="shared" si="56"/>
        <v>42585.031782407401</v>
      </c>
      <c r="Q614" s="12">
        <f t="shared" si="57"/>
        <v>42615.031782407401</v>
      </c>
      <c r="R614" t="s">
        <v>8272</v>
      </c>
      <c r="S614" t="str">
        <f t="shared" si="58"/>
        <v>technology</v>
      </c>
      <c r="T614" t="str">
        <f t="shared" si="59"/>
        <v>web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 s="7">
        <v>60000</v>
      </c>
      <c r="E615" s="7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7">
        <f t="shared" si="54"/>
        <v>105.93388429752066</v>
      </c>
      <c r="N615" t="b">
        <v>0</v>
      </c>
      <c r="O615" s="11">
        <f t="shared" si="55"/>
        <v>0.21363333333333334</v>
      </c>
      <c r="P615" s="12">
        <f t="shared" si="56"/>
        <v>42247.496759259258</v>
      </c>
      <c r="Q615" s="12">
        <f t="shared" si="57"/>
        <v>42278.207638888889</v>
      </c>
      <c r="R615" t="s">
        <v>8272</v>
      </c>
      <c r="S615" t="str">
        <f t="shared" si="58"/>
        <v>technology</v>
      </c>
      <c r="T615" t="str">
        <f t="shared" si="59"/>
        <v>web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 s="7">
        <v>10000</v>
      </c>
      <c r="E616" s="7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7" t="e">
        <f t="shared" si="54"/>
        <v>#DIV/0!</v>
      </c>
      <c r="N616" t="b">
        <v>0</v>
      </c>
      <c r="O616" s="11">
        <f t="shared" si="55"/>
        <v>0</v>
      </c>
      <c r="P616" s="12">
        <f t="shared" si="56"/>
        <v>42515.061805555553</v>
      </c>
      <c r="Q616" s="12">
        <f t="shared" si="57"/>
        <v>42545.061805555553</v>
      </c>
      <c r="R616" t="s">
        <v>8272</v>
      </c>
      <c r="S616" t="str">
        <f t="shared" si="58"/>
        <v>technology</v>
      </c>
      <c r="T616" t="str">
        <f t="shared" si="59"/>
        <v>web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 s="7">
        <v>515</v>
      </c>
      <c r="E617" s="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7" t="e">
        <f t="shared" si="54"/>
        <v>#DIV/0!</v>
      </c>
      <c r="N617" t="b">
        <v>0</v>
      </c>
      <c r="O617" s="11">
        <f t="shared" si="55"/>
        <v>0</v>
      </c>
      <c r="P617" s="12">
        <f t="shared" si="56"/>
        <v>42242.122210648144</v>
      </c>
      <c r="Q617" s="12">
        <f t="shared" si="57"/>
        <v>42272.122210648144</v>
      </c>
      <c r="R617" t="s">
        <v>8272</v>
      </c>
      <c r="S617" t="str">
        <f t="shared" si="58"/>
        <v>technology</v>
      </c>
      <c r="T617" t="str">
        <f t="shared" si="59"/>
        <v>web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 s="7">
        <v>5000</v>
      </c>
      <c r="E618" s="7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7" t="e">
        <f t="shared" si="54"/>
        <v>#DIV/0!</v>
      </c>
      <c r="N618" t="b">
        <v>0</v>
      </c>
      <c r="O618" s="11">
        <f t="shared" si="55"/>
        <v>0</v>
      </c>
      <c r="P618" s="12">
        <f t="shared" si="56"/>
        <v>42761.376238425932</v>
      </c>
      <c r="Q618" s="12">
        <f t="shared" si="57"/>
        <v>42791.376238425932</v>
      </c>
      <c r="R618" t="s">
        <v>8272</v>
      </c>
      <c r="S618" t="str">
        <f t="shared" si="58"/>
        <v>technology</v>
      </c>
      <c r="T618" t="str">
        <f t="shared" si="59"/>
        <v>web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 s="7">
        <v>2000</v>
      </c>
      <c r="E619" s="7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7">
        <f t="shared" si="54"/>
        <v>20</v>
      </c>
      <c r="N619" t="b">
        <v>0</v>
      </c>
      <c r="O619" s="11">
        <f t="shared" si="55"/>
        <v>0.03</v>
      </c>
      <c r="P619" s="12">
        <f t="shared" si="56"/>
        <v>42087.343090277776</v>
      </c>
      <c r="Q619" s="12">
        <f t="shared" si="57"/>
        <v>42132.343090277776</v>
      </c>
      <c r="R619" t="s">
        <v>8272</v>
      </c>
      <c r="S619" t="str">
        <f t="shared" si="58"/>
        <v>technology</v>
      </c>
      <c r="T619" t="str">
        <f t="shared" si="59"/>
        <v>web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 s="7">
        <v>400</v>
      </c>
      <c r="E620" s="7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7" t="e">
        <f t="shared" si="54"/>
        <v>#DIV/0!</v>
      </c>
      <c r="N620" t="b">
        <v>0</v>
      </c>
      <c r="O620" s="11">
        <f t="shared" si="55"/>
        <v>0</v>
      </c>
      <c r="P620" s="12">
        <f t="shared" si="56"/>
        <v>42317.810219907406</v>
      </c>
      <c r="Q620" s="12">
        <f t="shared" si="57"/>
        <v>42347.810219907406</v>
      </c>
      <c r="R620" t="s">
        <v>8272</v>
      </c>
      <c r="S620" t="str">
        <f t="shared" si="58"/>
        <v>technology</v>
      </c>
      <c r="T620" t="str">
        <f t="shared" si="59"/>
        <v>web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 s="7">
        <v>2500000</v>
      </c>
      <c r="E621" s="7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7">
        <f t="shared" si="54"/>
        <v>1</v>
      </c>
      <c r="N621" t="b">
        <v>0</v>
      </c>
      <c r="O621" s="11">
        <f t="shared" si="55"/>
        <v>3.9999999999999998E-7</v>
      </c>
      <c r="P621" s="12">
        <f t="shared" si="56"/>
        <v>41908.650347222225</v>
      </c>
      <c r="Q621" s="12">
        <f t="shared" si="57"/>
        <v>41968.692013888889</v>
      </c>
      <c r="R621" t="s">
        <v>8272</v>
      </c>
      <c r="S621" t="str">
        <f t="shared" si="58"/>
        <v>technology</v>
      </c>
      <c r="T621" t="str">
        <f t="shared" si="59"/>
        <v>web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 s="7">
        <v>30000</v>
      </c>
      <c r="E622" s="7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7">
        <f t="shared" si="54"/>
        <v>300</v>
      </c>
      <c r="N622" t="b">
        <v>0</v>
      </c>
      <c r="O622" s="11">
        <f t="shared" si="55"/>
        <v>0.01</v>
      </c>
      <c r="P622" s="12">
        <f t="shared" si="56"/>
        <v>41831.716874999998</v>
      </c>
      <c r="Q622" s="12">
        <f t="shared" si="57"/>
        <v>41876.716874999998</v>
      </c>
      <c r="R622" t="s">
        <v>8272</v>
      </c>
      <c r="S622" t="str">
        <f t="shared" si="58"/>
        <v>technology</v>
      </c>
      <c r="T622" t="str">
        <f t="shared" si="59"/>
        <v>web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 s="7">
        <v>25000</v>
      </c>
      <c r="E623" s="7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7">
        <f t="shared" si="54"/>
        <v>87</v>
      </c>
      <c r="N623" t="b">
        <v>0</v>
      </c>
      <c r="O623" s="11">
        <f t="shared" si="55"/>
        <v>1.044E-2</v>
      </c>
      <c r="P623" s="12">
        <f t="shared" si="56"/>
        <v>42528.987696759257</v>
      </c>
      <c r="Q623" s="12">
        <f t="shared" si="57"/>
        <v>42558.987696759257</v>
      </c>
      <c r="R623" t="s">
        <v>8272</v>
      </c>
      <c r="S623" t="str">
        <f t="shared" si="58"/>
        <v>technology</v>
      </c>
      <c r="T623" t="str">
        <f t="shared" si="59"/>
        <v>web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 s="7">
        <v>6000</v>
      </c>
      <c r="E624" s="7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7">
        <f t="shared" si="54"/>
        <v>37.888888888888886</v>
      </c>
      <c r="N624" t="b">
        <v>0</v>
      </c>
      <c r="O624" s="11">
        <f t="shared" si="55"/>
        <v>5.6833333333333333E-2</v>
      </c>
      <c r="P624" s="12">
        <f t="shared" si="56"/>
        <v>42532.774745370371</v>
      </c>
      <c r="Q624" s="12">
        <f t="shared" si="57"/>
        <v>42552.774745370371</v>
      </c>
      <c r="R624" t="s">
        <v>8272</v>
      </c>
      <c r="S624" t="str">
        <f t="shared" si="58"/>
        <v>technology</v>
      </c>
      <c r="T624" t="str">
        <f t="shared" si="59"/>
        <v>web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 s="7">
        <v>75000</v>
      </c>
      <c r="E625" s="7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7" t="e">
        <f t="shared" si="54"/>
        <v>#DIV/0!</v>
      </c>
      <c r="N625" t="b">
        <v>0</v>
      </c>
      <c r="O625" s="11">
        <f t="shared" si="55"/>
        <v>0</v>
      </c>
      <c r="P625" s="12">
        <f t="shared" si="56"/>
        <v>42122.009224537032</v>
      </c>
      <c r="Q625" s="12">
        <f t="shared" si="57"/>
        <v>42152.009224537032</v>
      </c>
      <c r="R625" t="s">
        <v>8272</v>
      </c>
      <c r="S625" t="str">
        <f t="shared" si="58"/>
        <v>technology</v>
      </c>
      <c r="T625" t="str">
        <f t="shared" si="59"/>
        <v>web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 s="7">
        <v>5000</v>
      </c>
      <c r="E626" s="7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7" t="e">
        <f t="shared" si="54"/>
        <v>#DIV/0!</v>
      </c>
      <c r="N626" t="b">
        <v>0</v>
      </c>
      <c r="O626" s="11">
        <f t="shared" si="55"/>
        <v>0</v>
      </c>
      <c r="P626" s="12">
        <f t="shared" si="56"/>
        <v>42108.988900462966</v>
      </c>
      <c r="Q626" s="12">
        <f t="shared" si="57"/>
        <v>42138.988900462966</v>
      </c>
      <c r="R626" t="s">
        <v>8272</v>
      </c>
      <c r="S626" t="str">
        <f t="shared" si="58"/>
        <v>technology</v>
      </c>
      <c r="T626" t="str">
        <f t="shared" si="59"/>
        <v>web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 s="7">
        <v>25000</v>
      </c>
      <c r="E627" s="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7" t="e">
        <f t="shared" si="54"/>
        <v>#DIV/0!</v>
      </c>
      <c r="N627" t="b">
        <v>0</v>
      </c>
      <c r="O627" s="11">
        <f t="shared" si="55"/>
        <v>0</v>
      </c>
      <c r="P627" s="12">
        <f t="shared" si="56"/>
        <v>42790.895567129628</v>
      </c>
      <c r="Q627" s="12">
        <f t="shared" si="57"/>
        <v>42820.853900462964</v>
      </c>
      <c r="R627" t="s">
        <v>8272</v>
      </c>
      <c r="S627" t="str">
        <f t="shared" si="58"/>
        <v>technology</v>
      </c>
      <c r="T627" t="str">
        <f t="shared" si="59"/>
        <v>web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 s="7">
        <v>25000</v>
      </c>
      <c r="E628" s="7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7">
        <f t="shared" si="54"/>
        <v>111.41025641025641</v>
      </c>
      <c r="N628" t="b">
        <v>0</v>
      </c>
      <c r="O628" s="11">
        <f t="shared" si="55"/>
        <v>0.17380000000000001</v>
      </c>
      <c r="P628" s="12">
        <f t="shared" si="56"/>
        <v>42198.559479166666</v>
      </c>
      <c r="Q628" s="12">
        <f t="shared" si="57"/>
        <v>42231.556944444441</v>
      </c>
      <c r="R628" t="s">
        <v>8272</v>
      </c>
      <c r="S628" t="str">
        <f t="shared" si="58"/>
        <v>technology</v>
      </c>
      <c r="T628" t="str">
        <f t="shared" si="59"/>
        <v>web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 s="7">
        <v>450000</v>
      </c>
      <c r="E629" s="7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7">
        <f t="shared" si="54"/>
        <v>90</v>
      </c>
      <c r="N629" t="b">
        <v>0</v>
      </c>
      <c r="O629" s="11">
        <f t="shared" si="55"/>
        <v>2.0000000000000001E-4</v>
      </c>
      <c r="P629" s="12">
        <f t="shared" si="56"/>
        <v>42384.306840277779</v>
      </c>
      <c r="Q629" s="12">
        <f t="shared" si="57"/>
        <v>42443.958333333328</v>
      </c>
      <c r="R629" t="s">
        <v>8272</v>
      </c>
      <c r="S629" t="str">
        <f t="shared" si="58"/>
        <v>technology</v>
      </c>
      <c r="T629" t="str">
        <f t="shared" si="59"/>
        <v>web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 s="7">
        <v>5000</v>
      </c>
      <c r="E630" s="7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7" t="e">
        <f t="shared" si="54"/>
        <v>#DIV/0!</v>
      </c>
      <c r="N630" t="b">
        <v>0</v>
      </c>
      <c r="O630" s="11">
        <f t="shared" si="55"/>
        <v>0</v>
      </c>
      <c r="P630" s="12">
        <f t="shared" si="56"/>
        <v>41803.692789351851</v>
      </c>
      <c r="Q630" s="12">
        <f t="shared" si="57"/>
        <v>41833.692789351851</v>
      </c>
      <c r="R630" t="s">
        <v>8272</v>
      </c>
      <c r="S630" t="str">
        <f t="shared" si="58"/>
        <v>technology</v>
      </c>
      <c r="T630" t="str">
        <f t="shared" si="59"/>
        <v>web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 s="7">
        <v>200000</v>
      </c>
      <c r="E631" s="7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7">
        <f t="shared" si="54"/>
        <v>116.66666666666667</v>
      </c>
      <c r="N631" t="b">
        <v>0</v>
      </c>
      <c r="O631" s="11">
        <f t="shared" si="55"/>
        <v>1.75E-3</v>
      </c>
      <c r="P631" s="12">
        <f t="shared" si="56"/>
        <v>42474.637824074074</v>
      </c>
      <c r="Q631" s="12">
        <f t="shared" si="57"/>
        <v>42504.637824074074</v>
      </c>
      <c r="R631" t="s">
        <v>8272</v>
      </c>
      <c r="S631" t="str">
        <f t="shared" si="58"/>
        <v>technology</v>
      </c>
      <c r="T631" t="str">
        <f t="shared" si="59"/>
        <v>web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 s="7">
        <v>11999</v>
      </c>
      <c r="E632" s="7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7">
        <f t="shared" si="54"/>
        <v>10</v>
      </c>
      <c r="N632" t="b">
        <v>0</v>
      </c>
      <c r="O632" s="11">
        <f t="shared" si="55"/>
        <v>8.3340278356529708E-4</v>
      </c>
      <c r="P632" s="12">
        <f t="shared" si="56"/>
        <v>42223.619456018518</v>
      </c>
      <c r="Q632" s="12">
        <f t="shared" si="57"/>
        <v>42253.215277777781</v>
      </c>
      <c r="R632" t="s">
        <v>8272</v>
      </c>
      <c r="S632" t="str">
        <f t="shared" si="58"/>
        <v>technology</v>
      </c>
      <c r="T632" t="str">
        <f t="shared" si="59"/>
        <v>web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 s="7">
        <v>50000</v>
      </c>
      <c r="E633" s="7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7">
        <f t="shared" si="54"/>
        <v>76.666666666666671</v>
      </c>
      <c r="N633" t="b">
        <v>0</v>
      </c>
      <c r="O633" s="11">
        <f t="shared" si="55"/>
        <v>1.38E-2</v>
      </c>
      <c r="P633" s="12">
        <f t="shared" si="56"/>
        <v>42489.772326388891</v>
      </c>
      <c r="Q633" s="12">
        <f t="shared" si="57"/>
        <v>42518.772326388891</v>
      </c>
      <c r="R633" t="s">
        <v>8272</v>
      </c>
      <c r="S633" t="str">
        <f t="shared" si="58"/>
        <v>technology</v>
      </c>
      <c r="T633" t="str">
        <f t="shared" si="59"/>
        <v>web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 s="7">
        <v>20000</v>
      </c>
      <c r="E634" s="7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7" t="e">
        <f t="shared" si="54"/>
        <v>#DIV/0!</v>
      </c>
      <c r="N634" t="b">
        <v>0</v>
      </c>
      <c r="O634" s="11">
        <f t="shared" si="55"/>
        <v>0</v>
      </c>
      <c r="P634" s="12">
        <f t="shared" si="56"/>
        <v>42303.659317129626</v>
      </c>
      <c r="Q634" s="12">
        <f t="shared" si="57"/>
        <v>42333.700983796298</v>
      </c>
      <c r="R634" t="s">
        <v>8272</v>
      </c>
      <c r="S634" t="str">
        <f t="shared" si="58"/>
        <v>technology</v>
      </c>
      <c r="T634" t="str">
        <f t="shared" si="59"/>
        <v>web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 s="7">
        <v>10000</v>
      </c>
      <c r="E635" s="7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7">
        <f t="shared" si="54"/>
        <v>49.8</v>
      </c>
      <c r="N635" t="b">
        <v>0</v>
      </c>
      <c r="O635" s="11">
        <f t="shared" si="55"/>
        <v>0.1245</v>
      </c>
      <c r="P635" s="12">
        <f t="shared" si="56"/>
        <v>42507.29932870371</v>
      </c>
      <c r="Q635" s="12">
        <f t="shared" si="57"/>
        <v>42538.958333333328</v>
      </c>
      <c r="R635" t="s">
        <v>8272</v>
      </c>
      <c r="S635" t="str">
        <f t="shared" si="58"/>
        <v>technology</v>
      </c>
      <c r="T635" t="str">
        <f t="shared" si="59"/>
        <v>web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 s="7">
        <v>5000</v>
      </c>
      <c r="E636" s="7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7">
        <f t="shared" si="54"/>
        <v>1</v>
      </c>
      <c r="N636" t="b">
        <v>0</v>
      </c>
      <c r="O636" s="11">
        <f t="shared" si="55"/>
        <v>2.0000000000000001E-4</v>
      </c>
      <c r="P636" s="12">
        <f t="shared" si="56"/>
        <v>42031.928576388891</v>
      </c>
      <c r="Q636" s="12">
        <f t="shared" si="57"/>
        <v>42061.928576388891</v>
      </c>
      <c r="R636" t="s">
        <v>8272</v>
      </c>
      <c r="S636" t="str">
        <f t="shared" si="58"/>
        <v>technology</v>
      </c>
      <c r="T636" t="str">
        <f t="shared" si="59"/>
        <v>web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 s="7">
        <v>25000</v>
      </c>
      <c r="E637" s="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7">
        <f t="shared" si="54"/>
        <v>2</v>
      </c>
      <c r="N637" t="b">
        <v>0</v>
      </c>
      <c r="O637" s="11">
        <f t="shared" si="55"/>
        <v>8.0000000000000007E-5</v>
      </c>
      <c r="P637" s="12">
        <f t="shared" si="56"/>
        <v>42076.092152777783</v>
      </c>
      <c r="Q637" s="12">
        <f t="shared" si="57"/>
        <v>42106.092152777783</v>
      </c>
      <c r="R637" t="s">
        <v>8272</v>
      </c>
      <c r="S637" t="str">
        <f t="shared" si="58"/>
        <v>technology</v>
      </c>
      <c r="T637" t="str">
        <f t="shared" si="59"/>
        <v>web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 s="7">
        <v>2000</v>
      </c>
      <c r="E638" s="7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7">
        <f t="shared" si="54"/>
        <v>4</v>
      </c>
      <c r="N638" t="b">
        <v>0</v>
      </c>
      <c r="O638" s="11">
        <f t="shared" si="55"/>
        <v>2E-3</v>
      </c>
      <c r="P638" s="12">
        <f t="shared" si="56"/>
        <v>42131.455439814818</v>
      </c>
      <c r="Q638" s="12">
        <f t="shared" si="57"/>
        <v>42161.44930555555</v>
      </c>
      <c r="R638" t="s">
        <v>8272</v>
      </c>
      <c r="S638" t="str">
        <f t="shared" si="58"/>
        <v>technology</v>
      </c>
      <c r="T638" t="str">
        <f t="shared" si="59"/>
        <v>web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 s="7">
        <v>100000</v>
      </c>
      <c r="E639" s="7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7" t="e">
        <f t="shared" si="54"/>
        <v>#DIV/0!</v>
      </c>
      <c r="N639" t="b">
        <v>0</v>
      </c>
      <c r="O639" s="11">
        <f t="shared" si="55"/>
        <v>0</v>
      </c>
      <c r="P639" s="12">
        <f t="shared" si="56"/>
        <v>42762.962013888886</v>
      </c>
      <c r="Q639" s="12">
        <f t="shared" si="57"/>
        <v>42791.961111111115</v>
      </c>
      <c r="R639" t="s">
        <v>8272</v>
      </c>
      <c r="S639" t="str">
        <f t="shared" si="58"/>
        <v>technology</v>
      </c>
      <c r="T639" t="str">
        <f t="shared" si="59"/>
        <v>web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 s="7">
        <v>200000</v>
      </c>
      <c r="E640" s="7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7">
        <f t="shared" si="54"/>
        <v>3</v>
      </c>
      <c r="N640" t="b">
        <v>0</v>
      </c>
      <c r="O640" s="11">
        <f t="shared" si="55"/>
        <v>9.0000000000000006E-5</v>
      </c>
      <c r="P640" s="12">
        <f t="shared" si="56"/>
        <v>42759.593310185184</v>
      </c>
      <c r="Q640" s="12">
        <f t="shared" si="57"/>
        <v>42819.55164351852</v>
      </c>
      <c r="R640" t="s">
        <v>8272</v>
      </c>
      <c r="S640" t="str">
        <f t="shared" si="58"/>
        <v>technology</v>
      </c>
      <c r="T640" t="str">
        <f t="shared" si="59"/>
        <v>web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 s="7">
        <v>1000000</v>
      </c>
      <c r="E641" s="7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7">
        <f t="shared" si="54"/>
        <v>1</v>
      </c>
      <c r="N641" t="b">
        <v>0</v>
      </c>
      <c r="O641" s="11">
        <f t="shared" si="55"/>
        <v>9.9999999999999995E-7</v>
      </c>
      <c r="P641" s="12">
        <f t="shared" si="56"/>
        <v>41865.583275462966</v>
      </c>
      <c r="Q641" s="12">
        <f t="shared" si="57"/>
        <v>41925.583275462966</v>
      </c>
      <c r="R641" t="s">
        <v>8272</v>
      </c>
      <c r="S641" t="str">
        <f t="shared" si="58"/>
        <v>technology</v>
      </c>
      <c r="T641" t="str">
        <f t="shared" si="59"/>
        <v>web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 s="7">
        <v>70</v>
      </c>
      <c r="E642" s="7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7">
        <f t="shared" si="54"/>
        <v>50.5</v>
      </c>
      <c r="N642" t="b">
        <v>1</v>
      </c>
      <c r="O642" s="11">
        <f t="shared" si="55"/>
        <v>1.4428571428571428</v>
      </c>
      <c r="P642" s="12">
        <f t="shared" si="56"/>
        <v>42683.420312500006</v>
      </c>
      <c r="Q642" s="12">
        <f t="shared" si="57"/>
        <v>42698.958333333328</v>
      </c>
      <c r="R642" t="s">
        <v>8273</v>
      </c>
      <c r="S642" t="str">
        <f t="shared" si="58"/>
        <v>technology</v>
      </c>
      <c r="T642" t="str">
        <f t="shared" si="59"/>
        <v>wearables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 s="7">
        <v>40000</v>
      </c>
      <c r="E643" s="7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7">
        <f t="shared" ref="M643:M706" si="60">E643/L643</f>
        <v>151.31746031746033</v>
      </c>
      <c r="N643" t="b">
        <v>1</v>
      </c>
      <c r="O643" s="11">
        <f t="shared" ref="O643:O706" si="61">E643/D643</f>
        <v>1.1916249999999999</v>
      </c>
      <c r="P643" s="12">
        <f t="shared" ref="P643:P706" si="62">(((J643/60)/60)/24)+DATE(1970,1,1)</f>
        <v>42199.57</v>
      </c>
      <c r="Q643" s="12">
        <f t="shared" ref="Q643:Q706" si="63">(((I643/60)/60)/24)+DATE(1970,1,1)</f>
        <v>42229.57</v>
      </c>
      <c r="R643" t="s">
        <v>8273</v>
      </c>
      <c r="S643" t="str">
        <f t="shared" ref="S643:S706" si="64">LEFT(R643, SEARCH("/",R643,1)-1)</f>
        <v>technology</v>
      </c>
      <c r="T643" t="str">
        <f t="shared" ref="T643:T706" si="65">RIGHT(R643,LEN(R643)-SEARCH("/",R643))</f>
        <v>wearables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 s="7">
        <v>20000</v>
      </c>
      <c r="E644" s="7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7">
        <f t="shared" si="60"/>
        <v>134.3592456301748</v>
      </c>
      <c r="N644" t="b">
        <v>1</v>
      </c>
      <c r="O644" s="11">
        <f t="shared" si="61"/>
        <v>14.604850000000001</v>
      </c>
      <c r="P644" s="12">
        <f t="shared" si="62"/>
        <v>42199.651319444441</v>
      </c>
      <c r="Q644" s="12">
        <f t="shared" si="63"/>
        <v>42235.651319444441</v>
      </c>
      <c r="R644" t="s">
        <v>8273</v>
      </c>
      <c r="S644" t="str">
        <f t="shared" si="64"/>
        <v>technology</v>
      </c>
      <c r="T644" t="str">
        <f t="shared" si="65"/>
        <v>wearables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 s="7">
        <v>25000</v>
      </c>
      <c r="E645" s="7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7">
        <f t="shared" si="60"/>
        <v>174.02631578947367</v>
      </c>
      <c r="N645" t="b">
        <v>1</v>
      </c>
      <c r="O645" s="11">
        <f t="shared" si="61"/>
        <v>1.0580799999999999</v>
      </c>
      <c r="P645" s="12">
        <f t="shared" si="62"/>
        <v>42100.642071759255</v>
      </c>
      <c r="Q645" s="12">
        <f t="shared" si="63"/>
        <v>42155.642071759255</v>
      </c>
      <c r="R645" t="s">
        <v>8273</v>
      </c>
      <c r="S645" t="str">
        <f t="shared" si="64"/>
        <v>technology</v>
      </c>
      <c r="T645" t="str">
        <f t="shared" si="65"/>
        <v>wearables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 s="7">
        <v>25000</v>
      </c>
      <c r="E646" s="7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7">
        <f t="shared" si="60"/>
        <v>73.486268364348675</v>
      </c>
      <c r="N646" t="b">
        <v>1</v>
      </c>
      <c r="O646" s="11">
        <f t="shared" si="61"/>
        <v>3.0011791999999997</v>
      </c>
      <c r="P646" s="12">
        <f t="shared" si="62"/>
        <v>41898.665960648148</v>
      </c>
      <c r="Q646" s="12">
        <f t="shared" si="63"/>
        <v>41941.041666666664</v>
      </c>
      <c r="R646" t="s">
        <v>8273</v>
      </c>
      <c r="S646" t="str">
        <f t="shared" si="64"/>
        <v>technology</v>
      </c>
      <c r="T646" t="str">
        <f t="shared" si="65"/>
        <v>wearables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 s="7">
        <v>2000</v>
      </c>
      <c r="E647" s="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7">
        <f t="shared" si="60"/>
        <v>23.518987341772153</v>
      </c>
      <c r="N647" t="b">
        <v>1</v>
      </c>
      <c r="O647" s="11">
        <f t="shared" si="61"/>
        <v>2.7869999999999999</v>
      </c>
      <c r="P647" s="12">
        <f t="shared" si="62"/>
        <v>42564.026319444441</v>
      </c>
      <c r="Q647" s="12">
        <f t="shared" si="63"/>
        <v>42594.026319444441</v>
      </c>
      <c r="R647" t="s">
        <v>8273</v>
      </c>
      <c r="S647" t="str">
        <f t="shared" si="64"/>
        <v>technology</v>
      </c>
      <c r="T647" t="str">
        <f t="shared" si="65"/>
        <v>wearables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 s="7">
        <v>800</v>
      </c>
      <c r="E648" s="7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7">
        <f t="shared" si="60"/>
        <v>39.074444444444445</v>
      </c>
      <c r="N648" t="b">
        <v>1</v>
      </c>
      <c r="O648" s="11">
        <f t="shared" si="61"/>
        <v>1.3187625000000001</v>
      </c>
      <c r="P648" s="12">
        <f t="shared" si="62"/>
        <v>41832.852627314816</v>
      </c>
      <c r="Q648" s="12">
        <f t="shared" si="63"/>
        <v>41862.852627314816</v>
      </c>
      <c r="R648" t="s">
        <v>8273</v>
      </c>
      <c r="S648" t="str">
        <f t="shared" si="64"/>
        <v>technology</v>
      </c>
      <c r="T648" t="str">
        <f t="shared" si="65"/>
        <v>wearables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 s="7">
        <v>2000</v>
      </c>
      <c r="E649" s="7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7">
        <f t="shared" si="60"/>
        <v>125.94117647058823</v>
      </c>
      <c r="N649" t="b">
        <v>1</v>
      </c>
      <c r="O649" s="11">
        <f t="shared" si="61"/>
        <v>1.0705</v>
      </c>
      <c r="P649" s="12">
        <f t="shared" si="62"/>
        <v>42416.767928240741</v>
      </c>
      <c r="Q649" s="12">
        <f t="shared" si="63"/>
        <v>42446.726261574076</v>
      </c>
      <c r="R649" t="s">
        <v>8273</v>
      </c>
      <c r="S649" t="str">
        <f t="shared" si="64"/>
        <v>technology</v>
      </c>
      <c r="T649" t="str">
        <f t="shared" si="65"/>
        <v>wearables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 s="7">
        <v>35000</v>
      </c>
      <c r="E650" s="7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7">
        <f t="shared" si="60"/>
        <v>1644</v>
      </c>
      <c r="N650" t="b">
        <v>1</v>
      </c>
      <c r="O650" s="11">
        <f t="shared" si="61"/>
        <v>1.2682285714285715</v>
      </c>
      <c r="P650" s="12">
        <f t="shared" si="62"/>
        <v>41891.693379629629</v>
      </c>
      <c r="Q650" s="12">
        <f t="shared" si="63"/>
        <v>41926.693379629629</v>
      </c>
      <c r="R650" t="s">
        <v>8273</v>
      </c>
      <c r="S650" t="str">
        <f t="shared" si="64"/>
        <v>technology</v>
      </c>
      <c r="T650" t="str">
        <f t="shared" si="65"/>
        <v>wearables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 s="7">
        <v>2500</v>
      </c>
      <c r="E651" s="7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7">
        <f t="shared" si="60"/>
        <v>42.670731707317074</v>
      </c>
      <c r="N651" t="b">
        <v>1</v>
      </c>
      <c r="O651" s="11">
        <f t="shared" si="61"/>
        <v>1.3996</v>
      </c>
      <c r="P651" s="12">
        <f t="shared" si="62"/>
        <v>41877.912187499998</v>
      </c>
      <c r="Q651" s="12">
        <f t="shared" si="63"/>
        <v>41898.912187499998</v>
      </c>
      <c r="R651" t="s">
        <v>8273</v>
      </c>
      <c r="S651" t="str">
        <f t="shared" si="64"/>
        <v>technology</v>
      </c>
      <c r="T651" t="str">
        <f t="shared" si="65"/>
        <v>wearables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 s="7">
        <v>1500</v>
      </c>
      <c r="E652" s="7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7">
        <f t="shared" si="60"/>
        <v>35.125</v>
      </c>
      <c r="N652" t="b">
        <v>1</v>
      </c>
      <c r="O652" s="11">
        <f t="shared" si="61"/>
        <v>1.1240000000000001</v>
      </c>
      <c r="P652" s="12">
        <f t="shared" si="62"/>
        <v>41932.036851851852</v>
      </c>
      <c r="Q652" s="12">
        <f t="shared" si="63"/>
        <v>41992.078518518523</v>
      </c>
      <c r="R652" t="s">
        <v>8273</v>
      </c>
      <c r="S652" t="str">
        <f t="shared" si="64"/>
        <v>technology</v>
      </c>
      <c r="T652" t="str">
        <f t="shared" si="65"/>
        <v>wearables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 s="7">
        <v>25000</v>
      </c>
      <c r="E653" s="7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7">
        <f t="shared" si="60"/>
        <v>239.35238095238094</v>
      </c>
      <c r="N653" t="b">
        <v>1</v>
      </c>
      <c r="O653" s="11">
        <f t="shared" si="61"/>
        <v>1.00528</v>
      </c>
      <c r="P653" s="12">
        <f t="shared" si="62"/>
        <v>41956.017488425925</v>
      </c>
      <c r="Q653" s="12">
        <f t="shared" si="63"/>
        <v>41986.017488425925</v>
      </c>
      <c r="R653" t="s">
        <v>8273</v>
      </c>
      <c r="S653" t="str">
        <f t="shared" si="64"/>
        <v>technology</v>
      </c>
      <c r="T653" t="str">
        <f t="shared" si="65"/>
        <v>wearables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 s="7">
        <v>3000</v>
      </c>
      <c r="E654" s="7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7">
        <f t="shared" si="60"/>
        <v>107.64285714285714</v>
      </c>
      <c r="N654" t="b">
        <v>1</v>
      </c>
      <c r="O654" s="11">
        <f t="shared" si="61"/>
        <v>1.0046666666666666</v>
      </c>
      <c r="P654" s="12">
        <f t="shared" si="62"/>
        <v>42675.690393518518</v>
      </c>
      <c r="Q654" s="12">
        <f t="shared" si="63"/>
        <v>42705.732060185182</v>
      </c>
      <c r="R654" t="s">
        <v>8273</v>
      </c>
      <c r="S654" t="str">
        <f t="shared" si="64"/>
        <v>technology</v>
      </c>
      <c r="T654" t="str">
        <f t="shared" si="65"/>
        <v>wearables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 s="7">
        <v>75000</v>
      </c>
      <c r="E655" s="7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7">
        <f t="shared" si="60"/>
        <v>95.830623306233065</v>
      </c>
      <c r="N655" t="b">
        <v>1</v>
      </c>
      <c r="O655" s="11">
        <f t="shared" si="61"/>
        <v>1.4144600000000001</v>
      </c>
      <c r="P655" s="12">
        <f t="shared" si="62"/>
        <v>42199.618518518517</v>
      </c>
      <c r="Q655" s="12">
        <f t="shared" si="63"/>
        <v>42236.618518518517</v>
      </c>
      <c r="R655" t="s">
        <v>8273</v>
      </c>
      <c r="S655" t="str">
        <f t="shared" si="64"/>
        <v>technology</v>
      </c>
      <c r="T655" t="str">
        <f t="shared" si="65"/>
        <v>wearables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 s="7">
        <v>12000</v>
      </c>
      <c r="E656" s="7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7">
        <f t="shared" si="60"/>
        <v>31.663376110562684</v>
      </c>
      <c r="N656" t="b">
        <v>1</v>
      </c>
      <c r="O656" s="11">
        <f t="shared" si="61"/>
        <v>2.6729166666666666</v>
      </c>
      <c r="P656" s="12">
        <f t="shared" si="62"/>
        <v>42163.957326388889</v>
      </c>
      <c r="Q656" s="12">
        <f t="shared" si="63"/>
        <v>42193.957326388889</v>
      </c>
      <c r="R656" t="s">
        <v>8273</v>
      </c>
      <c r="S656" t="str">
        <f t="shared" si="64"/>
        <v>technology</v>
      </c>
      <c r="T656" t="str">
        <f t="shared" si="65"/>
        <v>wearables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 s="7">
        <v>8000</v>
      </c>
      <c r="E657" s="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7">
        <f t="shared" si="60"/>
        <v>42.886861313868614</v>
      </c>
      <c r="N657" t="b">
        <v>1</v>
      </c>
      <c r="O657" s="11">
        <f t="shared" si="61"/>
        <v>1.4688749999999999</v>
      </c>
      <c r="P657" s="12">
        <f t="shared" si="62"/>
        <v>42045.957314814819</v>
      </c>
      <c r="Q657" s="12">
        <f t="shared" si="63"/>
        <v>42075.915648148148</v>
      </c>
      <c r="R657" t="s">
        <v>8273</v>
      </c>
      <c r="S657" t="str">
        <f t="shared" si="64"/>
        <v>technology</v>
      </c>
      <c r="T657" t="str">
        <f t="shared" si="65"/>
        <v>wearables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 s="7">
        <v>5000</v>
      </c>
      <c r="E658" s="7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7">
        <f t="shared" si="60"/>
        <v>122.73563218390805</v>
      </c>
      <c r="N658" t="b">
        <v>1</v>
      </c>
      <c r="O658" s="11">
        <f t="shared" si="61"/>
        <v>2.1356000000000002</v>
      </c>
      <c r="P658" s="12">
        <f t="shared" si="62"/>
        <v>42417.804618055554</v>
      </c>
      <c r="Q658" s="12">
        <f t="shared" si="63"/>
        <v>42477.762951388882</v>
      </c>
      <c r="R658" t="s">
        <v>8273</v>
      </c>
      <c r="S658" t="str">
        <f t="shared" si="64"/>
        <v>technology</v>
      </c>
      <c r="T658" t="str">
        <f t="shared" si="65"/>
        <v>wearables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 s="7">
        <v>15000</v>
      </c>
      <c r="E659" s="7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7">
        <f t="shared" si="60"/>
        <v>190.45454545454547</v>
      </c>
      <c r="N659" t="b">
        <v>1</v>
      </c>
      <c r="O659" s="11">
        <f t="shared" si="61"/>
        <v>1.2569999999999999</v>
      </c>
      <c r="P659" s="12">
        <f t="shared" si="62"/>
        <v>42331.84574074074</v>
      </c>
      <c r="Q659" s="12">
        <f t="shared" si="63"/>
        <v>42361.84574074074</v>
      </c>
      <c r="R659" t="s">
        <v>8273</v>
      </c>
      <c r="S659" t="str">
        <f t="shared" si="64"/>
        <v>technology</v>
      </c>
      <c r="T659" t="str">
        <f t="shared" si="65"/>
        <v>wearables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 s="7">
        <v>28888</v>
      </c>
      <c r="E660" s="7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7">
        <f t="shared" si="60"/>
        <v>109.33695652173913</v>
      </c>
      <c r="N660" t="b">
        <v>1</v>
      </c>
      <c r="O660" s="11">
        <f t="shared" si="61"/>
        <v>1.0446206037108834</v>
      </c>
      <c r="P660" s="12">
        <f t="shared" si="62"/>
        <v>42179.160752314812</v>
      </c>
      <c r="Q660" s="12">
        <f t="shared" si="63"/>
        <v>42211.75</v>
      </c>
      <c r="R660" t="s">
        <v>8273</v>
      </c>
      <c r="S660" t="str">
        <f t="shared" si="64"/>
        <v>technology</v>
      </c>
      <c r="T660" t="str">
        <f t="shared" si="65"/>
        <v>wearables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 s="7">
        <v>3000</v>
      </c>
      <c r="E661" s="7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7">
        <f t="shared" si="60"/>
        <v>143.66666666666666</v>
      </c>
      <c r="N661" t="b">
        <v>1</v>
      </c>
      <c r="O661" s="11">
        <f t="shared" si="61"/>
        <v>1.0056666666666667</v>
      </c>
      <c r="P661" s="12">
        <f t="shared" si="62"/>
        <v>42209.593692129631</v>
      </c>
      <c r="Q661" s="12">
        <f t="shared" si="63"/>
        <v>42239.593692129631</v>
      </c>
      <c r="R661" t="s">
        <v>8273</v>
      </c>
      <c r="S661" t="str">
        <f t="shared" si="64"/>
        <v>technology</v>
      </c>
      <c r="T661" t="str">
        <f t="shared" si="65"/>
        <v>wearables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 s="7">
        <v>50000</v>
      </c>
      <c r="E662" s="7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7">
        <f t="shared" si="60"/>
        <v>84.944444444444443</v>
      </c>
      <c r="N662" t="b">
        <v>0</v>
      </c>
      <c r="O662" s="11">
        <f t="shared" si="61"/>
        <v>3.058E-2</v>
      </c>
      <c r="P662" s="12">
        <f t="shared" si="62"/>
        <v>41922.741655092592</v>
      </c>
      <c r="Q662" s="12">
        <f t="shared" si="63"/>
        <v>41952.783321759263</v>
      </c>
      <c r="R662" t="s">
        <v>8273</v>
      </c>
      <c r="S662" t="str">
        <f t="shared" si="64"/>
        <v>technology</v>
      </c>
      <c r="T662" t="str">
        <f t="shared" si="65"/>
        <v>wearables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 s="7">
        <v>10000</v>
      </c>
      <c r="E663" s="7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7">
        <f t="shared" si="60"/>
        <v>10.555555555555555</v>
      </c>
      <c r="N663" t="b">
        <v>0</v>
      </c>
      <c r="O663" s="11">
        <f t="shared" si="61"/>
        <v>9.4999999999999998E-3</v>
      </c>
      <c r="P663" s="12">
        <f t="shared" si="62"/>
        <v>42636.645358796297</v>
      </c>
      <c r="Q663" s="12">
        <f t="shared" si="63"/>
        <v>42666.645358796297</v>
      </c>
      <c r="R663" t="s">
        <v>8273</v>
      </c>
      <c r="S663" t="str">
        <f t="shared" si="64"/>
        <v>technology</v>
      </c>
      <c r="T663" t="str">
        <f t="shared" si="65"/>
        <v>wearables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 s="7">
        <v>39000</v>
      </c>
      <c r="E664" s="7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7">
        <f t="shared" si="60"/>
        <v>39</v>
      </c>
      <c r="N664" t="b">
        <v>0</v>
      </c>
      <c r="O664" s="11">
        <f t="shared" si="61"/>
        <v>4.0000000000000001E-3</v>
      </c>
      <c r="P664" s="12">
        <f t="shared" si="62"/>
        <v>41990.438043981485</v>
      </c>
      <c r="Q664" s="12">
        <f t="shared" si="63"/>
        <v>42020.438043981485</v>
      </c>
      <c r="R664" t="s">
        <v>8273</v>
      </c>
      <c r="S664" t="str">
        <f t="shared" si="64"/>
        <v>technology</v>
      </c>
      <c r="T664" t="str">
        <f t="shared" si="65"/>
        <v>wearables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 s="7">
        <v>200000</v>
      </c>
      <c r="E665" s="7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7">
        <f t="shared" si="60"/>
        <v>100</v>
      </c>
      <c r="N665" t="b">
        <v>0</v>
      </c>
      <c r="O665" s="11">
        <f t="shared" si="61"/>
        <v>3.5000000000000001E-3</v>
      </c>
      <c r="P665" s="12">
        <f t="shared" si="62"/>
        <v>42173.843240740738</v>
      </c>
      <c r="Q665" s="12">
        <f t="shared" si="63"/>
        <v>42203.843240740738</v>
      </c>
      <c r="R665" t="s">
        <v>8273</v>
      </c>
      <c r="S665" t="str">
        <f t="shared" si="64"/>
        <v>technology</v>
      </c>
      <c r="T665" t="str">
        <f t="shared" si="65"/>
        <v>wearables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 s="7">
        <v>12000</v>
      </c>
      <c r="E666" s="7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7">
        <f t="shared" si="60"/>
        <v>31.172413793103448</v>
      </c>
      <c r="N666" t="b">
        <v>0</v>
      </c>
      <c r="O666" s="11">
        <f t="shared" si="61"/>
        <v>7.5333333333333335E-2</v>
      </c>
      <c r="P666" s="12">
        <f t="shared" si="62"/>
        <v>42077.666377314818</v>
      </c>
      <c r="Q666" s="12">
        <f t="shared" si="63"/>
        <v>42107.666377314818</v>
      </c>
      <c r="R666" t="s">
        <v>8273</v>
      </c>
      <c r="S666" t="str">
        <f t="shared" si="64"/>
        <v>technology</v>
      </c>
      <c r="T666" t="str">
        <f t="shared" si="65"/>
        <v>wearables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 s="7">
        <v>10000</v>
      </c>
      <c r="E667" s="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7">
        <f t="shared" si="60"/>
        <v>155.33333333333334</v>
      </c>
      <c r="N667" t="b">
        <v>0</v>
      </c>
      <c r="O667" s="11">
        <f t="shared" si="61"/>
        <v>0.18640000000000001</v>
      </c>
      <c r="P667" s="12">
        <f t="shared" si="62"/>
        <v>42688.711354166662</v>
      </c>
      <c r="Q667" s="12">
        <f t="shared" si="63"/>
        <v>42748.711354166662</v>
      </c>
      <c r="R667" t="s">
        <v>8273</v>
      </c>
      <c r="S667" t="str">
        <f t="shared" si="64"/>
        <v>technology</v>
      </c>
      <c r="T667" t="str">
        <f t="shared" si="65"/>
        <v>wearables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 s="7">
        <v>200000</v>
      </c>
      <c r="E668" s="7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7">
        <f t="shared" si="60"/>
        <v>2</v>
      </c>
      <c r="N668" t="b">
        <v>0</v>
      </c>
      <c r="O668" s="11">
        <f t="shared" si="61"/>
        <v>4.0000000000000003E-5</v>
      </c>
      <c r="P668" s="12">
        <f t="shared" si="62"/>
        <v>41838.832152777781</v>
      </c>
      <c r="Q668" s="12">
        <f t="shared" si="63"/>
        <v>41868.832152777781</v>
      </c>
      <c r="R668" t="s">
        <v>8273</v>
      </c>
      <c r="S668" t="str">
        <f t="shared" si="64"/>
        <v>technology</v>
      </c>
      <c r="T668" t="str">
        <f t="shared" si="65"/>
        <v>wearables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 s="7">
        <v>50000</v>
      </c>
      <c r="E669" s="7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7">
        <f t="shared" si="60"/>
        <v>178.92857142857142</v>
      </c>
      <c r="N669" t="b">
        <v>0</v>
      </c>
      <c r="O669" s="11">
        <f t="shared" si="61"/>
        <v>0.1002</v>
      </c>
      <c r="P669" s="12">
        <f t="shared" si="62"/>
        <v>42632.373414351852</v>
      </c>
      <c r="Q669" s="12">
        <f t="shared" si="63"/>
        <v>42672.373414351852</v>
      </c>
      <c r="R669" t="s">
        <v>8273</v>
      </c>
      <c r="S669" t="str">
        <f t="shared" si="64"/>
        <v>technology</v>
      </c>
      <c r="T669" t="str">
        <f t="shared" si="65"/>
        <v>wearables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 s="7">
        <v>15000</v>
      </c>
      <c r="E670" s="7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7">
        <f t="shared" si="60"/>
        <v>27.36</v>
      </c>
      <c r="N670" t="b">
        <v>0</v>
      </c>
      <c r="O670" s="11">
        <f t="shared" si="61"/>
        <v>4.5600000000000002E-2</v>
      </c>
      <c r="P670" s="12">
        <f t="shared" si="62"/>
        <v>42090.831273148149</v>
      </c>
      <c r="Q670" s="12">
        <f t="shared" si="63"/>
        <v>42135.831273148149</v>
      </c>
      <c r="R670" t="s">
        <v>8273</v>
      </c>
      <c r="S670" t="str">
        <f t="shared" si="64"/>
        <v>technology</v>
      </c>
      <c r="T670" t="str">
        <f t="shared" si="65"/>
        <v>wearables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 s="7">
        <v>200000</v>
      </c>
      <c r="E671" s="7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7">
        <f t="shared" si="60"/>
        <v>1536.25</v>
      </c>
      <c r="N671" t="b">
        <v>0</v>
      </c>
      <c r="O671" s="11">
        <f t="shared" si="61"/>
        <v>0.21507499999999999</v>
      </c>
      <c r="P671" s="12">
        <f t="shared" si="62"/>
        <v>42527.625671296293</v>
      </c>
      <c r="Q671" s="12">
        <f t="shared" si="63"/>
        <v>42557.625671296293</v>
      </c>
      <c r="R671" t="s">
        <v>8273</v>
      </c>
      <c r="S671" t="str">
        <f t="shared" si="64"/>
        <v>technology</v>
      </c>
      <c r="T671" t="str">
        <f t="shared" si="65"/>
        <v>wearables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 s="7">
        <v>90000</v>
      </c>
      <c r="E672" s="7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7">
        <f t="shared" si="60"/>
        <v>84.99677419354839</v>
      </c>
      <c r="N672" t="b">
        <v>0</v>
      </c>
      <c r="O672" s="11">
        <f t="shared" si="61"/>
        <v>0.29276666666666668</v>
      </c>
      <c r="P672" s="12">
        <f t="shared" si="62"/>
        <v>42506.709722222222</v>
      </c>
      <c r="Q672" s="12">
        <f t="shared" si="63"/>
        <v>42540.340277777781</v>
      </c>
      <c r="R672" t="s">
        <v>8273</v>
      </c>
      <c r="S672" t="str">
        <f t="shared" si="64"/>
        <v>technology</v>
      </c>
      <c r="T672" t="str">
        <f t="shared" si="65"/>
        <v>wearables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 s="7">
        <v>30000</v>
      </c>
      <c r="E673" s="7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7">
        <f t="shared" si="60"/>
        <v>788.5333333333333</v>
      </c>
      <c r="N673" t="b">
        <v>0</v>
      </c>
      <c r="O673" s="11">
        <f t="shared" si="61"/>
        <v>0.39426666666666665</v>
      </c>
      <c r="P673" s="12">
        <f t="shared" si="62"/>
        <v>41984.692731481482</v>
      </c>
      <c r="Q673" s="12">
        <f t="shared" si="63"/>
        <v>42018.166666666672</v>
      </c>
      <c r="R673" t="s">
        <v>8273</v>
      </c>
      <c r="S673" t="str">
        <f t="shared" si="64"/>
        <v>technology</v>
      </c>
      <c r="T673" t="str">
        <f t="shared" si="65"/>
        <v>wearables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 s="7">
        <v>50000</v>
      </c>
      <c r="E674" s="7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7">
        <f t="shared" si="60"/>
        <v>50.29767441860465</v>
      </c>
      <c r="N674" t="b">
        <v>0</v>
      </c>
      <c r="O674" s="11">
        <f t="shared" si="61"/>
        <v>0.21628</v>
      </c>
      <c r="P674" s="12">
        <f t="shared" si="62"/>
        <v>41974.219490740739</v>
      </c>
      <c r="Q674" s="12">
        <f t="shared" si="63"/>
        <v>42005.207638888889</v>
      </c>
      <c r="R674" t="s">
        <v>8273</v>
      </c>
      <c r="S674" t="str">
        <f t="shared" si="64"/>
        <v>technology</v>
      </c>
      <c r="T674" t="str">
        <f t="shared" si="65"/>
        <v>wearables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 s="7">
        <v>100000</v>
      </c>
      <c r="E675" s="7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7">
        <f t="shared" si="60"/>
        <v>68.333333333333329</v>
      </c>
      <c r="N675" t="b">
        <v>0</v>
      </c>
      <c r="O675" s="11">
        <f t="shared" si="61"/>
        <v>2.0500000000000002E-3</v>
      </c>
      <c r="P675" s="12">
        <f t="shared" si="62"/>
        <v>41838.840474537035</v>
      </c>
      <c r="Q675" s="12">
        <f t="shared" si="63"/>
        <v>41883.840474537035</v>
      </c>
      <c r="R675" t="s">
        <v>8273</v>
      </c>
      <c r="S675" t="str">
        <f t="shared" si="64"/>
        <v>technology</v>
      </c>
      <c r="T675" t="str">
        <f t="shared" si="65"/>
        <v>wearables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 s="7">
        <v>50000</v>
      </c>
      <c r="E676" s="7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7">
        <f t="shared" si="60"/>
        <v>7.5</v>
      </c>
      <c r="N676" t="b">
        <v>0</v>
      </c>
      <c r="O676" s="11">
        <f t="shared" si="61"/>
        <v>2.9999999999999997E-4</v>
      </c>
      <c r="P676" s="12">
        <f t="shared" si="62"/>
        <v>41803.116053240738</v>
      </c>
      <c r="Q676" s="12">
        <f t="shared" si="63"/>
        <v>41863.116053240738</v>
      </c>
      <c r="R676" t="s">
        <v>8273</v>
      </c>
      <c r="S676" t="str">
        <f t="shared" si="64"/>
        <v>technology</v>
      </c>
      <c r="T676" t="str">
        <f t="shared" si="65"/>
        <v>wearables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 s="7">
        <v>6000</v>
      </c>
      <c r="E677" s="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7">
        <f t="shared" si="60"/>
        <v>34.269230769230766</v>
      </c>
      <c r="N677" t="b">
        <v>0</v>
      </c>
      <c r="O677" s="11">
        <f t="shared" si="61"/>
        <v>0.14849999999999999</v>
      </c>
      <c r="P677" s="12">
        <f t="shared" si="62"/>
        <v>41975.930601851855</v>
      </c>
      <c r="Q677" s="12">
        <f t="shared" si="63"/>
        <v>42005.290972222225</v>
      </c>
      <c r="R677" t="s">
        <v>8273</v>
      </c>
      <c r="S677" t="str">
        <f t="shared" si="64"/>
        <v>technology</v>
      </c>
      <c r="T677" t="str">
        <f t="shared" si="65"/>
        <v>wearables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 s="7">
        <v>100000</v>
      </c>
      <c r="E678" s="7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7">
        <f t="shared" si="60"/>
        <v>61.291666666666664</v>
      </c>
      <c r="N678" t="b">
        <v>0</v>
      </c>
      <c r="O678" s="11">
        <f t="shared" si="61"/>
        <v>1.4710000000000001E-2</v>
      </c>
      <c r="P678" s="12">
        <f t="shared" si="62"/>
        <v>42012.768298611118</v>
      </c>
      <c r="Q678" s="12">
        <f t="shared" si="63"/>
        <v>42042.768298611118</v>
      </c>
      <c r="R678" t="s">
        <v>8273</v>
      </c>
      <c r="S678" t="str">
        <f t="shared" si="64"/>
        <v>technology</v>
      </c>
      <c r="T678" t="str">
        <f t="shared" si="65"/>
        <v>wearables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 s="7">
        <v>50000</v>
      </c>
      <c r="E679" s="7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7">
        <f t="shared" si="60"/>
        <v>133.25</v>
      </c>
      <c r="N679" t="b">
        <v>0</v>
      </c>
      <c r="O679" s="11">
        <f t="shared" si="61"/>
        <v>0.25584000000000001</v>
      </c>
      <c r="P679" s="12">
        <f t="shared" si="62"/>
        <v>42504.403877314813</v>
      </c>
      <c r="Q679" s="12">
        <f t="shared" si="63"/>
        <v>42549.403877314813</v>
      </c>
      <c r="R679" t="s">
        <v>8273</v>
      </c>
      <c r="S679" t="str">
        <f t="shared" si="64"/>
        <v>technology</v>
      </c>
      <c r="T679" t="str">
        <f t="shared" si="65"/>
        <v>wearables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 s="7">
        <v>29000</v>
      </c>
      <c r="E680" s="7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7">
        <f t="shared" si="60"/>
        <v>65.17647058823529</v>
      </c>
      <c r="N680" t="b">
        <v>0</v>
      </c>
      <c r="O680" s="11">
        <f t="shared" si="61"/>
        <v>3.8206896551724136E-2</v>
      </c>
      <c r="P680" s="12">
        <f t="shared" si="62"/>
        <v>42481.376597222217</v>
      </c>
      <c r="Q680" s="12">
        <f t="shared" si="63"/>
        <v>42511.376597222217</v>
      </c>
      <c r="R680" t="s">
        <v>8273</v>
      </c>
      <c r="S680" t="str">
        <f t="shared" si="64"/>
        <v>technology</v>
      </c>
      <c r="T680" t="str">
        <f t="shared" si="65"/>
        <v>wearables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 s="7">
        <v>57000</v>
      </c>
      <c r="E681" s="7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7">
        <f t="shared" si="60"/>
        <v>93.90425531914893</v>
      </c>
      <c r="N681" t="b">
        <v>0</v>
      </c>
      <c r="O681" s="11">
        <f t="shared" si="61"/>
        <v>0.15485964912280703</v>
      </c>
      <c r="P681" s="12">
        <f t="shared" si="62"/>
        <v>42556.695706018523</v>
      </c>
      <c r="Q681" s="12">
        <f t="shared" si="63"/>
        <v>42616.695706018523</v>
      </c>
      <c r="R681" t="s">
        <v>8273</v>
      </c>
      <c r="S681" t="str">
        <f t="shared" si="64"/>
        <v>technology</v>
      </c>
      <c r="T681" t="str">
        <f t="shared" si="65"/>
        <v>wearables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 s="7">
        <v>75000</v>
      </c>
      <c r="E682" s="7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7">
        <f t="shared" si="60"/>
        <v>150.65116279069767</v>
      </c>
      <c r="N682" t="b">
        <v>0</v>
      </c>
      <c r="O682" s="11">
        <f t="shared" si="61"/>
        <v>0.25912000000000002</v>
      </c>
      <c r="P682" s="12">
        <f t="shared" si="62"/>
        <v>41864.501516203702</v>
      </c>
      <c r="Q682" s="12">
        <f t="shared" si="63"/>
        <v>41899.501516203702</v>
      </c>
      <c r="R682" t="s">
        <v>8273</v>
      </c>
      <c r="S682" t="str">
        <f t="shared" si="64"/>
        <v>technology</v>
      </c>
      <c r="T682" t="str">
        <f t="shared" si="65"/>
        <v>wearables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 s="7">
        <v>2500</v>
      </c>
      <c r="E683" s="7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7">
        <f t="shared" si="60"/>
        <v>1</v>
      </c>
      <c r="N683" t="b">
        <v>0</v>
      </c>
      <c r="O683" s="11">
        <f t="shared" si="61"/>
        <v>4.0000000000000002E-4</v>
      </c>
      <c r="P683" s="12">
        <f t="shared" si="62"/>
        <v>42639.805601851855</v>
      </c>
      <c r="Q683" s="12">
        <f t="shared" si="63"/>
        <v>42669.805601851855</v>
      </c>
      <c r="R683" t="s">
        <v>8273</v>
      </c>
      <c r="S683" t="str">
        <f t="shared" si="64"/>
        <v>technology</v>
      </c>
      <c r="T683" t="str">
        <f t="shared" si="65"/>
        <v>wearables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 s="7">
        <v>50000</v>
      </c>
      <c r="E684" s="7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7">
        <f t="shared" si="60"/>
        <v>13.25</v>
      </c>
      <c r="N684" t="b">
        <v>0</v>
      </c>
      <c r="O684" s="11">
        <f t="shared" si="61"/>
        <v>1.06E-3</v>
      </c>
      <c r="P684" s="12">
        <f t="shared" si="62"/>
        <v>42778.765300925923</v>
      </c>
      <c r="Q684" s="12">
        <f t="shared" si="63"/>
        <v>42808.723634259266</v>
      </c>
      <c r="R684" t="s">
        <v>8273</v>
      </c>
      <c r="S684" t="str">
        <f t="shared" si="64"/>
        <v>technology</v>
      </c>
      <c r="T684" t="str">
        <f t="shared" si="65"/>
        <v>wearables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 s="7">
        <v>35000</v>
      </c>
      <c r="E685" s="7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7">
        <f t="shared" si="60"/>
        <v>99.333333333333329</v>
      </c>
      <c r="N685" t="b">
        <v>0</v>
      </c>
      <c r="O685" s="11">
        <f t="shared" si="61"/>
        <v>8.5142857142857138E-3</v>
      </c>
      <c r="P685" s="12">
        <f t="shared" si="62"/>
        <v>42634.900046296301</v>
      </c>
      <c r="Q685" s="12">
        <f t="shared" si="63"/>
        <v>42674.900046296301</v>
      </c>
      <c r="R685" t="s">
        <v>8273</v>
      </c>
      <c r="S685" t="str">
        <f t="shared" si="64"/>
        <v>technology</v>
      </c>
      <c r="T685" t="str">
        <f t="shared" si="65"/>
        <v>wearables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 s="7">
        <v>320000</v>
      </c>
      <c r="E686" s="7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7">
        <f t="shared" si="60"/>
        <v>177.39259259259259</v>
      </c>
      <c r="N686" t="b">
        <v>0</v>
      </c>
      <c r="O686" s="11">
        <f t="shared" si="61"/>
        <v>7.4837500000000001E-2</v>
      </c>
      <c r="P686" s="12">
        <f t="shared" si="62"/>
        <v>41809.473275462966</v>
      </c>
      <c r="Q686" s="12">
        <f t="shared" si="63"/>
        <v>41845.125</v>
      </c>
      <c r="R686" t="s">
        <v>8273</v>
      </c>
      <c r="S686" t="str">
        <f t="shared" si="64"/>
        <v>technology</v>
      </c>
      <c r="T686" t="str">
        <f t="shared" si="65"/>
        <v>wearables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 s="7">
        <v>2000</v>
      </c>
      <c r="E687" s="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7">
        <f t="shared" si="60"/>
        <v>55.3</v>
      </c>
      <c r="N687" t="b">
        <v>0</v>
      </c>
      <c r="O687" s="11">
        <f t="shared" si="61"/>
        <v>0.27650000000000002</v>
      </c>
      <c r="P687" s="12">
        <f t="shared" si="62"/>
        <v>41971.866574074069</v>
      </c>
      <c r="Q687" s="12">
        <f t="shared" si="63"/>
        <v>42016.866574074069</v>
      </c>
      <c r="R687" t="s">
        <v>8273</v>
      </c>
      <c r="S687" t="str">
        <f t="shared" si="64"/>
        <v>technology</v>
      </c>
      <c r="T687" t="str">
        <f t="shared" si="65"/>
        <v>wearables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 s="7">
        <v>500000</v>
      </c>
      <c r="E688" s="7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7" t="e">
        <f t="shared" si="60"/>
        <v>#DIV/0!</v>
      </c>
      <c r="N688" t="b">
        <v>0</v>
      </c>
      <c r="O688" s="11">
        <f t="shared" si="61"/>
        <v>0</v>
      </c>
      <c r="P688" s="12">
        <f t="shared" si="62"/>
        <v>42189.673263888893</v>
      </c>
      <c r="Q688" s="12">
        <f t="shared" si="63"/>
        <v>42219.673263888893</v>
      </c>
      <c r="R688" t="s">
        <v>8273</v>
      </c>
      <c r="S688" t="str">
        <f t="shared" si="64"/>
        <v>technology</v>
      </c>
      <c r="T688" t="str">
        <f t="shared" si="65"/>
        <v>wearables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 s="7">
        <v>100000</v>
      </c>
      <c r="E689" s="7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7">
        <f t="shared" si="60"/>
        <v>591.66666666666663</v>
      </c>
      <c r="N689" t="b">
        <v>0</v>
      </c>
      <c r="O689" s="11">
        <f t="shared" si="61"/>
        <v>3.5499999999999997E-2</v>
      </c>
      <c r="P689" s="12">
        <f t="shared" si="62"/>
        <v>42711.750613425931</v>
      </c>
      <c r="Q689" s="12">
        <f t="shared" si="63"/>
        <v>42771.750613425931</v>
      </c>
      <c r="R689" t="s">
        <v>8273</v>
      </c>
      <c r="S689" t="str">
        <f t="shared" si="64"/>
        <v>technology</v>
      </c>
      <c r="T689" t="str">
        <f t="shared" si="65"/>
        <v>wearables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 s="7">
        <v>20000</v>
      </c>
      <c r="E690" s="7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7">
        <f t="shared" si="60"/>
        <v>405.5</v>
      </c>
      <c r="N690" t="b">
        <v>0</v>
      </c>
      <c r="O690" s="11">
        <f t="shared" si="61"/>
        <v>0.72989999999999999</v>
      </c>
      <c r="P690" s="12">
        <f t="shared" si="62"/>
        <v>42262.104780092588</v>
      </c>
      <c r="Q690" s="12">
        <f t="shared" si="63"/>
        <v>42292.104780092588</v>
      </c>
      <c r="R690" t="s">
        <v>8273</v>
      </c>
      <c r="S690" t="str">
        <f t="shared" si="64"/>
        <v>technology</v>
      </c>
      <c r="T690" t="str">
        <f t="shared" si="65"/>
        <v>wearables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 s="7">
        <v>200000</v>
      </c>
      <c r="E691" s="7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7">
        <f t="shared" si="60"/>
        <v>343.14732142857144</v>
      </c>
      <c r="N691" t="b">
        <v>0</v>
      </c>
      <c r="O691" s="11">
        <f t="shared" si="61"/>
        <v>0.57648750000000004</v>
      </c>
      <c r="P691" s="12">
        <f t="shared" si="62"/>
        <v>42675.66778935185</v>
      </c>
      <c r="Q691" s="12">
        <f t="shared" si="63"/>
        <v>42712.207638888889</v>
      </c>
      <c r="R691" t="s">
        <v>8273</v>
      </c>
      <c r="S691" t="str">
        <f t="shared" si="64"/>
        <v>technology</v>
      </c>
      <c r="T691" t="str">
        <f t="shared" si="65"/>
        <v>wearables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 s="7">
        <v>20000</v>
      </c>
      <c r="E692" s="7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7">
        <f t="shared" si="60"/>
        <v>72.588235294117652</v>
      </c>
      <c r="N692" t="b">
        <v>0</v>
      </c>
      <c r="O692" s="11">
        <f t="shared" si="61"/>
        <v>0.1234</v>
      </c>
      <c r="P692" s="12">
        <f t="shared" si="62"/>
        <v>42579.634733796294</v>
      </c>
      <c r="Q692" s="12">
        <f t="shared" si="63"/>
        <v>42622.25</v>
      </c>
      <c r="R692" t="s">
        <v>8273</v>
      </c>
      <c r="S692" t="str">
        <f t="shared" si="64"/>
        <v>technology</v>
      </c>
      <c r="T692" t="str">
        <f t="shared" si="65"/>
        <v>wearables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 s="7">
        <v>50000</v>
      </c>
      <c r="E693" s="7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7">
        <f t="shared" si="60"/>
        <v>26</v>
      </c>
      <c r="N693" t="b">
        <v>0</v>
      </c>
      <c r="O693" s="11">
        <f t="shared" si="61"/>
        <v>5.1999999999999998E-3</v>
      </c>
      <c r="P693" s="12">
        <f t="shared" si="62"/>
        <v>42158.028310185182</v>
      </c>
      <c r="Q693" s="12">
        <f t="shared" si="63"/>
        <v>42186.028310185182</v>
      </c>
      <c r="R693" t="s">
        <v>8273</v>
      </c>
      <c r="S693" t="str">
        <f t="shared" si="64"/>
        <v>technology</v>
      </c>
      <c r="T693" t="str">
        <f t="shared" si="65"/>
        <v>wearables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 s="7">
        <v>20000</v>
      </c>
      <c r="E694" s="7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7">
        <f t="shared" si="60"/>
        <v>6.4975124378109452</v>
      </c>
      <c r="N694" t="b">
        <v>0</v>
      </c>
      <c r="O694" s="11">
        <f t="shared" si="61"/>
        <v>6.5299999999999997E-2</v>
      </c>
      <c r="P694" s="12">
        <f t="shared" si="62"/>
        <v>42696.37572916667</v>
      </c>
      <c r="Q694" s="12">
        <f t="shared" si="63"/>
        <v>42726.37572916667</v>
      </c>
      <c r="R694" t="s">
        <v>8273</v>
      </c>
      <c r="S694" t="str">
        <f t="shared" si="64"/>
        <v>technology</v>
      </c>
      <c r="T694" t="str">
        <f t="shared" si="65"/>
        <v>wearables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 s="7">
        <v>100000</v>
      </c>
      <c r="E695" s="7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7">
        <f t="shared" si="60"/>
        <v>119.38513513513513</v>
      </c>
      <c r="N695" t="b">
        <v>0</v>
      </c>
      <c r="O695" s="11">
        <f t="shared" si="61"/>
        <v>0.35338000000000003</v>
      </c>
      <c r="P695" s="12">
        <f t="shared" si="62"/>
        <v>42094.808182870373</v>
      </c>
      <c r="Q695" s="12">
        <f t="shared" si="63"/>
        <v>42124.808182870373</v>
      </c>
      <c r="R695" t="s">
        <v>8273</v>
      </c>
      <c r="S695" t="str">
        <f t="shared" si="64"/>
        <v>technology</v>
      </c>
      <c r="T695" t="str">
        <f t="shared" si="65"/>
        <v>wearables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 s="7">
        <v>150000</v>
      </c>
      <c r="E696" s="7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7">
        <f t="shared" si="60"/>
        <v>84.285714285714292</v>
      </c>
      <c r="N696" t="b">
        <v>0</v>
      </c>
      <c r="O696" s="11">
        <f t="shared" si="61"/>
        <v>3.933333333333333E-3</v>
      </c>
      <c r="P696" s="12">
        <f t="shared" si="62"/>
        <v>42737.663877314815</v>
      </c>
      <c r="Q696" s="12">
        <f t="shared" si="63"/>
        <v>42767.663877314815</v>
      </c>
      <c r="R696" t="s">
        <v>8273</v>
      </c>
      <c r="S696" t="str">
        <f t="shared" si="64"/>
        <v>technology</v>
      </c>
      <c r="T696" t="str">
        <f t="shared" si="65"/>
        <v>wearables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 s="7">
        <v>60000</v>
      </c>
      <c r="E697" s="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7">
        <f t="shared" si="60"/>
        <v>90.857142857142861</v>
      </c>
      <c r="N697" t="b">
        <v>0</v>
      </c>
      <c r="O697" s="11">
        <f t="shared" si="61"/>
        <v>1.06E-2</v>
      </c>
      <c r="P697" s="12">
        <f t="shared" si="62"/>
        <v>41913.521064814813</v>
      </c>
      <c r="Q697" s="12">
        <f t="shared" si="63"/>
        <v>41943.521064814813</v>
      </c>
      <c r="R697" t="s">
        <v>8273</v>
      </c>
      <c r="S697" t="str">
        <f t="shared" si="64"/>
        <v>technology</v>
      </c>
      <c r="T697" t="str">
        <f t="shared" si="65"/>
        <v>wearables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 s="7">
        <v>175000</v>
      </c>
      <c r="E698" s="7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7">
        <f t="shared" si="60"/>
        <v>1</v>
      </c>
      <c r="N698" t="b">
        <v>0</v>
      </c>
      <c r="O698" s="11">
        <f t="shared" si="61"/>
        <v>5.7142857142857145E-6</v>
      </c>
      <c r="P698" s="12">
        <f t="shared" si="62"/>
        <v>41815.927106481482</v>
      </c>
      <c r="Q698" s="12">
        <f t="shared" si="63"/>
        <v>41845.927106481482</v>
      </c>
      <c r="R698" t="s">
        <v>8273</v>
      </c>
      <c r="S698" t="str">
        <f t="shared" si="64"/>
        <v>technology</v>
      </c>
      <c r="T698" t="str">
        <f t="shared" si="65"/>
        <v>wearables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 s="7">
        <v>5000</v>
      </c>
      <c r="E699" s="7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7">
        <f t="shared" si="60"/>
        <v>20.342105263157894</v>
      </c>
      <c r="N699" t="b">
        <v>0</v>
      </c>
      <c r="O699" s="11">
        <f t="shared" si="61"/>
        <v>0.46379999999999999</v>
      </c>
      <c r="P699" s="12">
        <f t="shared" si="62"/>
        <v>42388.523020833338</v>
      </c>
      <c r="Q699" s="12">
        <f t="shared" si="63"/>
        <v>42403.523020833338</v>
      </c>
      <c r="R699" t="s">
        <v>8273</v>
      </c>
      <c r="S699" t="str">
        <f t="shared" si="64"/>
        <v>technology</v>
      </c>
      <c r="T699" t="str">
        <f t="shared" si="65"/>
        <v>wearables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 s="7">
        <v>100000</v>
      </c>
      <c r="E700" s="7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7">
        <f t="shared" si="60"/>
        <v>530.68965517241384</v>
      </c>
      <c r="N700" t="b">
        <v>0</v>
      </c>
      <c r="O700" s="11">
        <f t="shared" si="61"/>
        <v>0.15390000000000001</v>
      </c>
      <c r="P700" s="12">
        <f t="shared" si="62"/>
        <v>41866.931076388886</v>
      </c>
      <c r="Q700" s="12">
        <f t="shared" si="63"/>
        <v>41900.083333333336</v>
      </c>
      <c r="R700" t="s">
        <v>8273</v>
      </c>
      <c r="S700" t="str">
        <f t="shared" si="64"/>
        <v>technology</v>
      </c>
      <c r="T700" t="str">
        <f t="shared" si="65"/>
        <v>wearables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 s="7">
        <v>130000</v>
      </c>
      <c r="E701" s="7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7">
        <f t="shared" si="60"/>
        <v>120.39184269662923</v>
      </c>
      <c r="N701" t="b">
        <v>0</v>
      </c>
      <c r="O701" s="11">
        <f t="shared" si="61"/>
        <v>0.824221076923077</v>
      </c>
      <c r="P701" s="12">
        <f t="shared" si="62"/>
        <v>41563.485509259262</v>
      </c>
      <c r="Q701" s="12">
        <f t="shared" si="63"/>
        <v>41600.666666666664</v>
      </c>
      <c r="R701" t="s">
        <v>8273</v>
      </c>
      <c r="S701" t="str">
        <f t="shared" si="64"/>
        <v>technology</v>
      </c>
      <c r="T701" t="str">
        <f t="shared" si="65"/>
        <v>wearables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 s="7">
        <v>15000</v>
      </c>
      <c r="E702" s="7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7">
        <f t="shared" si="60"/>
        <v>13</v>
      </c>
      <c r="N702" t="b">
        <v>0</v>
      </c>
      <c r="O702" s="11">
        <f t="shared" si="61"/>
        <v>2.6866666666666667E-2</v>
      </c>
      <c r="P702" s="12">
        <f t="shared" si="62"/>
        <v>42715.688437500001</v>
      </c>
      <c r="Q702" s="12">
        <f t="shared" si="63"/>
        <v>42745.688437500001</v>
      </c>
      <c r="R702" t="s">
        <v>8273</v>
      </c>
      <c r="S702" t="str">
        <f t="shared" si="64"/>
        <v>technology</v>
      </c>
      <c r="T702" t="str">
        <f t="shared" si="65"/>
        <v>wearables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 s="7">
        <v>23000</v>
      </c>
      <c r="E703" s="7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7">
        <f t="shared" si="60"/>
        <v>291.33333333333331</v>
      </c>
      <c r="N703" t="b">
        <v>0</v>
      </c>
      <c r="O703" s="11">
        <f t="shared" si="61"/>
        <v>0.26600000000000001</v>
      </c>
      <c r="P703" s="12">
        <f t="shared" si="62"/>
        <v>41813.662962962961</v>
      </c>
      <c r="Q703" s="12">
        <f t="shared" si="63"/>
        <v>41843.662962962961</v>
      </c>
      <c r="R703" t="s">
        <v>8273</v>
      </c>
      <c r="S703" t="str">
        <f t="shared" si="64"/>
        <v>technology</v>
      </c>
      <c r="T703" t="str">
        <f t="shared" si="65"/>
        <v>wearables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 s="7">
        <v>15000</v>
      </c>
      <c r="E704" s="7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7">
        <f t="shared" si="60"/>
        <v>124.9191891891892</v>
      </c>
      <c r="N704" t="b">
        <v>0</v>
      </c>
      <c r="O704" s="11">
        <f t="shared" si="61"/>
        <v>0.30813400000000002</v>
      </c>
      <c r="P704" s="12">
        <f t="shared" si="62"/>
        <v>42668.726701388892</v>
      </c>
      <c r="Q704" s="12">
        <f t="shared" si="63"/>
        <v>42698.768368055549</v>
      </c>
      <c r="R704" t="s">
        <v>8273</v>
      </c>
      <c r="S704" t="str">
        <f t="shared" si="64"/>
        <v>technology</v>
      </c>
      <c r="T704" t="str">
        <f t="shared" si="65"/>
        <v>wearables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 s="7">
        <v>15000</v>
      </c>
      <c r="E705" s="7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7">
        <f t="shared" si="60"/>
        <v>119.57142857142857</v>
      </c>
      <c r="N705" t="b">
        <v>0</v>
      </c>
      <c r="O705" s="11">
        <f t="shared" si="61"/>
        <v>5.5800000000000002E-2</v>
      </c>
      <c r="P705" s="12">
        <f t="shared" si="62"/>
        <v>42711.950798611113</v>
      </c>
      <c r="Q705" s="12">
        <f t="shared" si="63"/>
        <v>42766.98055555555</v>
      </c>
      <c r="R705" t="s">
        <v>8273</v>
      </c>
      <c r="S705" t="str">
        <f t="shared" si="64"/>
        <v>technology</v>
      </c>
      <c r="T705" t="str">
        <f t="shared" si="65"/>
        <v>wearables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 s="7">
        <v>55000</v>
      </c>
      <c r="E706" s="7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7">
        <f t="shared" si="60"/>
        <v>120.25</v>
      </c>
      <c r="N706" t="b">
        <v>0</v>
      </c>
      <c r="O706" s="11">
        <f t="shared" si="61"/>
        <v>8.7454545454545458E-3</v>
      </c>
      <c r="P706" s="12">
        <f t="shared" si="62"/>
        <v>42726.192916666667</v>
      </c>
      <c r="Q706" s="12">
        <f t="shared" si="63"/>
        <v>42786.192916666667</v>
      </c>
      <c r="R706" t="s">
        <v>8273</v>
      </c>
      <c r="S706" t="str">
        <f t="shared" si="64"/>
        <v>technology</v>
      </c>
      <c r="T706" t="str">
        <f t="shared" si="65"/>
        <v>wearables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 s="7">
        <v>100000</v>
      </c>
      <c r="E707" s="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7">
        <f t="shared" ref="M707:M770" si="66">E707/L707</f>
        <v>195.4</v>
      </c>
      <c r="N707" t="b">
        <v>0</v>
      </c>
      <c r="O707" s="11">
        <f t="shared" ref="O707:O770" si="67">E707/D707</f>
        <v>9.7699999999999992E-3</v>
      </c>
      <c r="P707" s="12">
        <f t="shared" ref="P707:P770" si="68">(((J707/60)/60)/24)+DATE(1970,1,1)</f>
        <v>42726.491643518515</v>
      </c>
      <c r="Q707" s="12">
        <f t="shared" ref="Q707:Q770" si="69">(((I707/60)/60)/24)+DATE(1970,1,1)</f>
        <v>42756.491643518515</v>
      </c>
      <c r="R707" t="s">
        <v>8273</v>
      </c>
      <c r="S707" t="str">
        <f t="shared" ref="S707:S770" si="70">LEFT(R707, SEARCH("/",R707,1)-1)</f>
        <v>technology</v>
      </c>
      <c r="T707" t="str">
        <f t="shared" ref="T707:T770" si="71">RIGHT(R707,LEN(R707)-SEARCH("/",R707))</f>
        <v>wearables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 s="7">
        <v>100000</v>
      </c>
      <c r="E708" s="7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7" t="e">
        <f t="shared" si="66"/>
        <v>#DIV/0!</v>
      </c>
      <c r="N708" t="b">
        <v>0</v>
      </c>
      <c r="O708" s="11">
        <f t="shared" si="67"/>
        <v>0</v>
      </c>
      <c r="P708" s="12">
        <f t="shared" si="68"/>
        <v>42676.995173611111</v>
      </c>
      <c r="Q708" s="12">
        <f t="shared" si="69"/>
        <v>42718.777083333334</v>
      </c>
      <c r="R708" t="s">
        <v>8273</v>
      </c>
      <c r="S708" t="str">
        <f t="shared" si="70"/>
        <v>technology</v>
      </c>
      <c r="T708" t="str">
        <f t="shared" si="71"/>
        <v>wearables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 s="7">
        <v>68000</v>
      </c>
      <c r="E709" s="7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7">
        <f t="shared" si="66"/>
        <v>117.69868421052631</v>
      </c>
      <c r="N709" t="b">
        <v>0</v>
      </c>
      <c r="O709" s="11">
        <f t="shared" si="67"/>
        <v>0.78927352941176465</v>
      </c>
      <c r="P709" s="12">
        <f t="shared" si="68"/>
        <v>42696.663506944446</v>
      </c>
      <c r="Q709" s="12">
        <f t="shared" si="69"/>
        <v>42736.663506944446</v>
      </c>
      <c r="R709" t="s">
        <v>8273</v>
      </c>
      <c r="S709" t="str">
        <f t="shared" si="70"/>
        <v>technology</v>
      </c>
      <c r="T709" t="str">
        <f t="shared" si="71"/>
        <v>wearables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 s="7">
        <v>40000</v>
      </c>
      <c r="E710" s="7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7">
        <f t="shared" si="66"/>
        <v>23.948509485094849</v>
      </c>
      <c r="N710" t="b">
        <v>0</v>
      </c>
      <c r="O710" s="11">
        <f t="shared" si="67"/>
        <v>0.22092500000000001</v>
      </c>
      <c r="P710" s="12">
        <f t="shared" si="68"/>
        <v>41835.581018518518</v>
      </c>
      <c r="Q710" s="12">
        <f t="shared" si="69"/>
        <v>41895.581018518518</v>
      </c>
      <c r="R710" t="s">
        <v>8273</v>
      </c>
      <c r="S710" t="str">
        <f t="shared" si="70"/>
        <v>technology</v>
      </c>
      <c r="T710" t="str">
        <f t="shared" si="71"/>
        <v>wearables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 s="7">
        <v>15000</v>
      </c>
      <c r="E711" s="7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7">
        <f t="shared" si="66"/>
        <v>30.5</v>
      </c>
      <c r="N711" t="b">
        <v>0</v>
      </c>
      <c r="O711" s="11">
        <f t="shared" si="67"/>
        <v>4.0666666666666663E-3</v>
      </c>
      <c r="P711" s="12">
        <f t="shared" si="68"/>
        <v>41948.041192129633</v>
      </c>
      <c r="Q711" s="12">
        <f t="shared" si="69"/>
        <v>41978.041192129633</v>
      </c>
      <c r="R711" t="s">
        <v>8273</v>
      </c>
      <c r="S711" t="str">
        <f t="shared" si="70"/>
        <v>technology</v>
      </c>
      <c r="T711" t="str">
        <f t="shared" si="71"/>
        <v>wearables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 s="7">
        <v>1200</v>
      </c>
      <c r="E712" s="7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7" t="e">
        <f t="shared" si="66"/>
        <v>#DIV/0!</v>
      </c>
      <c r="N712" t="b">
        <v>0</v>
      </c>
      <c r="O712" s="11">
        <f t="shared" si="67"/>
        <v>0</v>
      </c>
      <c r="P712" s="12">
        <f t="shared" si="68"/>
        <v>41837.984976851854</v>
      </c>
      <c r="Q712" s="12">
        <f t="shared" si="69"/>
        <v>41871.030555555553</v>
      </c>
      <c r="R712" t="s">
        <v>8273</v>
      </c>
      <c r="S712" t="str">
        <f t="shared" si="70"/>
        <v>technology</v>
      </c>
      <c r="T712" t="str">
        <f t="shared" si="71"/>
        <v>wearables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 s="7">
        <v>100000</v>
      </c>
      <c r="E713" s="7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7">
        <f t="shared" si="66"/>
        <v>99.973372781065095</v>
      </c>
      <c r="N713" t="b">
        <v>0</v>
      </c>
      <c r="O713" s="11">
        <f t="shared" si="67"/>
        <v>0.33790999999999999</v>
      </c>
      <c r="P713" s="12">
        <f t="shared" si="68"/>
        <v>42678.459120370375</v>
      </c>
      <c r="Q713" s="12">
        <f t="shared" si="69"/>
        <v>42718.500787037032</v>
      </c>
      <c r="R713" t="s">
        <v>8273</v>
      </c>
      <c r="S713" t="str">
        <f t="shared" si="70"/>
        <v>technology</v>
      </c>
      <c r="T713" t="str">
        <f t="shared" si="71"/>
        <v>wearables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 s="7">
        <v>48500</v>
      </c>
      <c r="E714" s="7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7">
        <f t="shared" si="66"/>
        <v>26.25</v>
      </c>
      <c r="N714" t="b">
        <v>0</v>
      </c>
      <c r="O714" s="11">
        <f t="shared" si="67"/>
        <v>2.1649484536082476E-3</v>
      </c>
      <c r="P714" s="12">
        <f t="shared" si="68"/>
        <v>42384.680925925932</v>
      </c>
      <c r="Q714" s="12">
        <f t="shared" si="69"/>
        <v>42414.680925925932</v>
      </c>
      <c r="R714" t="s">
        <v>8273</v>
      </c>
      <c r="S714" t="str">
        <f t="shared" si="70"/>
        <v>technology</v>
      </c>
      <c r="T714" t="str">
        <f t="shared" si="71"/>
        <v>wearables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 s="7">
        <v>25000</v>
      </c>
      <c r="E715" s="7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7">
        <f t="shared" si="66"/>
        <v>199</v>
      </c>
      <c r="N715" t="b">
        <v>0</v>
      </c>
      <c r="O715" s="11">
        <f t="shared" si="67"/>
        <v>7.9600000000000001E-3</v>
      </c>
      <c r="P715" s="12">
        <f t="shared" si="68"/>
        <v>42496.529305555552</v>
      </c>
      <c r="Q715" s="12">
        <f t="shared" si="69"/>
        <v>42526.529305555552</v>
      </c>
      <c r="R715" t="s">
        <v>8273</v>
      </c>
      <c r="S715" t="str">
        <f t="shared" si="70"/>
        <v>technology</v>
      </c>
      <c r="T715" t="str">
        <f t="shared" si="71"/>
        <v>wearables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 s="7">
        <v>15000</v>
      </c>
      <c r="E716" s="7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7">
        <f t="shared" si="66"/>
        <v>80.321428571428569</v>
      </c>
      <c r="N716" t="b">
        <v>0</v>
      </c>
      <c r="O716" s="11">
        <f t="shared" si="67"/>
        <v>0.14993333333333334</v>
      </c>
      <c r="P716" s="12">
        <f t="shared" si="68"/>
        <v>42734.787986111114</v>
      </c>
      <c r="Q716" s="12">
        <f t="shared" si="69"/>
        <v>42794.787986111114</v>
      </c>
      <c r="R716" t="s">
        <v>8273</v>
      </c>
      <c r="S716" t="str">
        <f t="shared" si="70"/>
        <v>technology</v>
      </c>
      <c r="T716" t="str">
        <f t="shared" si="71"/>
        <v>wearables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 s="7">
        <v>27500</v>
      </c>
      <c r="E717" s="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7">
        <f t="shared" si="66"/>
        <v>115.75</v>
      </c>
      <c r="N717" t="b">
        <v>0</v>
      </c>
      <c r="O717" s="11">
        <f t="shared" si="67"/>
        <v>5.0509090909090906E-2</v>
      </c>
      <c r="P717" s="12">
        <f t="shared" si="68"/>
        <v>42273.090740740736</v>
      </c>
      <c r="Q717" s="12">
        <f t="shared" si="69"/>
        <v>42313.132407407407</v>
      </c>
      <c r="R717" t="s">
        <v>8273</v>
      </c>
      <c r="S717" t="str">
        <f t="shared" si="70"/>
        <v>technology</v>
      </c>
      <c r="T717" t="str">
        <f t="shared" si="71"/>
        <v>wearables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 s="7">
        <v>7000</v>
      </c>
      <c r="E718" s="7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7">
        <f t="shared" si="66"/>
        <v>44.6875</v>
      </c>
      <c r="N718" t="b">
        <v>0</v>
      </c>
      <c r="O718" s="11">
        <f t="shared" si="67"/>
        <v>0.10214285714285715</v>
      </c>
      <c r="P718" s="12">
        <f t="shared" si="68"/>
        <v>41940.658645833333</v>
      </c>
      <c r="Q718" s="12">
        <f t="shared" si="69"/>
        <v>41974</v>
      </c>
      <c r="R718" t="s">
        <v>8273</v>
      </c>
      <c r="S718" t="str">
        <f t="shared" si="70"/>
        <v>technology</v>
      </c>
      <c r="T718" t="str">
        <f t="shared" si="71"/>
        <v>wearables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 s="7">
        <v>100000</v>
      </c>
      <c r="E719" s="7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7">
        <f t="shared" si="66"/>
        <v>76.25</v>
      </c>
      <c r="N719" t="b">
        <v>0</v>
      </c>
      <c r="O719" s="11">
        <f t="shared" si="67"/>
        <v>3.0500000000000002E-3</v>
      </c>
      <c r="P719" s="12">
        <f t="shared" si="68"/>
        <v>41857.854189814818</v>
      </c>
      <c r="Q719" s="12">
        <f t="shared" si="69"/>
        <v>41887.854189814818</v>
      </c>
      <c r="R719" t="s">
        <v>8273</v>
      </c>
      <c r="S719" t="str">
        <f t="shared" si="70"/>
        <v>technology</v>
      </c>
      <c r="T719" t="str">
        <f t="shared" si="71"/>
        <v>wearables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 s="7">
        <v>12000</v>
      </c>
      <c r="E720" s="7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7">
        <f t="shared" si="66"/>
        <v>22.5</v>
      </c>
      <c r="N720" t="b">
        <v>0</v>
      </c>
      <c r="O720" s="11">
        <f t="shared" si="67"/>
        <v>7.4999999999999997E-3</v>
      </c>
      <c r="P720" s="12">
        <f t="shared" si="68"/>
        <v>42752.845451388886</v>
      </c>
      <c r="Q720" s="12">
        <f t="shared" si="69"/>
        <v>42784.249305555553</v>
      </c>
      <c r="R720" t="s">
        <v>8273</v>
      </c>
      <c r="S720" t="str">
        <f t="shared" si="70"/>
        <v>technology</v>
      </c>
      <c r="T720" t="str">
        <f t="shared" si="71"/>
        <v>wearables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 s="7">
        <v>15000</v>
      </c>
      <c r="E721" s="7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7">
        <f t="shared" si="66"/>
        <v>19.399999999999999</v>
      </c>
      <c r="N721" t="b">
        <v>0</v>
      </c>
      <c r="O721" s="11">
        <f t="shared" si="67"/>
        <v>1.2933333333333333E-2</v>
      </c>
      <c r="P721" s="12">
        <f t="shared" si="68"/>
        <v>42409.040231481486</v>
      </c>
      <c r="Q721" s="12">
        <f t="shared" si="69"/>
        <v>42423.040231481486</v>
      </c>
      <c r="R721" t="s">
        <v>8273</v>
      </c>
      <c r="S721" t="str">
        <f t="shared" si="70"/>
        <v>technology</v>
      </c>
      <c r="T721" t="str">
        <f t="shared" si="71"/>
        <v>wearables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 s="7">
        <v>1900</v>
      </c>
      <c r="E722" s="7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7">
        <f t="shared" si="66"/>
        <v>66.707317073170728</v>
      </c>
      <c r="N722" t="b">
        <v>1</v>
      </c>
      <c r="O722" s="11">
        <f t="shared" si="67"/>
        <v>1.4394736842105262</v>
      </c>
      <c r="P722" s="12">
        <f t="shared" si="68"/>
        <v>40909.649201388893</v>
      </c>
      <c r="Q722" s="12">
        <f t="shared" si="69"/>
        <v>40937.649201388893</v>
      </c>
      <c r="R722" t="s">
        <v>8274</v>
      </c>
      <c r="S722" t="str">
        <f t="shared" si="70"/>
        <v>publishing</v>
      </c>
      <c r="T722" t="str">
        <f t="shared" si="71"/>
        <v>nonfiction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 s="7">
        <v>8200</v>
      </c>
      <c r="E723" s="7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7">
        <f t="shared" si="66"/>
        <v>84.142857142857139</v>
      </c>
      <c r="N723" t="b">
        <v>1</v>
      </c>
      <c r="O723" s="11">
        <f t="shared" si="67"/>
        <v>1.2210975609756098</v>
      </c>
      <c r="P723" s="12">
        <f t="shared" si="68"/>
        <v>41807.571840277778</v>
      </c>
      <c r="Q723" s="12">
        <f t="shared" si="69"/>
        <v>41852.571840277778</v>
      </c>
      <c r="R723" t="s">
        <v>8274</v>
      </c>
      <c r="S723" t="str">
        <f t="shared" si="70"/>
        <v>publishing</v>
      </c>
      <c r="T723" t="str">
        <f t="shared" si="71"/>
        <v>nonfiction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 s="7">
        <v>25000</v>
      </c>
      <c r="E724" s="7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7">
        <f t="shared" si="66"/>
        <v>215.72549019607843</v>
      </c>
      <c r="N724" t="b">
        <v>1</v>
      </c>
      <c r="O724" s="11">
        <f t="shared" si="67"/>
        <v>1.3202400000000001</v>
      </c>
      <c r="P724" s="12">
        <f t="shared" si="68"/>
        <v>40977.805300925924</v>
      </c>
      <c r="Q724" s="12">
        <f t="shared" si="69"/>
        <v>41007.76363425926</v>
      </c>
      <c r="R724" t="s">
        <v>8274</v>
      </c>
      <c r="S724" t="str">
        <f t="shared" si="70"/>
        <v>publishing</v>
      </c>
      <c r="T724" t="str">
        <f t="shared" si="71"/>
        <v>nonfiction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 s="7">
        <v>5000</v>
      </c>
      <c r="E725" s="7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7">
        <f t="shared" si="66"/>
        <v>54.69</v>
      </c>
      <c r="N725" t="b">
        <v>1</v>
      </c>
      <c r="O725" s="11">
        <f t="shared" si="67"/>
        <v>1.0938000000000001</v>
      </c>
      <c r="P725" s="12">
        <f t="shared" si="68"/>
        <v>42184.816539351858</v>
      </c>
      <c r="Q725" s="12">
        <f t="shared" si="69"/>
        <v>42215.165972222225</v>
      </c>
      <c r="R725" t="s">
        <v>8274</v>
      </c>
      <c r="S725" t="str">
        <f t="shared" si="70"/>
        <v>publishing</v>
      </c>
      <c r="T725" t="str">
        <f t="shared" si="71"/>
        <v>nonfiction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 s="7">
        <v>7000</v>
      </c>
      <c r="E726" s="7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7">
        <f t="shared" si="66"/>
        <v>51.62944055944056</v>
      </c>
      <c r="N726" t="b">
        <v>1</v>
      </c>
      <c r="O726" s="11">
        <f t="shared" si="67"/>
        <v>1.0547157142857144</v>
      </c>
      <c r="P726" s="12">
        <f t="shared" si="68"/>
        <v>40694.638460648144</v>
      </c>
      <c r="Q726" s="12">
        <f t="shared" si="69"/>
        <v>40724.638460648144</v>
      </c>
      <c r="R726" t="s">
        <v>8274</v>
      </c>
      <c r="S726" t="str">
        <f t="shared" si="70"/>
        <v>publishing</v>
      </c>
      <c r="T726" t="str">
        <f t="shared" si="71"/>
        <v>nonfiction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 s="7">
        <v>20000</v>
      </c>
      <c r="E727" s="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7">
        <f t="shared" si="66"/>
        <v>143.35714285714286</v>
      </c>
      <c r="N727" t="b">
        <v>1</v>
      </c>
      <c r="O727" s="11">
        <f t="shared" si="67"/>
        <v>1.0035000000000001</v>
      </c>
      <c r="P727" s="12">
        <f t="shared" si="68"/>
        <v>42321.626296296294</v>
      </c>
      <c r="Q727" s="12">
        <f t="shared" si="69"/>
        <v>42351.626296296294</v>
      </c>
      <c r="R727" t="s">
        <v>8274</v>
      </c>
      <c r="S727" t="str">
        <f t="shared" si="70"/>
        <v>publishing</v>
      </c>
      <c r="T727" t="str">
        <f t="shared" si="71"/>
        <v>nonfiction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 s="7">
        <v>2500</v>
      </c>
      <c r="E728" s="7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7">
        <f t="shared" si="66"/>
        <v>72.428571428571431</v>
      </c>
      <c r="N728" t="b">
        <v>1</v>
      </c>
      <c r="O728" s="11">
        <f t="shared" si="67"/>
        <v>1.014</v>
      </c>
      <c r="P728" s="12">
        <f t="shared" si="68"/>
        <v>41346.042673611111</v>
      </c>
      <c r="Q728" s="12">
        <f t="shared" si="69"/>
        <v>41376.042673611111</v>
      </c>
      <c r="R728" t="s">
        <v>8274</v>
      </c>
      <c r="S728" t="str">
        <f t="shared" si="70"/>
        <v>publishing</v>
      </c>
      <c r="T728" t="str">
        <f t="shared" si="71"/>
        <v>nonfiction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 s="7">
        <v>3500</v>
      </c>
      <c r="E729" s="7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7">
        <f t="shared" si="66"/>
        <v>36.530201342281877</v>
      </c>
      <c r="N729" t="b">
        <v>1</v>
      </c>
      <c r="O729" s="11">
        <f t="shared" si="67"/>
        <v>1.5551428571428572</v>
      </c>
      <c r="P729" s="12">
        <f t="shared" si="68"/>
        <v>41247.020243055551</v>
      </c>
      <c r="Q729" s="12">
        <f t="shared" si="69"/>
        <v>41288.888888888891</v>
      </c>
      <c r="R729" t="s">
        <v>8274</v>
      </c>
      <c r="S729" t="str">
        <f t="shared" si="70"/>
        <v>publishing</v>
      </c>
      <c r="T729" t="str">
        <f t="shared" si="71"/>
        <v>nonfiction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 s="7">
        <v>7500</v>
      </c>
      <c r="E730" s="7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7">
        <f t="shared" si="66"/>
        <v>60.903461538461535</v>
      </c>
      <c r="N730" t="b">
        <v>1</v>
      </c>
      <c r="O730" s="11">
        <f t="shared" si="67"/>
        <v>1.05566</v>
      </c>
      <c r="P730" s="12">
        <f t="shared" si="68"/>
        <v>40731.837465277778</v>
      </c>
      <c r="Q730" s="12">
        <f t="shared" si="69"/>
        <v>40776.837465277778</v>
      </c>
      <c r="R730" t="s">
        <v>8274</v>
      </c>
      <c r="S730" t="str">
        <f t="shared" si="70"/>
        <v>publishing</v>
      </c>
      <c r="T730" t="str">
        <f t="shared" si="71"/>
        <v>nonfiction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 s="7">
        <v>4000</v>
      </c>
      <c r="E731" s="7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7">
        <f t="shared" si="66"/>
        <v>43.55</v>
      </c>
      <c r="N731" t="b">
        <v>1</v>
      </c>
      <c r="O731" s="11">
        <f t="shared" si="67"/>
        <v>1.3065</v>
      </c>
      <c r="P731" s="12">
        <f t="shared" si="68"/>
        <v>41111.185891203706</v>
      </c>
      <c r="Q731" s="12">
        <f t="shared" si="69"/>
        <v>41171.185891203706</v>
      </c>
      <c r="R731" t="s">
        <v>8274</v>
      </c>
      <c r="S731" t="str">
        <f t="shared" si="70"/>
        <v>publishing</v>
      </c>
      <c r="T731" t="str">
        <f t="shared" si="71"/>
        <v>nonfiction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 s="7">
        <v>20000</v>
      </c>
      <c r="E732" s="7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7">
        <f t="shared" si="66"/>
        <v>99.766037735849054</v>
      </c>
      <c r="N732" t="b">
        <v>1</v>
      </c>
      <c r="O732" s="11">
        <f t="shared" si="67"/>
        <v>1.3219000000000001</v>
      </c>
      <c r="P732" s="12">
        <f t="shared" si="68"/>
        <v>40854.745266203703</v>
      </c>
      <c r="Q732" s="12">
        <f t="shared" si="69"/>
        <v>40884.745266203703</v>
      </c>
      <c r="R732" t="s">
        <v>8274</v>
      </c>
      <c r="S732" t="str">
        <f t="shared" si="70"/>
        <v>publishing</v>
      </c>
      <c r="T732" t="str">
        <f t="shared" si="71"/>
        <v>nonfiction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 s="7">
        <v>5000</v>
      </c>
      <c r="E733" s="7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7">
        <f t="shared" si="66"/>
        <v>88.732394366197184</v>
      </c>
      <c r="N733" t="b">
        <v>1</v>
      </c>
      <c r="O733" s="11">
        <f t="shared" si="67"/>
        <v>1.26</v>
      </c>
      <c r="P733" s="12">
        <f t="shared" si="68"/>
        <v>40879.795682870368</v>
      </c>
      <c r="Q733" s="12">
        <f t="shared" si="69"/>
        <v>40930.25</v>
      </c>
      <c r="R733" t="s">
        <v>8274</v>
      </c>
      <c r="S733" t="str">
        <f t="shared" si="70"/>
        <v>publishing</v>
      </c>
      <c r="T733" t="str">
        <f t="shared" si="71"/>
        <v>nonfiction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 s="7">
        <v>40</v>
      </c>
      <c r="E734" s="7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7">
        <f t="shared" si="66"/>
        <v>4.9230769230769234</v>
      </c>
      <c r="N734" t="b">
        <v>1</v>
      </c>
      <c r="O734" s="11">
        <f t="shared" si="67"/>
        <v>1.6</v>
      </c>
      <c r="P734" s="12">
        <f t="shared" si="68"/>
        <v>41486.424317129626</v>
      </c>
      <c r="Q734" s="12">
        <f t="shared" si="69"/>
        <v>41546.424317129626</v>
      </c>
      <c r="R734" t="s">
        <v>8274</v>
      </c>
      <c r="S734" t="str">
        <f t="shared" si="70"/>
        <v>publishing</v>
      </c>
      <c r="T734" t="str">
        <f t="shared" si="71"/>
        <v>nonfiction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 s="7">
        <v>2500</v>
      </c>
      <c r="E735" s="7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7">
        <f t="shared" si="66"/>
        <v>17.822485207100591</v>
      </c>
      <c r="N735" t="b">
        <v>1</v>
      </c>
      <c r="O735" s="11">
        <f t="shared" si="67"/>
        <v>1.2048000000000001</v>
      </c>
      <c r="P735" s="12">
        <f t="shared" si="68"/>
        <v>41598.420046296298</v>
      </c>
      <c r="Q735" s="12">
        <f t="shared" si="69"/>
        <v>41628.420046296298</v>
      </c>
      <c r="R735" t="s">
        <v>8274</v>
      </c>
      <c r="S735" t="str">
        <f t="shared" si="70"/>
        <v>publishing</v>
      </c>
      <c r="T735" t="str">
        <f t="shared" si="71"/>
        <v>nonfiction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 s="7">
        <v>8500</v>
      </c>
      <c r="E736" s="7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7">
        <f t="shared" si="66"/>
        <v>187.19298245614036</v>
      </c>
      <c r="N736" t="b">
        <v>1</v>
      </c>
      <c r="O736" s="11">
        <f t="shared" si="67"/>
        <v>1.2552941176470589</v>
      </c>
      <c r="P736" s="12">
        <f t="shared" si="68"/>
        <v>42102.164583333331</v>
      </c>
      <c r="Q736" s="12">
        <f t="shared" si="69"/>
        <v>42133.208333333328</v>
      </c>
      <c r="R736" t="s">
        <v>8274</v>
      </c>
      <c r="S736" t="str">
        <f t="shared" si="70"/>
        <v>publishing</v>
      </c>
      <c r="T736" t="str">
        <f t="shared" si="71"/>
        <v>nonfiction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 s="7">
        <v>47000</v>
      </c>
      <c r="E737" s="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7">
        <f t="shared" si="66"/>
        <v>234.80786026200875</v>
      </c>
      <c r="N737" t="b">
        <v>1</v>
      </c>
      <c r="O737" s="11">
        <f t="shared" si="67"/>
        <v>1.1440638297872341</v>
      </c>
      <c r="P737" s="12">
        <f t="shared" si="68"/>
        <v>41946.029467592591</v>
      </c>
      <c r="Q737" s="12">
        <f t="shared" si="69"/>
        <v>41977.027083333334</v>
      </c>
      <c r="R737" t="s">
        <v>8274</v>
      </c>
      <c r="S737" t="str">
        <f t="shared" si="70"/>
        <v>publishing</v>
      </c>
      <c r="T737" t="str">
        <f t="shared" si="71"/>
        <v>nonfiction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 s="7">
        <v>3600</v>
      </c>
      <c r="E738" s="7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7">
        <f t="shared" si="66"/>
        <v>105.04629629629629</v>
      </c>
      <c r="N738" t="b">
        <v>1</v>
      </c>
      <c r="O738" s="11">
        <f t="shared" si="67"/>
        <v>3.151388888888889</v>
      </c>
      <c r="P738" s="12">
        <f t="shared" si="68"/>
        <v>41579.734259259261</v>
      </c>
      <c r="Q738" s="12">
        <f t="shared" si="69"/>
        <v>41599.207638888889</v>
      </c>
      <c r="R738" t="s">
        <v>8274</v>
      </c>
      <c r="S738" t="str">
        <f t="shared" si="70"/>
        <v>publishing</v>
      </c>
      <c r="T738" t="str">
        <f t="shared" si="71"/>
        <v>nonfiction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 s="7">
        <v>5000</v>
      </c>
      <c r="E739" s="7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7">
        <f t="shared" si="66"/>
        <v>56.666666666666664</v>
      </c>
      <c r="N739" t="b">
        <v>1</v>
      </c>
      <c r="O739" s="11">
        <f t="shared" si="67"/>
        <v>1.224</v>
      </c>
      <c r="P739" s="12">
        <f t="shared" si="68"/>
        <v>41667.275312500002</v>
      </c>
      <c r="Q739" s="12">
        <f t="shared" si="69"/>
        <v>41684.833333333336</v>
      </c>
      <c r="R739" t="s">
        <v>8274</v>
      </c>
      <c r="S739" t="str">
        <f t="shared" si="70"/>
        <v>publishing</v>
      </c>
      <c r="T739" t="str">
        <f t="shared" si="71"/>
        <v>nonfiction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 s="7">
        <v>1500</v>
      </c>
      <c r="E740" s="7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7">
        <f t="shared" si="66"/>
        <v>39.048780487804876</v>
      </c>
      <c r="N740" t="b">
        <v>1</v>
      </c>
      <c r="O740" s="11">
        <f t="shared" si="67"/>
        <v>1.0673333333333332</v>
      </c>
      <c r="P740" s="12">
        <f t="shared" si="68"/>
        <v>41943.604097222218</v>
      </c>
      <c r="Q740" s="12">
        <f t="shared" si="69"/>
        <v>41974.207638888889</v>
      </c>
      <c r="R740" t="s">
        <v>8274</v>
      </c>
      <c r="S740" t="str">
        <f t="shared" si="70"/>
        <v>publishing</v>
      </c>
      <c r="T740" t="str">
        <f t="shared" si="71"/>
        <v>nonfiction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 s="7">
        <v>6000</v>
      </c>
      <c r="E741" s="7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7">
        <f t="shared" si="66"/>
        <v>68.345323741007192</v>
      </c>
      <c r="N741" t="b">
        <v>1</v>
      </c>
      <c r="O741" s="11">
        <f t="shared" si="67"/>
        <v>1.5833333333333333</v>
      </c>
      <c r="P741" s="12">
        <f t="shared" si="68"/>
        <v>41829.502650462964</v>
      </c>
      <c r="Q741" s="12">
        <f t="shared" si="69"/>
        <v>41862.502650462964</v>
      </c>
      <c r="R741" t="s">
        <v>8274</v>
      </c>
      <c r="S741" t="str">
        <f t="shared" si="70"/>
        <v>publishing</v>
      </c>
      <c r="T741" t="str">
        <f t="shared" si="71"/>
        <v>nonfiction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 s="7">
        <v>3000</v>
      </c>
      <c r="E742" s="7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7">
        <f t="shared" si="66"/>
        <v>169.57894736842104</v>
      </c>
      <c r="N742" t="b">
        <v>1</v>
      </c>
      <c r="O742" s="11">
        <f t="shared" si="67"/>
        <v>1.0740000000000001</v>
      </c>
      <c r="P742" s="12">
        <f t="shared" si="68"/>
        <v>42162.146782407406</v>
      </c>
      <c r="Q742" s="12">
        <f t="shared" si="69"/>
        <v>42176.146782407406</v>
      </c>
      <c r="R742" t="s">
        <v>8274</v>
      </c>
      <c r="S742" t="str">
        <f t="shared" si="70"/>
        <v>publishing</v>
      </c>
      <c r="T742" t="str">
        <f t="shared" si="71"/>
        <v>nonfiction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 s="7">
        <v>13000</v>
      </c>
      <c r="E743" s="7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7">
        <f t="shared" si="66"/>
        <v>141.42340425531913</v>
      </c>
      <c r="N743" t="b">
        <v>1</v>
      </c>
      <c r="O743" s="11">
        <f t="shared" si="67"/>
        <v>1.0226</v>
      </c>
      <c r="P743" s="12">
        <f t="shared" si="68"/>
        <v>41401.648217592592</v>
      </c>
      <c r="Q743" s="12">
        <f t="shared" si="69"/>
        <v>41436.648217592592</v>
      </c>
      <c r="R743" t="s">
        <v>8274</v>
      </c>
      <c r="S743" t="str">
        <f t="shared" si="70"/>
        <v>publishing</v>
      </c>
      <c r="T743" t="str">
        <f t="shared" si="71"/>
        <v>nonfiction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 s="7">
        <v>1400</v>
      </c>
      <c r="E744" s="7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7">
        <f t="shared" si="66"/>
        <v>67.391304347826093</v>
      </c>
      <c r="N744" t="b">
        <v>1</v>
      </c>
      <c r="O744" s="11">
        <f t="shared" si="67"/>
        <v>1.1071428571428572</v>
      </c>
      <c r="P744" s="12">
        <f t="shared" si="68"/>
        <v>41689.917962962965</v>
      </c>
      <c r="Q744" s="12">
        <f t="shared" si="69"/>
        <v>41719.876296296294</v>
      </c>
      <c r="R744" t="s">
        <v>8274</v>
      </c>
      <c r="S744" t="str">
        <f t="shared" si="70"/>
        <v>publishing</v>
      </c>
      <c r="T744" t="str">
        <f t="shared" si="71"/>
        <v>nonfiction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 s="7">
        <v>550</v>
      </c>
      <c r="E745" s="7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7">
        <f t="shared" si="66"/>
        <v>54.266666666666666</v>
      </c>
      <c r="N745" t="b">
        <v>1</v>
      </c>
      <c r="O745" s="11">
        <f t="shared" si="67"/>
        <v>1.48</v>
      </c>
      <c r="P745" s="12">
        <f t="shared" si="68"/>
        <v>40990.709317129629</v>
      </c>
      <c r="Q745" s="12">
        <f t="shared" si="69"/>
        <v>41015.875</v>
      </c>
      <c r="R745" t="s">
        <v>8274</v>
      </c>
      <c r="S745" t="str">
        <f t="shared" si="70"/>
        <v>publishing</v>
      </c>
      <c r="T745" t="str">
        <f t="shared" si="71"/>
        <v>nonfiction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 s="7">
        <v>5000</v>
      </c>
      <c r="E746" s="7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7">
        <f t="shared" si="66"/>
        <v>82.516129032258064</v>
      </c>
      <c r="N746" t="b">
        <v>1</v>
      </c>
      <c r="O746" s="11">
        <f t="shared" si="67"/>
        <v>1.0232000000000001</v>
      </c>
      <c r="P746" s="12">
        <f t="shared" si="68"/>
        <v>41226.95721064815</v>
      </c>
      <c r="Q746" s="12">
        <f t="shared" si="69"/>
        <v>41256.95721064815</v>
      </c>
      <c r="R746" t="s">
        <v>8274</v>
      </c>
      <c r="S746" t="str">
        <f t="shared" si="70"/>
        <v>publishing</v>
      </c>
      <c r="T746" t="str">
        <f t="shared" si="71"/>
        <v>nonfiction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 s="7">
        <v>2220</v>
      </c>
      <c r="E747" s="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7">
        <f t="shared" si="66"/>
        <v>53.729729729729726</v>
      </c>
      <c r="N747" t="b">
        <v>1</v>
      </c>
      <c r="O747" s="11">
        <f t="shared" si="67"/>
        <v>1.7909909909909909</v>
      </c>
      <c r="P747" s="12">
        <f t="shared" si="68"/>
        <v>41367.572280092594</v>
      </c>
      <c r="Q747" s="12">
        <f t="shared" si="69"/>
        <v>41397.572280092594</v>
      </c>
      <c r="R747" t="s">
        <v>8274</v>
      </c>
      <c r="S747" t="str">
        <f t="shared" si="70"/>
        <v>publishing</v>
      </c>
      <c r="T747" t="str">
        <f t="shared" si="71"/>
        <v>nonfiction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 s="7">
        <v>2987</v>
      </c>
      <c r="E748" s="7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7">
        <f t="shared" si="66"/>
        <v>34.206185567010309</v>
      </c>
      <c r="N748" t="b">
        <v>1</v>
      </c>
      <c r="O748" s="11">
        <f t="shared" si="67"/>
        <v>1.1108135252761968</v>
      </c>
      <c r="P748" s="12">
        <f t="shared" si="68"/>
        <v>41157.042928240742</v>
      </c>
      <c r="Q748" s="12">
        <f t="shared" si="69"/>
        <v>41175.165972222225</v>
      </c>
      <c r="R748" t="s">
        <v>8274</v>
      </c>
      <c r="S748" t="str">
        <f t="shared" si="70"/>
        <v>publishing</v>
      </c>
      <c r="T748" t="str">
        <f t="shared" si="71"/>
        <v>nonfiction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 s="7">
        <v>7000</v>
      </c>
      <c r="E749" s="7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7">
        <f t="shared" si="66"/>
        <v>127.32727272727273</v>
      </c>
      <c r="N749" t="b">
        <v>1</v>
      </c>
      <c r="O749" s="11">
        <f t="shared" si="67"/>
        <v>1.0004285714285714</v>
      </c>
      <c r="P749" s="12">
        <f t="shared" si="68"/>
        <v>41988.548831018517</v>
      </c>
      <c r="Q749" s="12">
        <f t="shared" si="69"/>
        <v>42019.454166666663</v>
      </c>
      <c r="R749" t="s">
        <v>8274</v>
      </c>
      <c r="S749" t="str">
        <f t="shared" si="70"/>
        <v>publishing</v>
      </c>
      <c r="T749" t="str">
        <f t="shared" si="71"/>
        <v>nonfiction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 s="7">
        <v>2000</v>
      </c>
      <c r="E750" s="7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7">
        <f t="shared" si="66"/>
        <v>45.56818181818182</v>
      </c>
      <c r="N750" t="b">
        <v>1</v>
      </c>
      <c r="O750" s="11">
        <f t="shared" si="67"/>
        <v>1.0024999999999999</v>
      </c>
      <c r="P750" s="12">
        <f t="shared" si="68"/>
        <v>41831.846828703703</v>
      </c>
      <c r="Q750" s="12">
        <f t="shared" si="69"/>
        <v>41861.846828703703</v>
      </c>
      <c r="R750" t="s">
        <v>8274</v>
      </c>
      <c r="S750" t="str">
        <f t="shared" si="70"/>
        <v>publishing</v>
      </c>
      <c r="T750" t="str">
        <f t="shared" si="71"/>
        <v>nonfiction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 s="7">
        <v>10000</v>
      </c>
      <c r="E751" s="7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7">
        <f t="shared" si="66"/>
        <v>95.963636363636368</v>
      </c>
      <c r="N751" t="b">
        <v>1</v>
      </c>
      <c r="O751" s="11">
        <f t="shared" si="67"/>
        <v>1.0556000000000001</v>
      </c>
      <c r="P751" s="12">
        <f t="shared" si="68"/>
        <v>42733.94131944445</v>
      </c>
      <c r="Q751" s="12">
        <f t="shared" si="69"/>
        <v>42763.94131944445</v>
      </c>
      <c r="R751" t="s">
        <v>8274</v>
      </c>
      <c r="S751" t="str">
        <f t="shared" si="70"/>
        <v>publishing</v>
      </c>
      <c r="T751" t="str">
        <f t="shared" si="71"/>
        <v>nonfiction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 s="7">
        <v>4444</v>
      </c>
      <c r="E752" s="7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7">
        <f t="shared" si="66"/>
        <v>77.271186440677965</v>
      </c>
      <c r="N752" t="b">
        <v>1</v>
      </c>
      <c r="O752" s="11">
        <f t="shared" si="67"/>
        <v>1.0258775877587758</v>
      </c>
      <c r="P752" s="12">
        <f t="shared" si="68"/>
        <v>41299.878148148149</v>
      </c>
      <c r="Q752" s="12">
        <f t="shared" si="69"/>
        <v>41329.878148148149</v>
      </c>
      <c r="R752" t="s">
        <v>8274</v>
      </c>
      <c r="S752" t="str">
        <f t="shared" si="70"/>
        <v>publishing</v>
      </c>
      <c r="T752" t="str">
        <f t="shared" si="71"/>
        <v>nonfiction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 s="7">
        <v>3000</v>
      </c>
      <c r="E753" s="7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7">
        <f t="shared" si="66"/>
        <v>57.338709677419352</v>
      </c>
      <c r="N753" t="b">
        <v>1</v>
      </c>
      <c r="O753" s="11">
        <f t="shared" si="67"/>
        <v>1.1850000000000001</v>
      </c>
      <c r="P753" s="12">
        <f t="shared" si="68"/>
        <v>40713.630497685182</v>
      </c>
      <c r="Q753" s="12">
        <f t="shared" si="69"/>
        <v>40759.630497685182</v>
      </c>
      <c r="R753" t="s">
        <v>8274</v>
      </c>
      <c r="S753" t="str">
        <f t="shared" si="70"/>
        <v>publishing</v>
      </c>
      <c r="T753" t="str">
        <f t="shared" si="71"/>
        <v>nonfiction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 s="7">
        <v>5000</v>
      </c>
      <c r="E754" s="7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7">
        <f t="shared" si="66"/>
        <v>53.19047619047619</v>
      </c>
      <c r="N754" t="b">
        <v>1</v>
      </c>
      <c r="O754" s="11">
        <f t="shared" si="67"/>
        <v>1.117</v>
      </c>
      <c r="P754" s="12">
        <f t="shared" si="68"/>
        <v>42639.421493055561</v>
      </c>
      <c r="Q754" s="12">
        <f t="shared" si="69"/>
        <v>42659.458333333328</v>
      </c>
      <c r="R754" t="s">
        <v>8274</v>
      </c>
      <c r="S754" t="str">
        <f t="shared" si="70"/>
        <v>publishing</v>
      </c>
      <c r="T754" t="str">
        <f t="shared" si="71"/>
        <v>nonfiction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 s="7">
        <v>10000</v>
      </c>
      <c r="E755" s="7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7">
        <f t="shared" si="66"/>
        <v>492.30769230769232</v>
      </c>
      <c r="N755" t="b">
        <v>1</v>
      </c>
      <c r="O755" s="11">
        <f t="shared" si="67"/>
        <v>1.28</v>
      </c>
      <c r="P755" s="12">
        <f t="shared" si="68"/>
        <v>42019.590173611112</v>
      </c>
      <c r="Q755" s="12">
        <f t="shared" si="69"/>
        <v>42049.590173611112</v>
      </c>
      <c r="R755" t="s">
        <v>8274</v>
      </c>
      <c r="S755" t="str">
        <f t="shared" si="70"/>
        <v>publishing</v>
      </c>
      <c r="T755" t="str">
        <f t="shared" si="71"/>
        <v>nonfiction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 s="7">
        <v>2000</v>
      </c>
      <c r="E756" s="7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7">
        <f t="shared" si="66"/>
        <v>42.346938775510203</v>
      </c>
      <c r="N756" t="b">
        <v>1</v>
      </c>
      <c r="O756" s="11">
        <f t="shared" si="67"/>
        <v>1.0375000000000001</v>
      </c>
      <c r="P756" s="12">
        <f t="shared" si="68"/>
        <v>41249.749085648145</v>
      </c>
      <c r="Q756" s="12">
        <f t="shared" si="69"/>
        <v>41279.749085648145</v>
      </c>
      <c r="R756" t="s">
        <v>8274</v>
      </c>
      <c r="S756" t="str">
        <f t="shared" si="70"/>
        <v>publishing</v>
      </c>
      <c r="T756" t="str">
        <f t="shared" si="71"/>
        <v>nonfiction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 s="7">
        <v>2500</v>
      </c>
      <c r="E757" s="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7">
        <f t="shared" si="66"/>
        <v>37.466029411764708</v>
      </c>
      <c r="N757" t="b">
        <v>1</v>
      </c>
      <c r="O757" s="11">
        <f t="shared" si="67"/>
        <v>1.0190760000000001</v>
      </c>
      <c r="P757" s="12">
        <f t="shared" si="68"/>
        <v>41383.605057870373</v>
      </c>
      <c r="Q757" s="12">
        <f t="shared" si="69"/>
        <v>41414.02847222222</v>
      </c>
      <c r="R757" t="s">
        <v>8274</v>
      </c>
      <c r="S757" t="str">
        <f t="shared" si="70"/>
        <v>publishing</v>
      </c>
      <c r="T757" t="str">
        <f t="shared" si="71"/>
        <v>nonfiction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 s="7">
        <v>700</v>
      </c>
      <c r="E758" s="7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7">
        <f t="shared" si="66"/>
        <v>37.454545454545453</v>
      </c>
      <c r="N758" t="b">
        <v>1</v>
      </c>
      <c r="O758" s="11">
        <f t="shared" si="67"/>
        <v>1.177142857142857</v>
      </c>
      <c r="P758" s="12">
        <f t="shared" si="68"/>
        <v>40590.766886574071</v>
      </c>
      <c r="Q758" s="12">
        <f t="shared" si="69"/>
        <v>40651.725219907406</v>
      </c>
      <c r="R758" t="s">
        <v>8274</v>
      </c>
      <c r="S758" t="str">
        <f t="shared" si="70"/>
        <v>publishing</v>
      </c>
      <c r="T758" t="str">
        <f t="shared" si="71"/>
        <v>nonfiction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 s="7">
        <v>250</v>
      </c>
      <c r="E759" s="7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7">
        <f t="shared" si="66"/>
        <v>33.055555555555557</v>
      </c>
      <c r="N759" t="b">
        <v>1</v>
      </c>
      <c r="O759" s="11">
        <f t="shared" si="67"/>
        <v>2.38</v>
      </c>
      <c r="P759" s="12">
        <f t="shared" si="68"/>
        <v>41235.054560185185</v>
      </c>
      <c r="Q759" s="12">
        <f t="shared" si="69"/>
        <v>41249.054560185185</v>
      </c>
      <c r="R759" t="s">
        <v>8274</v>
      </c>
      <c r="S759" t="str">
        <f t="shared" si="70"/>
        <v>publishing</v>
      </c>
      <c r="T759" t="str">
        <f t="shared" si="71"/>
        <v>nonfiction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 s="7">
        <v>2500</v>
      </c>
      <c r="E760" s="7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7">
        <f t="shared" si="66"/>
        <v>134.21052631578948</v>
      </c>
      <c r="N760" t="b">
        <v>1</v>
      </c>
      <c r="O760" s="11">
        <f t="shared" si="67"/>
        <v>1.02</v>
      </c>
      <c r="P760" s="12">
        <f t="shared" si="68"/>
        <v>40429.836435185185</v>
      </c>
      <c r="Q760" s="12">
        <f t="shared" si="69"/>
        <v>40459.836435185185</v>
      </c>
      <c r="R760" t="s">
        <v>8274</v>
      </c>
      <c r="S760" t="str">
        <f t="shared" si="70"/>
        <v>publishing</v>
      </c>
      <c r="T760" t="str">
        <f t="shared" si="71"/>
        <v>nonfiction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 s="7">
        <v>5000</v>
      </c>
      <c r="E761" s="7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7">
        <f t="shared" si="66"/>
        <v>51.474747474747474</v>
      </c>
      <c r="N761" t="b">
        <v>1</v>
      </c>
      <c r="O761" s="11">
        <f t="shared" si="67"/>
        <v>1.0192000000000001</v>
      </c>
      <c r="P761" s="12">
        <f t="shared" si="68"/>
        <v>41789.330312500002</v>
      </c>
      <c r="Q761" s="12">
        <f t="shared" si="69"/>
        <v>41829.330312500002</v>
      </c>
      <c r="R761" t="s">
        <v>8274</v>
      </c>
      <c r="S761" t="str">
        <f t="shared" si="70"/>
        <v>publishing</v>
      </c>
      <c r="T761" t="str">
        <f t="shared" si="71"/>
        <v>nonfiction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 s="7">
        <v>2200</v>
      </c>
      <c r="E762" s="7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7" t="e">
        <f t="shared" si="66"/>
        <v>#DIV/0!</v>
      </c>
      <c r="N762" t="b">
        <v>0</v>
      </c>
      <c r="O762" s="11">
        <f t="shared" si="67"/>
        <v>0</v>
      </c>
      <c r="P762" s="12">
        <f t="shared" si="68"/>
        <v>42670.764039351852</v>
      </c>
      <c r="Q762" s="12">
        <f t="shared" si="69"/>
        <v>42700.805706018517</v>
      </c>
      <c r="R762" t="s">
        <v>8275</v>
      </c>
      <c r="S762" t="str">
        <f t="shared" si="70"/>
        <v>publishing</v>
      </c>
      <c r="T762" t="str">
        <f t="shared" si="71"/>
        <v>fiction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 s="7">
        <v>5000</v>
      </c>
      <c r="E763" s="7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7">
        <f t="shared" si="66"/>
        <v>39.166666666666664</v>
      </c>
      <c r="N763" t="b">
        <v>0</v>
      </c>
      <c r="O763" s="11">
        <f t="shared" si="67"/>
        <v>4.7E-2</v>
      </c>
      <c r="P763" s="12">
        <f t="shared" si="68"/>
        <v>41642.751458333332</v>
      </c>
      <c r="Q763" s="12">
        <f t="shared" si="69"/>
        <v>41672.751458333332</v>
      </c>
      <c r="R763" t="s">
        <v>8275</v>
      </c>
      <c r="S763" t="str">
        <f t="shared" si="70"/>
        <v>publishing</v>
      </c>
      <c r="T763" t="str">
        <f t="shared" si="71"/>
        <v>fiction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 s="7">
        <v>3500</v>
      </c>
      <c r="E764" s="7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7" t="e">
        <f t="shared" si="66"/>
        <v>#DIV/0!</v>
      </c>
      <c r="N764" t="b">
        <v>0</v>
      </c>
      <c r="O764" s="11">
        <f t="shared" si="67"/>
        <v>0</v>
      </c>
      <c r="P764" s="12">
        <f t="shared" si="68"/>
        <v>42690.858449074076</v>
      </c>
      <c r="Q764" s="12">
        <f t="shared" si="69"/>
        <v>42708.25</v>
      </c>
      <c r="R764" t="s">
        <v>8275</v>
      </c>
      <c r="S764" t="str">
        <f t="shared" si="70"/>
        <v>publishing</v>
      </c>
      <c r="T764" t="str">
        <f t="shared" si="71"/>
        <v>fiction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 s="7">
        <v>4290</v>
      </c>
      <c r="E765" s="7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7">
        <f t="shared" si="66"/>
        <v>5</v>
      </c>
      <c r="N765" t="b">
        <v>0</v>
      </c>
      <c r="O765" s="11">
        <f t="shared" si="67"/>
        <v>1.1655011655011655E-3</v>
      </c>
      <c r="P765" s="12">
        <f t="shared" si="68"/>
        <v>41471.446851851848</v>
      </c>
      <c r="Q765" s="12">
        <f t="shared" si="69"/>
        <v>41501.446851851848</v>
      </c>
      <c r="R765" t="s">
        <v>8275</v>
      </c>
      <c r="S765" t="str">
        <f t="shared" si="70"/>
        <v>publishing</v>
      </c>
      <c r="T765" t="str">
        <f t="shared" si="71"/>
        <v>fiction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 s="7">
        <v>5000</v>
      </c>
      <c r="E766" s="7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7" t="e">
        <f t="shared" si="66"/>
        <v>#DIV/0!</v>
      </c>
      <c r="N766" t="b">
        <v>0</v>
      </c>
      <c r="O766" s="11">
        <f t="shared" si="67"/>
        <v>0</v>
      </c>
      <c r="P766" s="12">
        <f t="shared" si="68"/>
        <v>42227.173159722224</v>
      </c>
      <c r="Q766" s="12">
        <f t="shared" si="69"/>
        <v>42257.173159722224</v>
      </c>
      <c r="R766" t="s">
        <v>8275</v>
      </c>
      <c r="S766" t="str">
        <f t="shared" si="70"/>
        <v>publishing</v>
      </c>
      <c r="T766" t="str">
        <f t="shared" si="71"/>
        <v>fiction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 s="7">
        <v>7000</v>
      </c>
      <c r="E767" s="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7">
        <f t="shared" si="66"/>
        <v>57.295454545454547</v>
      </c>
      <c r="N767" t="b">
        <v>0</v>
      </c>
      <c r="O767" s="11">
        <f t="shared" si="67"/>
        <v>0.36014285714285715</v>
      </c>
      <c r="P767" s="12">
        <f t="shared" si="68"/>
        <v>41901.542638888888</v>
      </c>
      <c r="Q767" s="12">
        <f t="shared" si="69"/>
        <v>41931.542638888888</v>
      </c>
      <c r="R767" t="s">
        <v>8275</v>
      </c>
      <c r="S767" t="str">
        <f t="shared" si="70"/>
        <v>publishing</v>
      </c>
      <c r="T767" t="str">
        <f t="shared" si="71"/>
        <v>fiction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 s="7">
        <v>4000</v>
      </c>
      <c r="E768" s="7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7" t="e">
        <f t="shared" si="66"/>
        <v>#DIV/0!</v>
      </c>
      <c r="N768" t="b">
        <v>0</v>
      </c>
      <c r="O768" s="11">
        <f t="shared" si="67"/>
        <v>0</v>
      </c>
      <c r="P768" s="12">
        <f t="shared" si="68"/>
        <v>42021.783368055556</v>
      </c>
      <c r="Q768" s="12">
        <f t="shared" si="69"/>
        <v>42051.783368055556</v>
      </c>
      <c r="R768" t="s">
        <v>8275</v>
      </c>
      <c r="S768" t="str">
        <f t="shared" si="70"/>
        <v>publishing</v>
      </c>
      <c r="T768" t="str">
        <f t="shared" si="71"/>
        <v>fiction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 s="7">
        <v>5000</v>
      </c>
      <c r="E769" s="7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7">
        <f t="shared" si="66"/>
        <v>59</v>
      </c>
      <c r="N769" t="b">
        <v>0</v>
      </c>
      <c r="O769" s="11">
        <f t="shared" si="67"/>
        <v>3.5400000000000001E-2</v>
      </c>
      <c r="P769" s="12">
        <f t="shared" si="68"/>
        <v>42115.143634259264</v>
      </c>
      <c r="Q769" s="12">
        <f t="shared" si="69"/>
        <v>42145.143634259264</v>
      </c>
      <c r="R769" t="s">
        <v>8275</v>
      </c>
      <c r="S769" t="str">
        <f t="shared" si="70"/>
        <v>publishing</v>
      </c>
      <c r="T769" t="str">
        <f t="shared" si="71"/>
        <v>fiction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 s="7">
        <v>2500</v>
      </c>
      <c r="E770" s="7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7" t="e">
        <f t="shared" si="66"/>
        <v>#DIV/0!</v>
      </c>
      <c r="N770" t="b">
        <v>0</v>
      </c>
      <c r="O770" s="11">
        <f t="shared" si="67"/>
        <v>0</v>
      </c>
      <c r="P770" s="12">
        <f t="shared" si="68"/>
        <v>41594.207060185188</v>
      </c>
      <c r="Q770" s="12">
        <f t="shared" si="69"/>
        <v>41624.207060185188</v>
      </c>
      <c r="R770" t="s">
        <v>8275</v>
      </c>
      <c r="S770" t="str">
        <f t="shared" si="70"/>
        <v>publishing</v>
      </c>
      <c r="T770" t="str">
        <f t="shared" si="71"/>
        <v>fiction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 s="7">
        <v>4000</v>
      </c>
      <c r="E771" s="7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7">
        <f t="shared" ref="M771:M834" si="72">E771/L771</f>
        <v>31.846153846153847</v>
      </c>
      <c r="N771" t="b">
        <v>0</v>
      </c>
      <c r="O771" s="11">
        <f t="shared" ref="O771:O834" si="73">E771/D771</f>
        <v>0.41399999999999998</v>
      </c>
      <c r="P771" s="12">
        <f t="shared" ref="P771:P834" si="74">(((J771/60)/60)/24)+DATE(1970,1,1)</f>
        <v>41604.996458333335</v>
      </c>
      <c r="Q771" s="12">
        <f t="shared" ref="Q771:Q834" si="75">(((I771/60)/60)/24)+DATE(1970,1,1)</f>
        <v>41634.996458333335</v>
      </c>
      <c r="R771" t="s">
        <v>8275</v>
      </c>
      <c r="S771" t="str">
        <f t="shared" ref="S771:S834" si="76">LEFT(R771, SEARCH("/",R771,1)-1)</f>
        <v>publishing</v>
      </c>
      <c r="T771" t="str">
        <f t="shared" ref="T771:T834" si="77">RIGHT(R771,LEN(R771)-SEARCH("/",R771))</f>
        <v>fiction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 s="7">
        <v>17500</v>
      </c>
      <c r="E772" s="7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7" t="e">
        <f t="shared" si="72"/>
        <v>#DIV/0!</v>
      </c>
      <c r="N772" t="b">
        <v>0</v>
      </c>
      <c r="O772" s="11">
        <f t="shared" si="73"/>
        <v>0</v>
      </c>
      <c r="P772" s="12">
        <f t="shared" si="74"/>
        <v>41289.999641203707</v>
      </c>
      <c r="Q772" s="12">
        <f t="shared" si="75"/>
        <v>41329.999641203707</v>
      </c>
      <c r="R772" t="s">
        <v>8275</v>
      </c>
      <c r="S772" t="str">
        <f t="shared" si="76"/>
        <v>publishing</v>
      </c>
      <c r="T772" t="str">
        <f t="shared" si="77"/>
        <v>fiction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 s="7">
        <v>38000</v>
      </c>
      <c r="E773" s="7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7">
        <f t="shared" si="72"/>
        <v>10</v>
      </c>
      <c r="N773" t="b">
        <v>0</v>
      </c>
      <c r="O773" s="11">
        <f t="shared" si="73"/>
        <v>2.631578947368421E-4</v>
      </c>
      <c r="P773" s="12">
        <f t="shared" si="74"/>
        <v>42349.824097222227</v>
      </c>
      <c r="Q773" s="12">
        <f t="shared" si="75"/>
        <v>42399.824097222227</v>
      </c>
      <c r="R773" t="s">
        <v>8275</v>
      </c>
      <c r="S773" t="str">
        <f t="shared" si="76"/>
        <v>publishing</v>
      </c>
      <c r="T773" t="str">
        <f t="shared" si="77"/>
        <v>fiction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 s="7">
        <v>1500</v>
      </c>
      <c r="E774" s="7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7">
        <f t="shared" si="72"/>
        <v>50</v>
      </c>
      <c r="N774" t="b">
        <v>0</v>
      </c>
      <c r="O774" s="11">
        <f t="shared" si="73"/>
        <v>3.3333333333333333E-2</v>
      </c>
      <c r="P774" s="12">
        <f t="shared" si="74"/>
        <v>40068.056932870371</v>
      </c>
      <c r="Q774" s="12">
        <f t="shared" si="75"/>
        <v>40118.165972222225</v>
      </c>
      <c r="R774" t="s">
        <v>8275</v>
      </c>
      <c r="S774" t="str">
        <f t="shared" si="76"/>
        <v>publishing</v>
      </c>
      <c r="T774" t="str">
        <f t="shared" si="77"/>
        <v>fiction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 s="7">
        <v>3759</v>
      </c>
      <c r="E775" s="7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7">
        <f t="shared" si="72"/>
        <v>16</v>
      </c>
      <c r="N775" t="b">
        <v>0</v>
      </c>
      <c r="O775" s="11">
        <f t="shared" si="73"/>
        <v>8.5129023676509714E-3</v>
      </c>
      <c r="P775" s="12">
        <f t="shared" si="74"/>
        <v>42100.735937499994</v>
      </c>
      <c r="Q775" s="12">
        <f t="shared" si="75"/>
        <v>42134.959027777775</v>
      </c>
      <c r="R775" t="s">
        <v>8275</v>
      </c>
      <c r="S775" t="str">
        <f t="shared" si="76"/>
        <v>publishing</v>
      </c>
      <c r="T775" t="str">
        <f t="shared" si="77"/>
        <v>fiction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 s="7">
        <v>500</v>
      </c>
      <c r="E776" s="7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7">
        <f t="shared" si="72"/>
        <v>39</v>
      </c>
      <c r="N776" t="b">
        <v>0</v>
      </c>
      <c r="O776" s="11">
        <f t="shared" si="73"/>
        <v>0.70199999999999996</v>
      </c>
      <c r="P776" s="12">
        <f t="shared" si="74"/>
        <v>41663.780300925922</v>
      </c>
      <c r="Q776" s="12">
        <f t="shared" si="75"/>
        <v>41693.780300925922</v>
      </c>
      <c r="R776" t="s">
        <v>8275</v>
      </c>
      <c r="S776" t="str">
        <f t="shared" si="76"/>
        <v>publishing</v>
      </c>
      <c r="T776" t="str">
        <f t="shared" si="77"/>
        <v>fiction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 s="7">
        <v>10000</v>
      </c>
      <c r="E777" s="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7">
        <f t="shared" si="72"/>
        <v>34</v>
      </c>
      <c r="N777" t="b">
        <v>0</v>
      </c>
      <c r="O777" s="11">
        <f t="shared" si="73"/>
        <v>1.7000000000000001E-2</v>
      </c>
      <c r="P777" s="12">
        <f t="shared" si="74"/>
        <v>40863.060127314813</v>
      </c>
      <c r="Q777" s="12">
        <f t="shared" si="75"/>
        <v>40893.060127314813</v>
      </c>
      <c r="R777" t="s">
        <v>8275</v>
      </c>
      <c r="S777" t="str">
        <f t="shared" si="76"/>
        <v>publishing</v>
      </c>
      <c r="T777" t="str">
        <f t="shared" si="77"/>
        <v>fiction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 s="7">
        <v>7000</v>
      </c>
      <c r="E778" s="7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7">
        <f t="shared" si="72"/>
        <v>63.122807017543863</v>
      </c>
      <c r="N778" t="b">
        <v>0</v>
      </c>
      <c r="O778" s="11">
        <f t="shared" si="73"/>
        <v>0.51400000000000001</v>
      </c>
      <c r="P778" s="12">
        <f t="shared" si="74"/>
        <v>42250.685706018514</v>
      </c>
      <c r="Q778" s="12">
        <f t="shared" si="75"/>
        <v>42288.208333333328</v>
      </c>
      <c r="R778" t="s">
        <v>8275</v>
      </c>
      <c r="S778" t="str">
        <f t="shared" si="76"/>
        <v>publishing</v>
      </c>
      <c r="T778" t="str">
        <f t="shared" si="77"/>
        <v>fiction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 s="7">
        <v>3000</v>
      </c>
      <c r="E779" s="7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7">
        <f t="shared" si="72"/>
        <v>7</v>
      </c>
      <c r="N779" t="b">
        <v>0</v>
      </c>
      <c r="O779" s="11">
        <f t="shared" si="73"/>
        <v>7.0000000000000001E-3</v>
      </c>
      <c r="P779" s="12">
        <f t="shared" si="74"/>
        <v>41456.981215277774</v>
      </c>
      <c r="Q779" s="12">
        <f t="shared" si="75"/>
        <v>41486.981215277774</v>
      </c>
      <c r="R779" t="s">
        <v>8275</v>
      </c>
      <c r="S779" t="str">
        <f t="shared" si="76"/>
        <v>publishing</v>
      </c>
      <c r="T779" t="str">
        <f t="shared" si="77"/>
        <v>fiction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 s="7">
        <v>500</v>
      </c>
      <c r="E780" s="7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7">
        <f t="shared" si="72"/>
        <v>2</v>
      </c>
      <c r="N780" t="b">
        <v>0</v>
      </c>
      <c r="O780" s="11">
        <f t="shared" si="73"/>
        <v>4.0000000000000001E-3</v>
      </c>
      <c r="P780" s="12">
        <f t="shared" si="74"/>
        <v>41729.702314814815</v>
      </c>
      <c r="Q780" s="12">
        <f t="shared" si="75"/>
        <v>41759.702314814815</v>
      </c>
      <c r="R780" t="s">
        <v>8275</v>
      </c>
      <c r="S780" t="str">
        <f t="shared" si="76"/>
        <v>publishing</v>
      </c>
      <c r="T780" t="str">
        <f t="shared" si="77"/>
        <v>fiction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 s="7">
        <v>15000</v>
      </c>
      <c r="E781" s="7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7">
        <f t="shared" si="72"/>
        <v>66.666666666666671</v>
      </c>
      <c r="N781" t="b">
        <v>0</v>
      </c>
      <c r="O781" s="11">
        <f t="shared" si="73"/>
        <v>2.6666666666666668E-2</v>
      </c>
      <c r="P781" s="12">
        <f t="shared" si="74"/>
        <v>40436.68408564815</v>
      </c>
      <c r="Q781" s="12">
        <f t="shared" si="75"/>
        <v>40466.166666666664</v>
      </c>
      <c r="R781" t="s">
        <v>8275</v>
      </c>
      <c r="S781" t="str">
        <f t="shared" si="76"/>
        <v>publishing</v>
      </c>
      <c r="T781" t="str">
        <f t="shared" si="77"/>
        <v>fiction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 s="7">
        <v>1000</v>
      </c>
      <c r="E782" s="7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7">
        <f t="shared" si="72"/>
        <v>38.518518518518519</v>
      </c>
      <c r="N782" t="b">
        <v>1</v>
      </c>
      <c r="O782" s="11">
        <f t="shared" si="73"/>
        <v>1.04</v>
      </c>
      <c r="P782" s="12">
        <f t="shared" si="74"/>
        <v>40636.673900462964</v>
      </c>
      <c r="Q782" s="12">
        <f t="shared" si="75"/>
        <v>40666.673900462964</v>
      </c>
      <c r="R782" t="s">
        <v>8276</v>
      </c>
      <c r="S782" t="str">
        <f t="shared" si="76"/>
        <v>music</v>
      </c>
      <c r="T782" t="str">
        <f t="shared" si="77"/>
        <v>rock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 s="7">
        <v>800</v>
      </c>
      <c r="E783" s="7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7">
        <f t="shared" si="72"/>
        <v>42.609200000000001</v>
      </c>
      <c r="N783" t="b">
        <v>1</v>
      </c>
      <c r="O783" s="11">
        <f t="shared" si="73"/>
        <v>1.3315375</v>
      </c>
      <c r="P783" s="12">
        <f t="shared" si="74"/>
        <v>41403.000856481485</v>
      </c>
      <c r="Q783" s="12">
        <f t="shared" si="75"/>
        <v>41433.000856481485</v>
      </c>
      <c r="R783" t="s">
        <v>8276</v>
      </c>
      <c r="S783" t="str">
        <f t="shared" si="76"/>
        <v>music</v>
      </c>
      <c r="T783" t="str">
        <f t="shared" si="77"/>
        <v>rock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 s="7">
        <v>700</v>
      </c>
      <c r="E784" s="7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7">
        <f t="shared" si="72"/>
        <v>50</v>
      </c>
      <c r="N784" t="b">
        <v>1</v>
      </c>
      <c r="O784" s="11">
        <f t="shared" si="73"/>
        <v>1</v>
      </c>
      <c r="P784" s="12">
        <f t="shared" si="74"/>
        <v>41116.758125</v>
      </c>
      <c r="Q784" s="12">
        <f t="shared" si="75"/>
        <v>41146.758125</v>
      </c>
      <c r="R784" t="s">
        <v>8276</v>
      </c>
      <c r="S784" t="str">
        <f t="shared" si="76"/>
        <v>music</v>
      </c>
      <c r="T784" t="str">
        <f t="shared" si="77"/>
        <v>rock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 s="7">
        <v>1500</v>
      </c>
      <c r="E785" s="7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7">
        <f t="shared" si="72"/>
        <v>63.485714285714288</v>
      </c>
      <c r="N785" t="b">
        <v>1</v>
      </c>
      <c r="O785" s="11">
        <f t="shared" si="73"/>
        <v>1.4813333333333334</v>
      </c>
      <c r="P785" s="12">
        <f t="shared" si="74"/>
        <v>40987.773715277777</v>
      </c>
      <c r="Q785" s="12">
        <f t="shared" si="75"/>
        <v>41026.916666666664</v>
      </c>
      <c r="R785" t="s">
        <v>8276</v>
      </c>
      <c r="S785" t="str">
        <f t="shared" si="76"/>
        <v>music</v>
      </c>
      <c r="T785" t="str">
        <f t="shared" si="77"/>
        <v>rock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 s="7">
        <v>1000</v>
      </c>
      <c r="E786" s="7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7">
        <f t="shared" si="72"/>
        <v>102.5</v>
      </c>
      <c r="N786" t="b">
        <v>1</v>
      </c>
      <c r="O786" s="11">
        <f t="shared" si="73"/>
        <v>1.0249999999999999</v>
      </c>
      <c r="P786" s="12">
        <f t="shared" si="74"/>
        <v>41675.149525462963</v>
      </c>
      <c r="Q786" s="12">
        <f t="shared" si="75"/>
        <v>41715.107858796298</v>
      </c>
      <c r="R786" t="s">
        <v>8276</v>
      </c>
      <c r="S786" t="str">
        <f t="shared" si="76"/>
        <v>music</v>
      </c>
      <c r="T786" t="str">
        <f t="shared" si="77"/>
        <v>rock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 s="7">
        <v>500</v>
      </c>
      <c r="E787" s="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7">
        <f t="shared" si="72"/>
        <v>31.142758620689655</v>
      </c>
      <c r="N787" t="b">
        <v>1</v>
      </c>
      <c r="O787" s="11">
        <f t="shared" si="73"/>
        <v>1.8062799999999999</v>
      </c>
      <c r="P787" s="12">
        <f t="shared" si="74"/>
        <v>41303.593923611108</v>
      </c>
      <c r="Q787" s="12">
        <f t="shared" si="75"/>
        <v>41333.593923611108</v>
      </c>
      <c r="R787" t="s">
        <v>8276</v>
      </c>
      <c r="S787" t="str">
        <f t="shared" si="76"/>
        <v>music</v>
      </c>
      <c r="T787" t="str">
        <f t="shared" si="77"/>
        <v>rock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 s="7">
        <v>5000</v>
      </c>
      <c r="E788" s="7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7">
        <f t="shared" si="72"/>
        <v>162.27272727272728</v>
      </c>
      <c r="N788" t="b">
        <v>1</v>
      </c>
      <c r="O788" s="11">
        <f t="shared" si="73"/>
        <v>1.4279999999999999</v>
      </c>
      <c r="P788" s="12">
        <f t="shared" si="74"/>
        <v>40983.055949074071</v>
      </c>
      <c r="Q788" s="12">
        <f t="shared" si="75"/>
        <v>41040.657638888886</v>
      </c>
      <c r="R788" t="s">
        <v>8276</v>
      </c>
      <c r="S788" t="str">
        <f t="shared" si="76"/>
        <v>music</v>
      </c>
      <c r="T788" t="str">
        <f t="shared" si="77"/>
        <v>rock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 s="7">
        <v>1200</v>
      </c>
      <c r="E789" s="7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7">
        <f t="shared" si="72"/>
        <v>80.588235294117652</v>
      </c>
      <c r="N789" t="b">
        <v>1</v>
      </c>
      <c r="O789" s="11">
        <f t="shared" si="73"/>
        <v>1.1416666666666666</v>
      </c>
      <c r="P789" s="12">
        <f t="shared" si="74"/>
        <v>41549.627615740741</v>
      </c>
      <c r="Q789" s="12">
        <f t="shared" si="75"/>
        <v>41579.627615740741</v>
      </c>
      <c r="R789" t="s">
        <v>8276</v>
      </c>
      <c r="S789" t="str">
        <f t="shared" si="76"/>
        <v>music</v>
      </c>
      <c r="T789" t="str">
        <f t="shared" si="77"/>
        <v>rock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 s="7">
        <v>1000</v>
      </c>
      <c r="E790" s="7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7">
        <f t="shared" si="72"/>
        <v>59.85441176470588</v>
      </c>
      <c r="N790" t="b">
        <v>1</v>
      </c>
      <c r="O790" s="11">
        <f t="shared" si="73"/>
        <v>2.03505</v>
      </c>
      <c r="P790" s="12">
        <f t="shared" si="74"/>
        <v>41059.006805555553</v>
      </c>
      <c r="Q790" s="12">
        <f t="shared" si="75"/>
        <v>41097.165972222225</v>
      </c>
      <c r="R790" t="s">
        <v>8276</v>
      </c>
      <c r="S790" t="str">
        <f t="shared" si="76"/>
        <v>music</v>
      </c>
      <c r="T790" t="str">
        <f t="shared" si="77"/>
        <v>rock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 s="7">
        <v>1700</v>
      </c>
      <c r="E791" s="7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7">
        <f t="shared" si="72"/>
        <v>132.85714285714286</v>
      </c>
      <c r="N791" t="b">
        <v>1</v>
      </c>
      <c r="O791" s="11">
        <f t="shared" si="73"/>
        <v>1.0941176470588236</v>
      </c>
      <c r="P791" s="12">
        <f t="shared" si="74"/>
        <v>41277.186111111114</v>
      </c>
      <c r="Q791" s="12">
        <f t="shared" si="75"/>
        <v>41295.332638888889</v>
      </c>
      <c r="R791" t="s">
        <v>8276</v>
      </c>
      <c r="S791" t="str">
        <f t="shared" si="76"/>
        <v>music</v>
      </c>
      <c r="T791" t="str">
        <f t="shared" si="77"/>
        <v>rock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 s="7">
        <v>10000</v>
      </c>
      <c r="E792" s="7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7">
        <f t="shared" si="72"/>
        <v>92.547820512820508</v>
      </c>
      <c r="N792" t="b">
        <v>1</v>
      </c>
      <c r="O792" s="11">
        <f t="shared" si="73"/>
        <v>1.443746</v>
      </c>
      <c r="P792" s="12">
        <f t="shared" si="74"/>
        <v>41276.047905092593</v>
      </c>
      <c r="Q792" s="12">
        <f t="shared" si="75"/>
        <v>41306.047905092593</v>
      </c>
      <c r="R792" t="s">
        <v>8276</v>
      </c>
      <c r="S792" t="str">
        <f t="shared" si="76"/>
        <v>music</v>
      </c>
      <c r="T792" t="str">
        <f t="shared" si="77"/>
        <v>rock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 s="7">
        <v>7500</v>
      </c>
      <c r="E793" s="7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7">
        <f t="shared" si="72"/>
        <v>60.859375</v>
      </c>
      <c r="N793" t="b">
        <v>1</v>
      </c>
      <c r="O793" s="11">
        <f t="shared" si="73"/>
        <v>1.0386666666666666</v>
      </c>
      <c r="P793" s="12">
        <f t="shared" si="74"/>
        <v>41557.780624999999</v>
      </c>
      <c r="Q793" s="12">
        <f t="shared" si="75"/>
        <v>41591.249305555553</v>
      </c>
      <c r="R793" t="s">
        <v>8276</v>
      </c>
      <c r="S793" t="str">
        <f t="shared" si="76"/>
        <v>music</v>
      </c>
      <c r="T793" t="str">
        <f t="shared" si="77"/>
        <v>rock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 s="7">
        <v>2500</v>
      </c>
      <c r="E794" s="7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7">
        <f t="shared" si="72"/>
        <v>41.851833333333339</v>
      </c>
      <c r="N794" t="b">
        <v>1</v>
      </c>
      <c r="O794" s="11">
        <f t="shared" si="73"/>
        <v>1.0044440000000001</v>
      </c>
      <c r="P794" s="12">
        <f t="shared" si="74"/>
        <v>41555.873645833337</v>
      </c>
      <c r="Q794" s="12">
        <f t="shared" si="75"/>
        <v>41585.915312500001</v>
      </c>
      <c r="R794" t="s">
        <v>8276</v>
      </c>
      <c r="S794" t="str">
        <f t="shared" si="76"/>
        <v>music</v>
      </c>
      <c r="T794" t="str">
        <f t="shared" si="77"/>
        <v>rock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 s="7">
        <v>2750</v>
      </c>
      <c r="E795" s="7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7">
        <f t="shared" si="72"/>
        <v>88.325937499999995</v>
      </c>
      <c r="N795" t="b">
        <v>1</v>
      </c>
      <c r="O795" s="11">
        <f t="shared" si="73"/>
        <v>1.0277927272727272</v>
      </c>
      <c r="P795" s="12">
        <f t="shared" si="74"/>
        <v>41442.741249999999</v>
      </c>
      <c r="Q795" s="12">
        <f t="shared" si="75"/>
        <v>41458.207638888889</v>
      </c>
      <c r="R795" t="s">
        <v>8276</v>
      </c>
      <c r="S795" t="str">
        <f t="shared" si="76"/>
        <v>music</v>
      </c>
      <c r="T795" t="str">
        <f t="shared" si="77"/>
        <v>rock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 s="7">
        <v>8000</v>
      </c>
      <c r="E796" s="7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7">
        <f t="shared" si="72"/>
        <v>158.96226415094338</v>
      </c>
      <c r="N796" t="b">
        <v>1</v>
      </c>
      <c r="O796" s="11">
        <f t="shared" si="73"/>
        <v>1.0531250000000001</v>
      </c>
      <c r="P796" s="12">
        <f t="shared" si="74"/>
        <v>40736.115011574075</v>
      </c>
      <c r="Q796" s="12">
        <f t="shared" si="75"/>
        <v>40791.712500000001</v>
      </c>
      <c r="R796" t="s">
        <v>8276</v>
      </c>
      <c r="S796" t="str">
        <f t="shared" si="76"/>
        <v>music</v>
      </c>
      <c r="T796" t="str">
        <f t="shared" si="77"/>
        <v>rock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 s="7">
        <v>14000</v>
      </c>
      <c r="E797" s="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7">
        <f t="shared" si="72"/>
        <v>85.054347826086953</v>
      </c>
      <c r="N797" t="b">
        <v>1</v>
      </c>
      <c r="O797" s="11">
        <f t="shared" si="73"/>
        <v>1.1178571428571429</v>
      </c>
      <c r="P797" s="12">
        <f t="shared" si="74"/>
        <v>40963.613032407404</v>
      </c>
      <c r="Q797" s="12">
        <f t="shared" si="75"/>
        <v>41006.207638888889</v>
      </c>
      <c r="R797" t="s">
        <v>8276</v>
      </c>
      <c r="S797" t="str">
        <f t="shared" si="76"/>
        <v>music</v>
      </c>
      <c r="T797" t="str">
        <f t="shared" si="77"/>
        <v>rock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 s="7">
        <v>10000</v>
      </c>
      <c r="E798" s="7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7">
        <f t="shared" si="72"/>
        <v>112.61111111111111</v>
      </c>
      <c r="N798" t="b">
        <v>1</v>
      </c>
      <c r="O798" s="11">
        <f t="shared" si="73"/>
        <v>1.0135000000000001</v>
      </c>
      <c r="P798" s="12">
        <f t="shared" si="74"/>
        <v>41502.882928240739</v>
      </c>
      <c r="Q798" s="12">
        <f t="shared" si="75"/>
        <v>41532.881944444445</v>
      </c>
      <c r="R798" t="s">
        <v>8276</v>
      </c>
      <c r="S798" t="str">
        <f t="shared" si="76"/>
        <v>music</v>
      </c>
      <c r="T798" t="str">
        <f t="shared" si="77"/>
        <v>rock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 s="7">
        <v>3000</v>
      </c>
      <c r="E799" s="7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7">
        <f t="shared" si="72"/>
        <v>45.436619718309856</v>
      </c>
      <c r="N799" t="b">
        <v>1</v>
      </c>
      <c r="O799" s="11">
        <f t="shared" si="73"/>
        <v>1.0753333333333333</v>
      </c>
      <c r="P799" s="12">
        <f t="shared" si="74"/>
        <v>40996.994074074071</v>
      </c>
      <c r="Q799" s="12">
        <f t="shared" si="75"/>
        <v>41028.166666666664</v>
      </c>
      <c r="R799" t="s">
        <v>8276</v>
      </c>
      <c r="S799" t="str">
        <f t="shared" si="76"/>
        <v>music</v>
      </c>
      <c r="T799" t="str">
        <f t="shared" si="77"/>
        <v>rock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 s="7">
        <v>3500</v>
      </c>
      <c r="E800" s="7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7">
        <f t="shared" si="72"/>
        <v>46.218390804597703</v>
      </c>
      <c r="N800" t="b">
        <v>1</v>
      </c>
      <c r="O800" s="11">
        <f t="shared" si="73"/>
        <v>1.1488571428571428</v>
      </c>
      <c r="P800" s="12">
        <f t="shared" si="74"/>
        <v>41882.590127314819</v>
      </c>
      <c r="Q800" s="12">
        <f t="shared" si="75"/>
        <v>41912.590127314819</v>
      </c>
      <c r="R800" t="s">
        <v>8276</v>
      </c>
      <c r="S800" t="str">
        <f t="shared" si="76"/>
        <v>music</v>
      </c>
      <c r="T800" t="str">
        <f t="shared" si="77"/>
        <v>rock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 s="7">
        <v>5000</v>
      </c>
      <c r="E801" s="7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7">
        <f t="shared" si="72"/>
        <v>178.60714285714286</v>
      </c>
      <c r="N801" t="b">
        <v>1</v>
      </c>
      <c r="O801" s="11">
        <f t="shared" si="73"/>
        <v>1.0002</v>
      </c>
      <c r="P801" s="12">
        <f t="shared" si="74"/>
        <v>40996.667199074072</v>
      </c>
      <c r="Q801" s="12">
        <f t="shared" si="75"/>
        <v>41026.667199074072</v>
      </c>
      <c r="R801" t="s">
        <v>8276</v>
      </c>
      <c r="S801" t="str">
        <f t="shared" si="76"/>
        <v>music</v>
      </c>
      <c r="T801" t="str">
        <f t="shared" si="77"/>
        <v>rock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 s="7">
        <v>1500</v>
      </c>
      <c r="E802" s="7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7">
        <f t="shared" si="72"/>
        <v>40.75</v>
      </c>
      <c r="N802" t="b">
        <v>1</v>
      </c>
      <c r="O802" s="11">
        <f t="shared" si="73"/>
        <v>1.5213333333333334</v>
      </c>
      <c r="P802" s="12">
        <f t="shared" si="74"/>
        <v>41863.433495370373</v>
      </c>
      <c r="Q802" s="12">
        <f t="shared" si="75"/>
        <v>41893.433495370373</v>
      </c>
      <c r="R802" t="s">
        <v>8276</v>
      </c>
      <c r="S802" t="str">
        <f t="shared" si="76"/>
        <v>music</v>
      </c>
      <c r="T802" t="str">
        <f t="shared" si="77"/>
        <v>rock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 s="7">
        <v>2000</v>
      </c>
      <c r="E803" s="7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7">
        <f t="shared" si="72"/>
        <v>43.733921568627444</v>
      </c>
      <c r="N803" t="b">
        <v>1</v>
      </c>
      <c r="O803" s="11">
        <f t="shared" si="73"/>
        <v>1.1152149999999998</v>
      </c>
      <c r="P803" s="12">
        <f t="shared" si="74"/>
        <v>40695.795370370368</v>
      </c>
      <c r="Q803" s="12">
        <f t="shared" si="75"/>
        <v>40725.795370370368</v>
      </c>
      <c r="R803" t="s">
        <v>8276</v>
      </c>
      <c r="S803" t="str">
        <f t="shared" si="76"/>
        <v>music</v>
      </c>
      <c r="T803" t="str">
        <f t="shared" si="77"/>
        <v>rock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 s="7">
        <v>6000</v>
      </c>
      <c r="E804" s="7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7">
        <f t="shared" si="72"/>
        <v>81.066666666666663</v>
      </c>
      <c r="N804" t="b">
        <v>1</v>
      </c>
      <c r="O804" s="11">
        <f t="shared" si="73"/>
        <v>1.0133333333333334</v>
      </c>
      <c r="P804" s="12">
        <f t="shared" si="74"/>
        <v>41123.022268518522</v>
      </c>
      <c r="Q804" s="12">
        <f t="shared" si="75"/>
        <v>41169.170138888891</v>
      </c>
      <c r="R804" t="s">
        <v>8276</v>
      </c>
      <c r="S804" t="str">
        <f t="shared" si="76"/>
        <v>music</v>
      </c>
      <c r="T804" t="str">
        <f t="shared" si="77"/>
        <v>rock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 s="7">
        <v>2300</v>
      </c>
      <c r="E805" s="7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7">
        <f t="shared" si="72"/>
        <v>74.60526315789474</v>
      </c>
      <c r="N805" t="b">
        <v>1</v>
      </c>
      <c r="O805" s="11">
        <f t="shared" si="73"/>
        <v>1.232608695652174</v>
      </c>
      <c r="P805" s="12">
        <f t="shared" si="74"/>
        <v>40665.949976851851</v>
      </c>
      <c r="Q805" s="12">
        <f t="shared" si="75"/>
        <v>40692.041666666664</v>
      </c>
      <c r="R805" t="s">
        <v>8276</v>
      </c>
      <c r="S805" t="str">
        <f t="shared" si="76"/>
        <v>music</v>
      </c>
      <c r="T805" t="str">
        <f t="shared" si="77"/>
        <v>rock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 s="7">
        <v>5500</v>
      </c>
      <c r="E806" s="7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7">
        <f t="shared" si="72"/>
        <v>305.55555555555554</v>
      </c>
      <c r="N806" t="b">
        <v>1</v>
      </c>
      <c r="O806" s="11">
        <f t="shared" si="73"/>
        <v>1</v>
      </c>
      <c r="P806" s="12">
        <f t="shared" si="74"/>
        <v>40730.105625000004</v>
      </c>
      <c r="Q806" s="12">
        <f t="shared" si="75"/>
        <v>40747.165972222225</v>
      </c>
      <c r="R806" t="s">
        <v>8276</v>
      </c>
      <c r="S806" t="str">
        <f t="shared" si="76"/>
        <v>music</v>
      </c>
      <c r="T806" t="str">
        <f t="shared" si="77"/>
        <v>rock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 s="7">
        <v>3000</v>
      </c>
      <c r="E807" s="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7">
        <f t="shared" si="72"/>
        <v>58.333333333333336</v>
      </c>
      <c r="N807" t="b">
        <v>1</v>
      </c>
      <c r="O807" s="11">
        <f t="shared" si="73"/>
        <v>1.05</v>
      </c>
      <c r="P807" s="12">
        <f t="shared" si="74"/>
        <v>40690.823055555556</v>
      </c>
      <c r="Q807" s="12">
        <f t="shared" si="75"/>
        <v>40740.958333333336</v>
      </c>
      <c r="R807" t="s">
        <v>8276</v>
      </c>
      <c r="S807" t="str">
        <f t="shared" si="76"/>
        <v>music</v>
      </c>
      <c r="T807" t="str">
        <f t="shared" si="77"/>
        <v>rock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 s="7">
        <v>8000</v>
      </c>
      <c r="E808" s="7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7">
        <f t="shared" si="72"/>
        <v>117.67605633802818</v>
      </c>
      <c r="N808" t="b">
        <v>1</v>
      </c>
      <c r="O808" s="11">
        <f t="shared" si="73"/>
        <v>1.0443750000000001</v>
      </c>
      <c r="P808" s="12">
        <f t="shared" si="74"/>
        <v>40763.691423611112</v>
      </c>
      <c r="Q808" s="12">
        <f t="shared" si="75"/>
        <v>40793.691423611112</v>
      </c>
      <c r="R808" t="s">
        <v>8276</v>
      </c>
      <c r="S808" t="str">
        <f t="shared" si="76"/>
        <v>music</v>
      </c>
      <c r="T808" t="str">
        <f t="shared" si="77"/>
        <v>rock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 s="7">
        <v>4000</v>
      </c>
      <c r="E809" s="7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7">
        <f t="shared" si="72"/>
        <v>73.771929824561397</v>
      </c>
      <c r="N809" t="b">
        <v>1</v>
      </c>
      <c r="O809" s="11">
        <f t="shared" si="73"/>
        <v>1.05125</v>
      </c>
      <c r="P809" s="12">
        <f t="shared" si="74"/>
        <v>42759.628599537042</v>
      </c>
      <c r="Q809" s="12">
        <f t="shared" si="75"/>
        <v>42795.083333333328</v>
      </c>
      <c r="R809" t="s">
        <v>8276</v>
      </c>
      <c r="S809" t="str">
        <f t="shared" si="76"/>
        <v>music</v>
      </c>
      <c r="T809" t="str">
        <f t="shared" si="77"/>
        <v>rock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 s="7">
        <v>4500</v>
      </c>
      <c r="E810" s="7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7">
        <f t="shared" si="72"/>
        <v>104.65116279069767</v>
      </c>
      <c r="N810" t="b">
        <v>1</v>
      </c>
      <c r="O810" s="11">
        <f t="shared" si="73"/>
        <v>1</v>
      </c>
      <c r="P810" s="12">
        <f t="shared" si="74"/>
        <v>41962.100532407407</v>
      </c>
      <c r="Q810" s="12">
        <f t="shared" si="75"/>
        <v>41995.207638888889</v>
      </c>
      <c r="R810" t="s">
        <v>8276</v>
      </c>
      <c r="S810" t="str">
        <f t="shared" si="76"/>
        <v>music</v>
      </c>
      <c r="T810" t="str">
        <f t="shared" si="77"/>
        <v>rock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 s="7">
        <v>4000</v>
      </c>
      <c r="E811" s="7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7">
        <f t="shared" si="72"/>
        <v>79.82692307692308</v>
      </c>
      <c r="N811" t="b">
        <v>1</v>
      </c>
      <c r="O811" s="11">
        <f t="shared" si="73"/>
        <v>1.03775</v>
      </c>
      <c r="P811" s="12">
        <f t="shared" si="74"/>
        <v>41628.833680555559</v>
      </c>
      <c r="Q811" s="12">
        <f t="shared" si="75"/>
        <v>41658.833680555559</v>
      </c>
      <c r="R811" t="s">
        <v>8276</v>
      </c>
      <c r="S811" t="str">
        <f t="shared" si="76"/>
        <v>music</v>
      </c>
      <c r="T811" t="str">
        <f t="shared" si="77"/>
        <v>rock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 s="7">
        <v>1500</v>
      </c>
      <c r="E812" s="7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7">
        <f t="shared" si="72"/>
        <v>58.333333333333336</v>
      </c>
      <c r="N812" t="b">
        <v>1</v>
      </c>
      <c r="O812" s="11">
        <f t="shared" si="73"/>
        <v>1.05</v>
      </c>
      <c r="P812" s="12">
        <f t="shared" si="74"/>
        <v>41123.056273148148</v>
      </c>
      <c r="Q812" s="12">
        <f t="shared" si="75"/>
        <v>41153.056273148148</v>
      </c>
      <c r="R812" t="s">
        <v>8276</v>
      </c>
      <c r="S812" t="str">
        <f t="shared" si="76"/>
        <v>music</v>
      </c>
      <c r="T812" t="str">
        <f t="shared" si="77"/>
        <v>rock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 s="7">
        <v>1000</v>
      </c>
      <c r="E813" s="7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7">
        <f t="shared" si="72"/>
        <v>86.666666666666671</v>
      </c>
      <c r="N813" t="b">
        <v>1</v>
      </c>
      <c r="O813" s="11">
        <f t="shared" si="73"/>
        <v>1.04</v>
      </c>
      <c r="P813" s="12">
        <f t="shared" si="74"/>
        <v>41443.643541666665</v>
      </c>
      <c r="Q813" s="12">
        <f t="shared" si="75"/>
        <v>41465.702777777777</v>
      </c>
      <c r="R813" t="s">
        <v>8276</v>
      </c>
      <c r="S813" t="str">
        <f t="shared" si="76"/>
        <v>music</v>
      </c>
      <c r="T813" t="str">
        <f t="shared" si="77"/>
        <v>rock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 s="7">
        <v>600</v>
      </c>
      <c r="E814" s="7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7">
        <f t="shared" si="72"/>
        <v>27.606060606060606</v>
      </c>
      <c r="N814" t="b">
        <v>1</v>
      </c>
      <c r="O814" s="11">
        <f t="shared" si="73"/>
        <v>1.5183333333333333</v>
      </c>
      <c r="P814" s="12">
        <f t="shared" si="74"/>
        <v>41282.017962962964</v>
      </c>
      <c r="Q814" s="12">
        <f t="shared" si="75"/>
        <v>41334.581944444442</v>
      </c>
      <c r="R814" t="s">
        <v>8276</v>
      </c>
      <c r="S814" t="str">
        <f t="shared" si="76"/>
        <v>music</v>
      </c>
      <c r="T814" t="str">
        <f t="shared" si="77"/>
        <v>rock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 s="7">
        <v>1500</v>
      </c>
      <c r="E815" s="7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7">
        <f t="shared" si="72"/>
        <v>24.999375000000001</v>
      </c>
      <c r="N815" t="b">
        <v>1</v>
      </c>
      <c r="O815" s="11">
        <f t="shared" si="73"/>
        <v>1.59996</v>
      </c>
      <c r="P815" s="12">
        <f t="shared" si="74"/>
        <v>41080.960243055553</v>
      </c>
      <c r="Q815" s="12">
        <f t="shared" si="75"/>
        <v>41110.960243055553</v>
      </c>
      <c r="R815" t="s">
        <v>8276</v>
      </c>
      <c r="S815" t="str">
        <f t="shared" si="76"/>
        <v>music</v>
      </c>
      <c r="T815" t="str">
        <f t="shared" si="77"/>
        <v>rock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 s="7">
        <v>1000</v>
      </c>
      <c r="E816" s="7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7">
        <f t="shared" si="72"/>
        <v>45.464285714285715</v>
      </c>
      <c r="N816" t="b">
        <v>1</v>
      </c>
      <c r="O816" s="11">
        <f t="shared" si="73"/>
        <v>1.2729999999999999</v>
      </c>
      <c r="P816" s="12">
        <f t="shared" si="74"/>
        <v>40679.743067129632</v>
      </c>
      <c r="Q816" s="12">
        <f t="shared" si="75"/>
        <v>40694.75277777778</v>
      </c>
      <c r="R816" t="s">
        <v>8276</v>
      </c>
      <c r="S816" t="str">
        <f t="shared" si="76"/>
        <v>music</v>
      </c>
      <c r="T816" t="str">
        <f t="shared" si="77"/>
        <v>rock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 s="7">
        <v>4000</v>
      </c>
      <c r="E817" s="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7">
        <f t="shared" si="72"/>
        <v>99.534883720930239</v>
      </c>
      <c r="N817" t="b">
        <v>1</v>
      </c>
      <c r="O817" s="11">
        <f t="shared" si="73"/>
        <v>1.07</v>
      </c>
      <c r="P817" s="12">
        <f t="shared" si="74"/>
        <v>41914.917858796296</v>
      </c>
      <c r="Q817" s="12">
        <f t="shared" si="75"/>
        <v>41944.917858796296</v>
      </c>
      <c r="R817" t="s">
        <v>8276</v>
      </c>
      <c r="S817" t="str">
        <f t="shared" si="76"/>
        <v>music</v>
      </c>
      <c r="T817" t="str">
        <f t="shared" si="77"/>
        <v>rock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 s="7">
        <v>7000</v>
      </c>
      <c r="E818" s="7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7">
        <f t="shared" si="72"/>
        <v>39.31</v>
      </c>
      <c r="N818" t="b">
        <v>1</v>
      </c>
      <c r="O818" s="11">
        <f t="shared" si="73"/>
        <v>1.1512214285714286</v>
      </c>
      <c r="P818" s="12">
        <f t="shared" si="74"/>
        <v>41341.870868055557</v>
      </c>
      <c r="Q818" s="12">
        <f t="shared" si="75"/>
        <v>41373.270833333336</v>
      </c>
      <c r="R818" t="s">
        <v>8276</v>
      </c>
      <c r="S818" t="str">
        <f t="shared" si="76"/>
        <v>music</v>
      </c>
      <c r="T818" t="str">
        <f t="shared" si="77"/>
        <v>rock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 s="7">
        <v>1500</v>
      </c>
      <c r="E819" s="7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7">
        <f t="shared" si="72"/>
        <v>89.419999999999987</v>
      </c>
      <c r="N819" t="b">
        <v>1</v>
      </c>
      <c r="O819" s="11">
        <f t="shared" si="73"/>
        <v>1.3711066666666665</v>
      </c>
      <c r="P819" s="12">
        <f t="shared" si="74"/>
        <v>40925.599664351852</v>
      </c>
      <c r="Q819" s="12">
        <f t="shared" si="75"/>
        <v>40979.207638888889</v>
      </c>
      <c r="R819" t="s">
        <v>8276</v>
      </c>
      <c r="S819" t="str">
        <f t="shared" si="76"/>
        <v>music</v>
      </c>
      <c r="T819" t="str">
        <f t="shared" si="77"/>
        <v>rock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 s="7">
        <v>350</v>
      </c>
      <c r="E820" s="7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7">
        <f t="shared" si="72"/>
        <v>28.684210526315791</v>
      </c>
      <c r="N820" t="b">
        <v>1</v>
      </c>
      <c r="O820" s="11">
        <f t="shared" si="73"/>
        <v>1.5571428571428572</v>
      </c>
      <c r="P820" s="12">
        <f t="shared" si="74"/>
        <v>41120.882881944446</v>
      </c>
      <c r="Q820" s="12">
        <f t="shared" si="75"/>
        <v>41128.709027777775</v>
      </c>
      <c r="R820" t="s">
        <v>8276</v>
      </c>
      <c r="S820" t="str">
        <f t="shared" si="76"/>
        <v>music</v>
      </c>
      <c r="T820" t="str">
        <f t="shared" si="77"/>
        <v>rock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 s="7">
        <v>400</v>
      </c>
      <c r="E821" s="7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7">
        <f t="shared" si="72"/>
        <v>31.071428571428573</v>
      </c>
      <c r="N821" t="b">
        <v>1</v>
      </c>
      <c r="O821" s="11">
        <f t="shared" si="73"/>
        <v>1.0874999999999999</v>
      </c>
      <c r="P821" s="12">
        <f t="shared" si="74"/>
        <v>41619.998310185183</v>
      </c>
      <c r="Q821" s="12">
        <f t="shared" si="75"/>
        <v>41629.197222222225</v>
      </c>
      <c r="R821" t="s">
        <v>8276</v>
      </c>
      <c r="S821" t="str">
        <f t="shared" si="76"/>
        <v>music</v>
      </c>
      <c r="T821" t="str">
        <f t="shared" si="77"/>
        <v>rock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 s="7">
        <v>2000</v>
      </c>
      <c r="E822" s="7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7">
        <f t="shared" si="72"/>
        <v>70.55263157894737</v>
      </c>
      <c r="N822" t="b">
        <v>1</v>
      </c>
      <c r="O822" s="11">
        <f t="shared" si="73"/>
        <v>1.3405</v>
      </c>
      <c r="P822" s="12">
        <f t="shared" si="74"/>
        <v>41768.841921296298</v>
      </c>
      <c r="Q822" s="12">
        <f t="shared" si="75"/>
        <v>41799.208333333336</v>
      </c>
      <c r="R822" t="s">
        <v>8276</v>
      </c>
      <c r="S822" t="str">
        <f t="shared" si="76"/>
        <v>music</v>
      </c>
      <c r="T822" t="str">
        <f t="shared" si="77"/>
        <v>rock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 s="7">
        <v>17482</v>
      </c>
      <c r="E823" s="7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7">
        <f t="shared" si="72"/>
        <v>224.12820512820514</v>
      </c>
      <c r="N823" t="b">
        <v>1</v>
      </c>
      <c r="O823" s="11">
        <f t="shared" si="73"/>
        <v>1</v>
      </c>
      <c r="P823" s="12">
        <f t="shared" si="74"/>
        <v>42093.922048611115</v>
      </c>
      <c r="Q823" s="12">
        <f t="shared" si="75"/>
        <v>42128.167361111111</v>
      </c>
      <c r="R823" t="s">
        <v>8276</v>
      </c>
      <c r="S823" t="str">
        <f t="shared" si="76"/>
        <v>music</v>
      </c>
      <c r="T823" t="str">
        <f t="shared" si="77"/>
        <v>rock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 s="7">
        <v>3000</v>
      </c>
      <c r="E824" s="7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7">
        <f t="shared" si="72"/>
        <v>51.811594202898547</v>
      </c>
      <c r="N824" t="b">
        <v>1</v>
      </c>
      <c r="O824" s="11">
        <f t="shared" si="73"/>
        <v>1.1916666666666667</v>
      </c>
      <c r="P824" s="12">
        <f t="shared" si="74"/>
        <v>41157.947337962964</v>
      </c>
      <c r="Q824" s="12">
        <f t="shared" si="75"/>
        <v>41187.947337962964</v>
      </c>
      <c r="R824" t="s">
        <v>8276</v>
      </c>
      <c r="S824" t="str">
        <f t="shared" si="76"/>
        <v>music</v>
      </c>
      <c r="T824" t="str">
        <f t="shared" si="77"/>
        <v>rock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 s="7">
        <v>800</v>
      </c>
      <c r="E825" s="7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7">
        <f t="shared" si="72"/>
        <v>43.515151515151516</v>
      </c>
      <c r="N825" t="b">
        <v>1</v>
      </c>
      <c r="O825" s="11">
        <f t="shared" si="73"/>
        <v>1.7949999999999999</v>
      </c>
      <c r="P825" s="12">
        <f t="shared" si="74"/>
        <v>42055.972824074073</v>
      </c>
      <c r="Q825" s="12">
        <f t="shared" si="75"/>
        <v>42085.931157407409</v>
      </c>
      <c r="R825" t="s">
        <v>8276</v>
      </c>
      <c r="S825" t="str">
        <f t="shared" si="76"/>
        <v>music</v>
      </c>
      <c r="T825" t="str">
        <f t="shared" si="77"/>
        <v>rock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 s="7">
        <v>1600</v>
      </c>
      <c r="E826" s="7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7">
        <f t="shared" si="72"/>
        <v>39.816666666666663</v>
      </c>
      <c r="N826" t="b">
        <v>1</v>
      </c>
      <c r="O826" s="11">
        <f t="shared" si="73"/>
        <v>1.3438124999999999</v>
      </c>
      <c r="P826" s="12">
        <f t="shared" si="74"/>
        <v>40250.242106481484</v>
      </c>
      <c r="Q826" s="12">
        <f t="shared" si="75"/>
        <v>40286.290972222225</v>
      </c>
      <c r="R826" t="s">
        <v>8276</v>
      </c>
      <c r="S826" t="str">
        <f t="shared" si="76"/>
        <v>music</v>
      </c>
      <c r="T826" t="str">
        <f t="shared" si="77"/>
        <v>rock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 s="7">
        <v>12500</v>
      </c>
      <c r="E827" s="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7">
        <f t="shared" si="72"/>
        <v>126.8080808080808</v>
      </c>
      <c r="N827" t="b">
        <v>1</v>
      </c>
      <c r="O827" s="11">
        <f t="shared" si="73"/>
        <v>1.0043200000000001</v>
      </c>
      <c r="P827" s="12">
        <f t="shared" si="74"/>
        <v>41186.306527777779</v>
      </c>
      <c r="Q827" s="12">
        <f t="shared" si="75"/>
        <v>41211.306527777779</v>
      </c>
      <c r="R827" t="s">
        <v>8276</v>
      </c>
      <c r="S827" t="str">
        <f t="shared" si="76"/>
        <v>music</v>
      </c>
      <c r="T827" t="str">
        <f t="shared" si="77"/>
        <v>rock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 s="7">
        <v>5500</v>
      </c>
      <c r="E828" s="7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7">
        <f t="shared" si="72"/>
        <v>113.87755102040816</v>
      </c>
      <c r="N828" t="b">
        <v>1</v>
      </c>
      <c r="O828" s="11">
        <f t="shared" si="73"/>
        <v>1.0145454545454546</v>
      </c>
      <c r="P828" s="12">
        <f t="shared" si="74"/>
        <v>40973.038541666669</v>
      </c>
      <c r="Q828" s="12">
        <f t="shared" si="75"/>
        <v>40993.996874999997</v>
      </c>
      <c r="R828" t="s">
        <v>8276</v>
      </c>
      <c r="S828" t="str">
        <f t="shared" si="76"/>
        <v>music</v>
      </c>
      <c r="T828" t="str">
        <f t="shared" si="77"/>
        <v>rock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 s="7">
        <v>300</v>
      </c>
      <c r="E829" s="7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7">
        <f t="shared" si="72"/>
        <v>28.181818181818183</v>
      </c>
      <c r="N829" t="b">
        <v>1</v>
      </c>
      <c r="O829" s="11">
        <f t="shared" si="73"/>
        <v>1.0333333333333334</v>
      </c>
      <c r="P829" s="12">
        <f t="shared" si="74"/>
        <v>40927.473460648151</v>
      </c>
      <c r="Q829" s="12">
        <f t="shared" si="75"/>
        <v>40953.825694444444</v>
      </c>
      <c r="R829" t="s">
        <v>8276</v>
      </c>
      <c r="S829" t="str">
        <f t="shared" si="76"/>
        <v>music</v>
      </c>
      <c r="T829" t="str">
        <f t="shared" si="77"/>
        <v>rock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 s="7">
        <v>1300</v>
      </c>
      <c r="E830" s="7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7">
        <f t="shared" si="72"/>
        <v>36.60526315789474</v>
      </c>
      <c r="N830" t="b">
        <v>1</v>
      </c>
      <c r="O830" s="11">
        <f t="shared" si="73"/>
        <v>1.07</v>
      </c>
      <c r="P830" s="12">
        <f t="shared" si="74"/>
        <v>41073.050717592596</v>
      </c>
      <c r="Q830" s="12">
        <f t="shared" si="75"/>
        <v>41085.683333333334</v>
      </c>
      <c r="R830" t="s">
        <v>8276</v>
      </c>
      <c r="S830" t="str">
        <f t="shared" si="76"/>
        <v>music</v>
      </c>
      <c r="T830" t="str">
        <f t="shared" si="77"/>
        <v>rock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 s="7">
        <v>500</v>
      </c>
      <c r="E831" s="7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7">
        <f t="shared" si="72"/>
        <v>32.5</v>
      </c>
      <c r="N831" t="b">
        <v>1</v>
      </c>
      <c r="O831" s="11">
        <f t="shared" si="73"/>
        <v>1.04</v>
      </c>
      <c r="P831" s="12">
        <f t="shared" si="74"/>
        <v>42504.801388888889</v>
      </c>
      <c r="Q831" s="12">
        <f t="shared" si="75"/>
        <v>42564.801388888889</v>
      </c>
      <c r="R831" t="s">
        <v>8276</v>
      </c>
      <c r="S831" t="str">
        <f t="shared" si="76"/>
        <v>music</v>
      </c>
      <c r="T831" t="str">
        <f t="shared" si="77"/>
        <v>rock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 s="7">
        <v>1800</v>
      </c>
      <c r="E832" s="7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7">
        <f t="shared" si="72"/>
        <v>60.65625</v>
      </c>
      <c r="N832" t="b">
        <v>1</v>
      </c>
      <c r="O832" s="11">
        <f t="shared" si="73"/>
        <v>1.0783333333333334</v>
      </c>
      <c r="P832" s="12">
        <f t="shared" si="74"/>
        <v>41325.525752314818</v>
      </c>
      <c r="Q832" s="12">
        <f t="shared" si="75"/>
        <v>41355.484085648146</v>
      </c>
      <c r="R832" t="s">
        <v>8276</v>
      </c>
      <c r="S832" t="str">
        <f t="shared" si="76"/>
        <v>music</v>
      </c>
      <c r="T832" t="str">
        <f t="shared" si="77"/>
        <v>rock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 s="7">
        <v>1500</v>
      </c>
      <c r="E833" s="7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7">
        <f t="shared" si="72"/>
        <v>175</v>
      </c>
      <c r="N833" t="b">
        <v>1</v>
      </c>
      <c r="O833" s="11">
        <f t="shared" si="73"/>
        <v>2.3333333333333335</v>
      </c>
      <c r="P833" s="12">
        <f t="shared" si="74"/>
        <v>40996.646921296298</v>
      </c>
      <c r="Q833" s="12">
        <f t="shared" si="75"/>
        <v>41026.646921296298</v>
      </c>
      <c r="R833" t="s">
        <v>8276</v>
      </c>
      <c r="S833" t="str">
        <f t="shared" si="76"/>
        <v>music</v>
      </c>
      <c r="T833" t="str">
        <f t="shared" si="77"/>
        <v>rock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 s="7">
        <v>15000</v>
      </c>
      <c r="E834" s="7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7">
        <f t="shared" si="72"/>
        <v>97.993896103896105</v>
      </c>
      <c r="N834" t="b">
        <v>1</v>
      </c>
      <c r="O834" s="11">
        <f t="shared" si="73"/>
        <v>1.0060706666666666</v>
      </c>
      <c r="P834" s="12">
        <f t="shared" si="74"/>
        <v>40869.675173611111</v>
      </c>
      <c r="Q834" s="12">
        <f t="shared" si="75"/>
        <v>40929.342361111114</v>
      </c>
      <c r="R834" t="s">
        <v>8276</v>
      </c>
      <c r="S834" t="str">
        <f t="shared" si="76"/>
        <v>music</v>
      </c>
      <c r="T834" t="str">
        <f t="shared" si="77"/>
        <v>rock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 s="7">
        <v>6000</v>
      </c>
      <c r="E835" s="7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7">
        <f t="shared" ref="M835:M898" si="78">E835/L835</f>
        <v>148.78048780487805</v>
      </c>
      <c r="N835" t="b">
        <v>1</v>
      </c>
      <c r="O835" s="11">
        <f t="shared" ref="O835:O898" si="79">E835/D835</f>
        <v>1.0166666666666666</v>
      </c>
      <c r="P835" s="12">
        <f t="shared" ref="P835:P898" si="80">(((J835/60)/60)/24)+DATE(1970,1,1)</f>
        <v>41718.878182870372</v>
      </c>
      <c r="Q835" s="12">
        <f t="shared" ref="Q835:Q898" si="81">(((I835/60)/60)/24)+DATE(1970,1,1)</f>
        <v>41748.878182870372</v>
      </c>
      <c r="R835" t="s">
        <v>8276</v>
      </c>
      <c r="S835" t="str">
        <f t="shared" ref="S835:S898" si="82">LEFT(R835, SEARCH("/",R835,1)-1)</f>
        <v>music</v>
      </c>
      <c r="T835" t="str">
        <f t="shared" ref="T835:T898" si="83">RIGHT(R835,LEN(R835)-SEARCH("/",R835))</f>
        <v>rock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 s="7">
        <v>5500</v>
      </c>
      <c r="E836" s="7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7">
        <f t="shared" si="78"/>
        <v>96.08</v>
      </c>
      <c r="N836" t="b">
        <v>1</v>
      </c>
      <c r="O836" s="11">
        <f t="shared" si="79"/>
        <v>1.3101818181818181</v>
      </c>
      <c r="P836" s="12">
        <f t="shared" si="80"/>
        <v>41422.822824074072</v>
      </c>
      <c r="Q836" s="12">
        <f t="shared" si="81"/>
        <v>41456.165972222225</v>
      </c>
      <c r="R836" t="s">
        <v>8276</v>
      </c>
      <c r="S836" t="str">
        <f t="shared" si="82"/>
        <v>music</v>
      </c>
      <c r="T836" t="str">
        <f t="shared" si="83"/>
        <v>rock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 s="7">
        <v>2000</v>
      </c>
      <c r="E837" s="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7">
        <f t="shared" si="78"/>
        <v>58.625</v>
      </c>
      <c r="N837" t="b">
        <v>1</v>
      </c>
      <c r="O837" s="11">
        <f t="shared" si="79"/>
        <v>1.1725000000000001</v>
      </c>
      <c r="P837" s="12">
        <f t="shared" si="80"/>
        <v>41005.45784722222</v>
      </c>
      <c r="Q837" s="12">
        <f t="shared" si="81"/>
        <v>41048.125</v>
      </c>
      <c r="R837" t="s">
        <v>8276</v>
      </c>
      <c r="S837" t="str">
        <f t="shared" si="82"/>
        <v>music</v>
      </c>
      <c r="T837" t="str">
        <f t="shared" si="83"/>
        <v>rock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 s="7">
        <v>5000</v>
      </c>
      <c r="E838" s="7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7">
        <f t="shared" si="78"/>
        <v>109.70695652173914</v>
      </c>
      <c r="N838" t="b">
        <v>1</v>
      </c>
      <c r="O838" s="11">
        <f t="shared" si="79"/>
        <v>1.009304</v>
      </c>
      <c r="P838" s="12">
        <f t="shared" si="80"/>
        <v>41524.056921296295</v>
      </c>
      <c r="Q838" s="12">
        <f t="shared" si="81"/>
        <v>41554.056921296295</v>
      </c>
      <c r="R838" t="s">
        <v>8276</v>
      </c>
      <c r="S838" t="str">
        <f t="shared" si="82"/>
        <v>music</v>
      </c>
      <c r="T838" t="str">
        <f t="shared" si="83"/>
        <v>rock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 s="7">
        <v>2500</v>
      </c>
      <c r="E839" s="7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7">
        <f t="shared" si="78"/>
        <v>49.112903225806448</v>
      </c>
      <c r="N839" t="b">
        <v>1</v>
      </c>
      <c r="O839" s="11">
        <f t="shared" si="79"/>
        <v>1.218</v>
      </c>
      <c r="P839" s="12">
        <f t="shared" si="80"/>
        <v>41730.998402777775</v>
      </c>
      <c r="Q839" s="12">
        <f t="shared" si="81"/>
        <v>41760.998402777775</v>
      </c>
      <c r="R839" t="s">
        <v>8276</v>
      </c>
      <c r="S839" t="str">
        <f t="shared" si="82"/>
        <v>music</v>
      </c>
      <c r="T839" t="str">
        <f t="shared" si="83"/>
        <v>rock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 s="7">
        <v>2000</v>
      </c>
      <c r="E840" s="7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7">
        <f t="shared" si="78"/>
        <v>47.672131147540981</v>
      </c>
      <c r="N840" t="b">
        <v>1</v>
      </c>
      <c r="O840" s="11">
        <f t="shared" si="79"/>
        <v>1.454</v>
      </c>
      <c r="P840" s="12">
        <f t="shared" si="80"/>
        <v>40895.897974537038</v>
      </c>
      <c r="Q840" s="12">
        <f t="shared" si="81"/>
        <v>40925.897974537038</v>
      </c>
      <c r="R840" t="s">
        <v>8276</v>
      </c>
      <c r="S840" t="str">
        <f t="shared" si="82"/>
        <v>music</v>
      </c>
      <c r="T840" t="str">
        <f t="shared" si="83"/>
        <v>rock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 s="7">
        <v>5000</v>
      </c>
      <c r="E841" s="7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7">
        <f t="shared" si="78"/>
        <v>60.737812499999997</v>
      </c>
      <c r="N841" t="b">
        <v>1</v>
      </c>
      <c r="O841" s="11">
        <f t="shared" si="79"/>
        <v>1.166166</v>
      </c>
      <c r="P841" s="12">
        <f t="shared" si="80"/>
        <v>41144.763379629629</v>
      </c>
      <c r="Q841" s="12">
        <f t="shared" si="81"/>
        <v>41174.763379629629</v>
      </c>
      <c r="R841" t="s">
        <v>8276</v>
      </c>
      <c r="S841" t="str">
        <f t="shared" si="82"/>
        <v>music</v>
      </c>
      <c r="T841" t="str">
        <f t="shared" si="83"/>
        <v>rock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 s="7">
        <v>10000</v>
      </c>
      <c r="E842" s="7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7">
        <f t="shared" si="78"/>
        <v>63.37715789473684</v>
      </c>
      <c r="N842" t="b">
        <v>1</v>
      </c>
      <c r="O842" s="11">
        <f t="shared" si="79"/>
        <v>1.2041660000000001</v>
      </c>
      <c r="P842" s="12">
        <f t="shared" si="80"/>
        <v>42607.226701388892</v>
      </c>
      <c r="Q842" s="12">
        <f t="shared" si="81"/>
        <v>42637.226701388892</v>
      </c>
      <c r="R842" t="s">
        <v>8277</v>
      </c>
      <c r="S842" t="str">
        <f t="shared" si="82"/>
        <v>music</v>
      </c>
      <c r="T842" t="str">
        <f t="shared" si="83"/>
        <v>metal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 s="7">
        <v>5000</v>
      </c>
      <c r="E843" s="7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7">
        <f t="shared" si="78"/>
        <v>53.893617021276597</v>
      </c>
      <c r="N843" t="b">
        <v>1</v>
      </c>
      <c r="O843" s="11">
        <f t="shared" si="79"/>
        <v>1.0132000000000001</v>
      </c>
      <c r="P843" s="12">
        <f t="shared" si="80"/>
        <v>41923.838692129626</v>
      </c>
      <c r="Q843" s="12">
        <f t="shared" si="81"/>
        <v>41953.88035879629</v>
      </c>
      <c r="R843" t="s">
        <v>8277</v>
      </c>
      <c r="S843" t="str">
        <f t="shared" si="82"/>
        <v>music</v>
      </c>
      <c r="T843" t="str">
        <f t="shared" si="83"/>
        <v>metal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 s="7">
        <v>2500</v>
      </c>
      <c r="E844" s="7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7">
        <f t="shared" si="78"/>
        <v>66.871794871794876</v>
      </c>
      <c r="N844" t="b">
        <v>1</v>
      </c>
      <c r="O844" s="11">
        <f t="shared" si="79"/>
        <v>1.0431999999999999</v>
      </c>
      <c r="P844" s="12">
        <f t="shared" si="80"/>
        <v>41526.592395833337</v>
      </c>
      <c r="Q844" s="12">
        <f t="shared" si="81"/>
        <v>41561.165972222225</v>
      </c>
      <c r="R844" t="s">
        <v>8277</v>
      </c>
      <c r="S844" t="str">
        <f t="shared" si="82"/>
        <v>music</v>
      </c>
      <c r="T844" t="str">
        <f t="shared" si="83"/>
        <v>metal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 s="7">
        <v>3000</v>
      </c>
      <c r="E845" s="7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7">
        <f t="shared" si="78"/>
        <v>63.102362204724407</v>
      </c>
      <c r="N845" t="b">
        <v>1</v>
      </c>
      <c r="O845" s="11">
        <f t="shared" si="79"/>
        <v>2.6713333333333331</v>
      </c>
      <c r="P845" s="12">
        <f t="shared" si="80"/>
        <v>42695.257870370369</v>
      </c>
      <c r="Q845" s="12">
        <f t="shared" si="81"/>
        <v>42712.333333333328</v>
      </c>
      <c r="R845" t="s">
        <v>8277</v>
      </c>
      <c r="S845" t="str">
        <f t="shared" si="82"/>
        <v>music</v>
      </c>
      <c r="T845" t="str">
        <f t="shared" si="83"/>
        <v>metal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 s="7">
        <v>3000</v>
      </c>
      <c r="E846" s="7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7">
        <f t="shared" si="78"/>
        <v>36.628930817610062</v>
      </c>
      <c r="N846" t="b">
        <v>1</v>
      </c>
      <c r="O846" s="11">
        <f t="shared" si="79"/>
        <v>1.9413333333333334</v>
      </c>
      <c r="P846" s="12">
        <f t="shared" si="80"/>
        <v>41905.684629629628</v>
      </c>
      <c r="Q846" s="12">
        <f t="shared" si="81"/>
        <v>41944.207638888889</v>
      </c>
      <c r="R846" t="s">
        <v>8277</v>
      </c>
      <c r="S846" t="str">
        <f t="shared" si="82"/>
        <v>music</v>
      </c>
      <c r="T846" t="str">
        <f t="shared" si="83"/>
        <v>metal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 s="7">
        <v>5000</v>
      </c>
      <c r="E847" s="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7">
        <f t="shared" si="78"/>
        <v>34.005706214689269</v>
      </c>
      <c r="N847" t="b">
        <v>1</v>
      </c>
      <c r="O847" s="11">
        <f t="shared" si="79"/>
        <v>1.203802</v>
      </c>
      <c r="P847" s="12">
        <f t="shared" si="80"/>
        <v>42578.205972222218</v>
      </c>
      <c r="Q847" s="12">
        <f t="shared" si="81"/>
        <v>42618.165972222225</v>
      </c>
      <c r="R847" t="s">
        <v>8277</v>
      </c>
      <c r="S847" t="str">
        <f t="shared" si="82"/>
        <v>music</v>
      </c>
      <c r="T847" t="str">
        <f t="shared" si="83"/>
        <v>metal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 s="7">
        <v>1100</v>
      </c>
      <c r="E848" s="7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7">
        <f t="shared" si="78"/>
        <v>28.553404255319148</v>
      </c>
      <c r="N848" t="b">
        <v>1</v>
      </c>
      <c r="O848" s="11">
        <f t="shared" si="79"/>
        <v>1.2200090909090908</v>
      </c>
      <c r="P848" s="12">
        <f t="shared" si="80"/>
        <v>41694.391840277778</v>
      </c>
      <c r="Q848" s="12">
        <f t="shared" si="81"/>
        <v>41708.583333333336</v>
      </c>
      <c r="R848" t="s">
        <v>8277</v>
      </c>
      <c r="S848" t="str">
        <f t="shared" si="82"/>
        <v>music</v>
      </c>
      <c r="T848" t="str">
        <f t="shared" si="83"/>
        <v>metal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 s="7">
        <v>10</v>
      </c>
      <c r="E849" s="7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7">
        <f t="shared" si="78"/>
        <v>10</v>
      </c>
      <c r="N849" t="b">
        <v>1</v>
      </c>
      <c r="O849" s="11">
        <f t="shared" si="79"/>
        <v>1</v>
      </c>
      <c r="P849" s="12">
        <f t="shared" si="80"/>
        <v>42165.79833333334</v>
      </c>
      <c r="Q849" s="12">
        <f t="shared" si="81"/>
        <v>42195.79833333334</v>
      </c>
      <c r="R849" t="s">
        <v>8277</v>
      </c>
      <c r="S849" t="str">
        <f t="shared" si="82"/>
        <v>music</v>
      </c>
      <c r="T849" t="str">
        <f t="shared" si="83"/>
        <v>metal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 s="7">
        <v>300</v>
      </c>
      <c r="E850" s="7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7">
        <f t="shared" si="78"/>
        <v>18.75</v>
      </c>
      <c r="N850" t="b">
        <v>1</v>
      </c>
      <c r="O850" s="11">
        <f t="shared" si="79"/>
        <v>1</v>
      </c>
      <c r="P850" s="12">
        <f t="shared" si="80"/>
        <v>42078.792048611111</v>
      </c>
      <c r="Q850" s="12">
        <f t="shared" si="81"/>
        <v>42108.792048611111</v>
      </c>
      <c r="R850" t="s">
        <v>8277</v>
      </c>
      <c r="S850" t="str">
        <f t="shared" si="82"/>
        <v>music</v>
      </c>
      <c r="T850" t="str">
        <f t="shared" si="83"/>
        <v>metal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 s="7">
        <v>4000</v>
      </c>
      <c r="E851" s="7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7">
        <f t="shared" si="78"/>
        <v>41.704347826086959</v>
      </c>
      <c r="N851" t="b">
        <v>1</v>
      </c>
      <c r="O851" s="11">
        <f t="shared" si="79"/>
        <v>1.1990000000000001</v>
      </c>
      <c r="P851" s="12">
        <f t="shared" si="80"/>
        <v>42051.148888888885</v>
      </c>
      <c r="Q851" s="12">
        <f t="shared" si="81"/>
        <v>42079.107222222221</v>
      </c>
      <c r="R851" t="s">
        <v>8277</v>
      </c>
      <c r="S851" t="str">
        <f t="shared" si="82"/>
        <v>music</v>
      </c>
      <c r="T851" t="str">
        <f t="shared" si="83"/>
        <v>metal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 s="7">
        <v>4000</v>
      </c>
      <c r="E852" s="7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7">
        <f t="shared" si="78"/>
        <v>46.669172932330824</v>
      </c>
      <c r="N852" t="b">
        <v>1</v>
      </c>
      <c r="O852" s="11">
        <f t="shared" si="79"/>
        <v>1.55175</v>
      </c>
      <c r="P852" s="12">
        <f t="shared" si="80"/>
        <v>42452.827743055561</v>
      </c>
      <c r="Q852" s="12">
        <f t="shared" si="81"/>
        <v>42485.207638888889</v>
      </c>
      <c r="R852" t="s">
        <v>8277</v>
      </c>
      <c r="S852" t="str">
        <f t="shared" si="82"/>
        <v>music</v>
      </c>
      <c r="T852" t="str">
        <f t="shared" si="83"/>
        <v>metal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 s="7">
        <v>2000</v>
      </c>
      <c r="E853" s="7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7">
        <f t="shared" si="78"/>
        <v>37.271428571428572</v>
      </c>
      <c r="N853" t="b">
        <v>1</v>
      </c>
      <c r="O853" s="11">
        <f t="shared" si="79"/>
        <v>1.3045</v>
      </c>
      <c r="P853" s="12">
        <f t="shared" si="80"/>
        <v>42522.880243055552</v>
      </c>
      <c r="Q853" s="12">
        <f t="shared" si="81"/>
        <v>42582.822916666672</v>
      </c>
      <c r="R853" t="s">
        <v>8277</v>
      </c>
      <c r="S853" t="str">
        <f t="shared" si="82"/>
        <v>music</v>
      </c>
      <c r="T853" t="str">
        <f t="shared" si="83"/>
        <v>metal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 s="7">
        <v>3500</v>
      </c>
      <c r="E854" s="7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7">
        <f t="shared" si="78"/>
        <v>59.258064516129032</v>
      </c>
      <c r="N854" t="b">
        <v>1</v>
      </c>
      <c r="O854" s="11">
        <f t="shared" si="79"/>
        <v>1.0497142857142858</v>
      </c>
      <c r="P854" s="12">
        <f t="shared" si="80"/>
        <v>42656.805497685185</v>
      </c>
      <c r="Q854" s="12">
        <f t="shared" si="81"/>
        <v>42667.875</v>
      </c>
      <c r="R854" t="s">
        <v>8277</v>
      </c>
      <c r="S854" t="str">
        <f t="shared" si="82"/>
        <v>music</v>
      </c>
      <c r="T854" t="str">
        <f t="shared" si="83"/>
        <v>metal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 s="7">
        <v>300</v>
      </c>
      <c r="E855" s="7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7">
        <f t="shared" si="78"/>
        <v>30</v>
      </c>
      <c r="N855" t="b">
        <v>1</v>
      </c>
      <c r="O855" s="11">
        <f t="shared" si="79"/>
        <v>1</v>
      </c>
      <c r="P855" s="12">
        <f t="shared" si="80"/>
        <v>42021.832280092596</v>
      </c>
      <c r="Q855" s="12">
        <f t="shared" si="81"/>
        <v>42051.832280092596</v>
      </c>
      <c r="R855" t="s">
        <v>8277</v>
      </c>
      <c r="S855" t="str">
        <f t="shared" si="82"/>
        <v>music</v>
      </c>
      <c r="T855" t="str">
        <f t="shared" si="83"/>
        <v>metal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 s="7">
        <v>27800</v>
      </c>
      <c r="E856" s="7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7">
        <f t="shared" si="78"/>
        <v>65.8623246492986</v>
      </c>
      <c r="N856" t="b">
        <v>1</v>
      </c>
      <c r="O856" s="11">
        <f t="shared" si="79"/>
        <v>1.1822050359712231</v>
      </c>
      <c r="P856" s="12">
        <f t="shared" si="80"/>
        <v>42702.212337962963</v>
      </c>
      <c r="Q856" s="12">
        <f t="shared" si="81"/>
        <v>42732.212337962963</v>
      </c>
      <c r="R856" t="s">
        <v>8277</v>
      </c>
      <c r="S856" t="str">
        <f t="shared" si="82"/>
        <v>music</v>
      </c>
      <c r="T856" t="str">
        <f t="shared" si="83"/>
        <v>metal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 s="7">
        <v>1450</v>
      </c>
      <c r="E857" s="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7">
        <f t="shared" si="78"/>
        <v>31.914893617021278</v>
      </c>
      <c r="N857" t="b">
        <v>1</v>
      </c>
      <c r="O857" s="11">
        <f t="shared" si="79"/>
        <v>1.0344827586206897</v>
      </c>
      <c r="P857" s="12">
        <f t="shared" si="80"/>
        <v>42545.125196759262</v>
      </c>
      <c r="Q857" s="12">
        <f t="shared" si="81"/>
        <v>42575.125196759262</v>
      </c>
      <c r="R857" t="s">
        <v>8277</v>
      </c>
      <c r="S857" t="str">
        <f t="shared" si="82"/>
        <v>music</v>
      </c>
      <c r="T857" t="str">
        <f t="shared" si="83"/>
        <v>metal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 s="7">
        <v>250</v>
      </c>
      <c r="E858" s="7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7">
        <f t="shared" si="78"/>
        <v>19.464285714285715</v>
      </c>
      <c r="N858" t="b">
        <v>1</v>
      </c>
      <c r="O858" s="11">
        <f t="shared" si="79"/>
        <v>2.1800000000000002</v>
      </c>
      <c r="P858" s="12">
        <f t="shared" si="80"/>
        <v>42609.311990740738</v>
      </c>
      <c r="Q858" s="12">
        <f t="shared" si="81"/>
        <v>42668.791666666672</v>
      </c>
      <c r="R858" t="s">
        <v>8277</v>
      </c>
      <c r="S858" t="str">
        <f t="shared" si="82"/>
        <v>music</v>
      </c>
      <c r="T858" t="str">
        <f t="shared" si="83"/>
        <v>metal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 s="7">
        <v>1200</v>
      </c>
      <c r="E859" s="7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7">
        <f t="shared" si="78"/>
        <v>50</v>
      </c>
      <c r="N859" t="b">
        <v>1</v>
      </c>
      <c r="O859" s="11">
        <f t="shared" si="79"/>
        <v>1</v>
      </c>
      <c r="P859" s="12">
        <f t="shared" si="80"/>
        <v>42291.581377314811</v>
      </c>
      <c r="Q859" s="12">
        <f t="shared" si="81"/>
        <v>42333.623043981483</v>
      </c>
      <c r="R859" t="s">
        <v>8277</v>
      </c>
      <c r="S859" t="str">
        <f t="shared" si="82"/>
        <v>music</v>
      </c>
      <c r="T859" t="str">
        <f t="shared" si="83"/>
        <v>metal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 s="7">
        <v>1200</v>
      </c>
      <c r="E860" s="7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7">
        <f t="shared" si="78"/>
        <v>22.737763157894737</v>
      </c>
      <c r="N860" t="b">
        <v>1</v>
      </c>
      <c r="O860" s="11">
        <f t="shared" si="79"/>
        <v>1.4400583333333332</v>
      </c>
      <c r="P860" s="12">
        <f t="shared" si="80"/>
        <v>42079.745578703703</v>
      </c>
      <c r="Q860" s="12">
        <f t="shared" si="81"/>
        <v>42109.957638888889</v>
      </c>
      <c r="R860" t="s">
        <v>8277</v>
      </c>
      <c r="S860" t="str">
        <f t="shared" si="82"/>
        <v>music</v>
      </c>
      <c r="T860" t="str">
        <f t="shared" si="83"/>
        <v>metal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 s="7">
        <v>4000</v>
      </c>
      <c r="E861" s="7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7">
        <f t="shared" si="78"/>
        <v>42.724489795918366</v>
      </c>
      <c r="N861" t="b">
        <v>1</v>
      </c>
      <c r="O861" s="11">
        <f t="shared" si="79"/>
        <v>1.0467500000000001</v>
      </c>
      <c r="P861" s="12">
        <f t="shared" si="80"/>
        <v>42128.820231481484</v>
      </c>
      <c r="Q861" s="12">
        <f t="shared" si="81"/>
        <v>42159</v>
      </c>
      <c r="R861" t="s">
        <v>8277</v>
      </c>
      <c r="S861" t="str">
        <f t="shared" si="82"/>
        <v>music</v>
      </c>
      <c r="T861" t="str">
        <f t="shared" si="83"/>
        <v>metal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 s="7">
        <v>14000</v>
      </c>
      <c r="E862" s="7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7">
        <f t="shared" si="78"/>
        <v>52.916666666666664</v>
      </c>
      <c r="N862" t="b">
        <v>0</v>
      </c>
      <c r="O862" s="11">
        <f t="shared" si="79"/>
        <v>0.18142857142857144</v>
      </c>
      <c r="P862" s="12">
        <f t="shared" si="80"/>
        <v>41570.482789351852</v>
      </c>
      <c r="Q862" s="12">
        <f t="shared" si="81"/>
        <v>41600.524456018517</v>
      </c>
      <c r="R862" t="s">
        <v>8278</v>
      </c>
      <c r="S862" t="str">
        <f t="shared" si="82"/>
        <v>music</v>
      </c>
      <c r="T862" t="str">
        <f t="shared" si="83"/>
        <v>jazz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 s="7">
        <v>4500</v>
      </c>
      <c r="E863" s="7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7">
        <f t="shared" si="78"/>
        <v>50.5</v>
      </c>
      <c r="N863" t="b">
        <v>0</v>
      </c>
      <c r="O863" s="11">
        <f t="shared" si="79"/>
        <v>2.2444444444444444E-2</v>
      </c>
      <c r="P863" s="12">
        <f t="shared" si="80"/>
        <v>42599.965324074074</v>
      </c>
      <c r="Q863" s="12">
        <f t="shared" si="81"/>
        <v>42629.965324074074</v>
      </c>
      <c r="R863" t="s">
        <v>8278</v>
      </c>
      <c r="S863" t="str">
        <f t="shared" si="82"/>
        <v>music</v>
      </c>
      <c r="T863" t="str">
        <f t="shared" si="83"/>
        <v>jazz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 s="7">
        <v>50000</v>
      </c>
      <c r="E864" s="7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7">
        <f t="shared" si="78"/>
        <v>42.5</v>
      </c>
      <c r="N864" t="b">
        <v>0</v>
      </c>
      <c r="O864" s="11">
        <f t="shared" si="79"/>
        <v>3.3999999999999998E-3</v>
      </c>
      <c r="P864" s="12">
        <f t="shared" si="80"/>
        <v>41559.5549537037</v>
      </c>
      <c r="Q864" s="12">
        <f t="shared" si="81"/>
        <v>41589.596620370372</v>
      </c>
      <c r="R864" t="s">
        <v>8278</v>
      </c>
      <c r="S864" t="str">
        <f t="shared" si="82"/>
        <v>music</v>
      </c>
      <c r="T864" t="str">
        <f t="shared" si="83"/>
        <v>jazz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 s="7">
        <v>2000</v>
      </c>
      <c r="E865" s="7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7">
        <f t="shared" si="78"/>
        <v>18</v>
      </c>
      <c r="N865" t="b">
        <v>0</v>
      </c>
      <c r="O865" s="11">
        <f t="shared" si="79"/>
        <v>4.4999999999999998E-2</v>
      </c>
      <c r="P865" s="12">
        <f t="shared" si="80"/>
        <v>40921.117662037039</v>
      </c>
      <c r="Q865" s="12">
        <f t="shared" si="81"/>
        <v>40951.117662037039</v>
      </c>
      <c r="R865" t="s">
        <v>8278</v>
      </c>
      <c r="S865" t="str">
        <f t="shared" si="82"/>
        <v>music</v>
      </c>
      <c r="T865" t="str">
        <f t="shared" si="83"/>
        <v>jazz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 s="7">
        <v>6500</v>
      </c>
      <c r="E866" s="7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7">
        <f t="shared" si="78"/>
        <v>34.177215189873415</v>
      </c>
      <c r="N866" t="b">
        <v>0</v>
      </c>
      <c r="O866" s="11">
        <f t="shared" si="79"/>
        <v>0.41538461538461541</v>
      </c>
      <c r="P866" s="12">
        <f t="shared" si="80"/>
        <v>41541.106921296298</v>
      </c>
      <c r="Q866" s="12">
        <f t="shared" si="81"/>
        <v>41563.415972222225</v>
      </c>
      <c r="R866" t="s">
        <v>8278</v>
      </c>
      <c r="S866" t="str">
        <f t="shared" si="82"/>
        <v>music</v>
      </c>
      <c r="T866" t="str">
        <f t="shared" si="83"/>
        <v>jazz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 s="7">
        <v>2200</v>
      </c>
      <c r="E867" s="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7">
        <f t="shared" si="78"/>
        <v>22.5</v>
      </c>
      <c r="N867" t="b">
        <v>0</v>
      </c>
      <c r="O867" s="11">
        <f t="shared" si="79"/>
        <v>2.0454545454545454E-2</v>
      </c>
      <c r="P867" s="12">
        <f t="shared" si="80"/>
        <v>41230.77311342593</v>
      </c>
      <c r="Q867" s="12">
        <f t="shared" si="81"/>
        <v>41290.77311342593</v>
      </c>
      <c r="R867" t="s">
        <v>8278</v>
      </c>
      <c r="S867" t="str">
        <f t="shared" si="82"/>
        <v>music</v>
      </c>
      <c r="T867" t="str">
        <f t="shared" si="83"/>
        <v>jazz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 s="7">
        <v>3500</v>
      </c>
      <c r="E868" s="7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7">
        <f t="shared" si="78"/>
        <v>58.18181818181818</v>
      </c>
      <c r="N868" t="b">
        <v>0</v>
      </c>
      <c r="O868" s="11">
        <f t="shared" si="79"/>
        <v>0.18285714285714286</v>
      </c>
      <c r="P868" s="12">
        <f t="shared" si="80"/>
        <v>42025.637939814813</v>
      </c>
      <c r="Q868" s="12">
        <f t="shared" si="81"/>
        <v>42063.631944444445</v>
      </c>
      <c r="R868" t="s">
        <v>8278</v>
      </c>
      <c r="S868" t="str">
        <f t="shared" si="82"/>
        <v>music</v>
      </c>
      <c r="T868" t="str">
        <f t="shared" si="83"/>
        <v>jazz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 s="7">
        <v>5000</v>
      </c>
      <c r="E869" s="7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7">
        <f t="shared" si="78"/>
        <v>109.18181818181819</v>
      </c>
      <c r="N869" t="b">
        <v>0</v>
      </c>
      <c r="O869" s="11">
        <f t="shared" si="79"/>
        <v>0.2402</v>
      </c>
      <c r="P869" s="12">
        <f t="shared" si="80"/>
        <v>40088.105393518519</v>
      </c>
      <c r="Q869" s="12">
        <f t="shared" si="81"/>
        <v>40148.207638888889</v>
      </c>
      <c r="R869" t="s">
        <v>8278</v>
      </c>
      <c r="S869" t="str">
        <f t="shared" si="82"/>
        <v>music</v>
      </c>
      <c r="T869" t="str">
        <f t="shared" si="83"/>
        <v>jazz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 s="7">
        <v>45000</v>
      </c>
      <c r="E870" s="7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7">
        <f t="shared" si="78"/>
        <v>50</v>
      </c>
      <c r="N870" t="b">
        <v>0</v>
      </c>
      <c r="O870" s="11">
        <f t="shared" si="79"/>
        <v>1.1111111111111111E-3</v>
      </c>
      <c r="P870" s="12">
        <f t="shared" si="80"/>
        <v>41616.027754629627</v>
      </c>
      <c r="Q870" s="12">
        <f t="shared" si="81"/>
        <v>41646.027754629627</v>
      </c>
      <c r="R870" t="s">
        <v>8278</v>
      </c>
      <c r="S870" t="str">
        <f t="shared" si="82"/>
        <v>music</v>
      </c>
      <c r="T870" t="str">
        <f t="shared" si="83"/>
        <v>jazz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 s="7">
        <v>8800</v>
      </c>
      <c r="E871" s="7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7">
        <f t="shared" si="78"/>
        <v>346.66666666666669</v>
      </c>
      <c r="N871" t="b">
        <v>0</v>
      </c>
      <c r="O871" s="11">
        <f t="shared" si="79"/>
        <v>0.11818181818181818</v>
      </c>
      <c r="P871" s="12">
        <f t="shared" si="80"/>
        <v>41342.845567129632</v>
      </c>
      <c r="Q871" s="12">
        <f t="shared" si="81"/>
        <v>41372.803900462961</v>
      </c>
      <c r="R871" t="s">
        <v>8278</v>
      </c>
      <c r="S871" t="str">
        <f t="shared" si="82"/>
        <v>music</v>
      </c>
      <c r="T871" t="str">
        <f t="shared" si="83"/>
        <v>jazz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 s="7">
        <v>20000</v>
      </c>
      <c r="E872" s="7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7">
        <f t="shared" si="78"/>
        <v>12.4</v>
      </c>
      <c r="N872" t="b">
        <v>0</v>
      </c>
      <c r="O872" s="11">
        <f t="shared" si="79"/>
        <v>3.0999999999999999E-3</v>
      </c>
      <c r="P872" s="12">
        <f t="shared" si="80"/>
        <v>41488.022256944445</v>
      </c>
      <c r="Q872" s="12">
        <f t="shared" si="81"/>
        <v>41518.022256944445</v>
      </c>
      <c r="R872" t="s">
        <v>8278</v>
      </c>
      <c r="S872" t="str">
        <f t="shared" si="82"/>
        <v>music</v>
      </c>
      <c r="T872" t="str">
        <f t="shared" si="83"/>
        <v>jazz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 s="7">
        <v>6000</v>
      </c>
      <c r="E873" s="7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7">
        <f t="shared" si="78"/>
        <v>27.083333333333332</v>
      </c>
      <c r="N873" t="b">
        <v>0</v>
      </c>
      <c r="O873" s="11">
        <f t="shared" si="79"/>
        <v>5.4166666666666669E-2</v>
      </c>
      <c r="P873" s="12">
        <f t="shared" si="80"/>
        <v>41577.561284722222</v>
      </c>
      <c r="Q873" s="12">
        <f t="shared" si="81"/>
        <v>41607.602951388886</v>
      </c>
      <c r="R873" t="s">
        <v>8278</v>
      </c>
      <c r="S873" t="str">
        <f t="shared" si="82"/>
        <v>music</v>
      </c>
      <c r="T873" t="str">
        <f t="shared" si="83"/>
        <v>jazz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 s="7">
        <v>8000</v>
      </c>
      <c r="E874" s="7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7">
        <f t="shared" si="78"/>
        <v>32.5</v>
      </c>
      <c r="N874" t="b">
        <v>0</v>
      </c>
      <c r="O874" s="11">
        <f t="shared" si="79"/>
        <v>8.1250000000000003E-3</v>
      </c>
      <c r="P874" s="12">
        <f t="shared" si="80"/>
        <v>40567.825543981482</v>
      </c>
      <c r="Q874" s="12">
        <f t="shared" si="81"/>
        <v>40612.825543981482</v>
      </c>
      <c r="R874" t="s">
        <v>8278</v>
      </c>
      <c r="S874" t="str">
        <f t="shared" si="82"/>
        <v>music</v>
      </c>
      <c r="T874" t="str">
        <f t="shared" si="83"/>
        <v>jazz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 s="7">
        <v>3500</v>
      </c>
      <c r="E875" s="7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7">
        <f t="shared" si="78"/>
        <v>9</v>
      </c>
      <c r="N875" t="b">
        <v>0</v>
      </c>
      <c r="O875" s="11">
        <f t="shared" si="79"/>
        <v>1.2857142857142857E-2</v>
      </c>
      <c r="P875" s="12">
        <f t="shared" si="80"/>
        <v>41184.167129629634</v>
      </c>
      <c r="Q875" s="12">
        <f t="shared" si="81"/>
        <v>41224.208796296298</v>
      </c>
      <c r="R875" t="s">
        <v>8278</v>
      </c>
      <c r="S875" t="str">
        <f t="shared" si="82"/>
        <v>music</v>
      </c>
      <c r="T875" t="str">
        <f t="shared" si="83"/>
        <v>jazz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 s="7">
        <v>3000</v>
      </c>
      <c r="E876" s="7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7">
        <f t="shared" si="78"/>
        <v>34.761904761904759</v>
      </c>
      <c r="N876" t="b">
        <v>0</v>
      </c>
      <c r="O876" s="11">
        <f t="shared" si="79"/>
        <v>0.24333333333333335</v>
      </c>
      <c r="P876" s="12">
        <f t="shared" si="80"/>
        <v>41368.583726851852</v>
      </c>
      <c r="Q876" s="12">
        <f t="shared" si="81"/>
        <v>41398.583726851852</v>
      </c>
      <c r="R876" t="s">
        <v>8278</v>
      </c>
      <c r="S876" t="str">
        <f t="shared" si="82"/>
        <v>music</v>
      </c>
      <c r="T876" t="str">
        <f t="shared" si="83"/>
        <v>jazz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 s="7">
        <v>5000</v>
      </c>
      <c r="E877" s="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7" t="e">
        <f t="shared" si="78"/>
        <v>#DIV/0!</v>
      </c>
      <c r="N877" t="b">
        <v>0</v>
      </c>
      <c r="O877" s="11">
        <f t="shared" si="79"/>
        <v>0</v>
      </c>
      <c r="P877" s="12">
        <f t="shared" si="80"/>
        <v>42248.723738425921</v>
      </c>
      <c r="Q877" s="12">
        <f t="shared" si="81"/>
        <v>42268.723738425921</v>
      </c>
      <c r="R877" t="s">
        <v>8278</v>
      </c>
      <c r="S877" t="str">
        <f t="shared" si="82"/>
        <v>music</v>
      </c>
      <c r="T877" t="str">
        <f t="shared" si="83"/>
        <v>jazz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 s="7">
        <v>3152</v>
      </c>
      <c r="E878" s="7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7">
        <f t="shared" si="78"/>
        <v>28.577777777777779</v>
      </c>
      <c r="N878" t="b">
        <v>0</v>
      </c>
      <c r="O878" s="11">
        <f t="shared" si="79"/>
        <v>0.40799492385786801</v>
      </c>
      <c r="P878" s="12">
        <f t="shared" si="80"/>
        <v>41276.496840277774</v>
      </c>
      <c r="Q878" s="12">
        <f t="shared" si="81"/>
        <v>41309.496840277774</v>
      </c>
      <c r="R878" t="s">
        <v>8278</v>
      </c>
      <c r="S878" t="str">
        <f t="shared" si="82"/>
        <v>music</v>
      </c>
      <c r="T878" t="str">
        <f t="shared" si="83"/>
        <v>jazz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 s="7">
        <v>2000</v>
      </c>
      <c r="E879" s="7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7">
        <f t="shared" si="78"/>
        <v>46.586206896551722</v>
      </c>
      <c r="N879" t="b">
        <v>0</v>
      </c>
      <c r="O879" s="11">
        <f t="shared" si="79"/>
        <v>0.67549999999999999</v>
      </c>
      <c r="P879" s="12">
        <f t="shared" si="80"/>
        <v>41597.788888888892</v>
      </c>
      <c r="Q879" s="12">
        <f t="shared" si="81"/>
        <v>41627.788888888892</v>
      </c>
      <c r="R879" t="s">
        <v>8278</v>
      </c>
      <c r="S879" t="str">
        <f t="shared" si="82"/>
        <v>music</v>
      </c>
      <c r="T879" t="str">
        <f t="shared" si="83"/>
        <v>jazz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 s="7">
        <v>5000</v>
      </c>
      <c r="E880" s="7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7">
        <f t="shared" si="78"/>
        <v>32.5</v>
      </c>
      <c r="N880" t="b">
        <v>0</v>
      </c>
      <c r="O880" s="11">
        <f t="shared" si="79"/>
        <v>1.2999999999999999E-2</v>
      </c>
      <c r="P880" s="12">
        <f t="shared" si="80"/>
        <v>40505.232916666668</v>
      </c>
      <c r="Q880" s="12">
        <f t="shared" si="81"/>
        <v>40535.232916666668</v>
      </c>
      <c r="R880" t="s">
        <v>8278</v>
      </c>
      <c r="S880" t="str">
        <f t="shared" si="82"/>
        <v>music</v>
      </c>
      <c r="T880" t="str">
        <f t="shared" si="83"/>
        <v>jazz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 s="7">
        <v>2100</v>
      </c>
      <c r="E881" s="7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7">
        <f t="shared" si="78"/>
        <v>21.466666666666665</v>
      </c>
      <c r="N881" t="b">
        <v>0</v>
      </c>
      <c r="O881" s="11">
        <f t="shared" si="79"/>
        <v>0.30666666666666664</v>
      </c>
      <c r="P881" s="12">
        <f t="shared" si="80"/>
        <v>41037.829918981479</v>
      </c>
      <c r="Q881" s="12">
        <f t="shared" si="81"/>
        <v>41058.829918981479</v>
      </c>
      <c r="R881" t="s">
        <v>8278</v>
      </c>
      <c r="S881" t="str">
        <f t="shared" si="82"/>
        <v>music</v>
      </c>
      <c r="T881" t="str">
        <f t="shared" si="83"/>
        <v>jazz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 s="7">
        <v>3780</v>
      </c>
      <c r="E882" s="7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7">
        <f t="shared" si="78"/>
        <v>14.125</v>
      </c>
      <c r="N882" t="b">
        <v>0</v>
      </c>
      <c r="O882" s="11">
        <f t="shared" si="79"/>
        <v>2.9894179894179893E-2</v>
      </c>
      <c r="P882" s="12">
        <f t="shared" si="80"/>
        <v>41179.32104166667</v>
      </c>
      <c r="Q882" s="12">
        <f t="shared" si="81"/>
        <v>41212.32104166667</v>
      </c>
      <c r="R882" t="s">
        <v>8279</v>
      </c>
      <c r="S882" t="str">
        <f t="shared" si="82"/>
        <v>music</v>
      </c>
      <c r="T882" t="str">
        <f t="shared" si="83"/>
        <v>indie rock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 s="7">
        <v>3750</v>
      </c>
      <c r="E883" s="7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7">
        <f t="shared" si="78"/>
        <v>30</v>
      </c>
      <c r="N883" t="b">
        <v>0</v>
      </c>
      <c r="O883" s="11">
        <f t="shared" si="79"/>
        <v>8.0000000000000002E-3</v>
      </c>
      <c r="P883" s="12">
        <f t="shared" si="80"/>
        <v>40877.25099537037</v>
      </c>
      <c r="Q883" s="12">
        <f t="shared" si="81"/>
        <v>40922.25099537037</v>
      </c>
      <c r="R883" t="s">
        <v>8279</v>
      </c>
      <c r="S883" t="str">
        <f t="shared" si="82"/>
        <v>music</v>
      </c>
      <c r="T883" t="str">
        <f t="shared" si="83"/>
        <v>indie rock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 s="7">
        <v>1500</v>
      </c>
      <c r="E884" s="7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7">
        <f t="shared" si="78"/>
        <v>21.571428571428573</v>
      </c>
      <c r="N884" t="b">
        <v>0</v>
      </c>
      <c r="O884" s="11">
        <f t="shared" si="79"/>
        <v>0.20133333333333334</v>
      </c>
      <c r="P884" s="12">
        <f t="shared" si="80"/>
        <v>40759.860532407409</v>
      </c>
      <c r="Q884" s="12">
        <f t="shared" si="81"/>
        <v>40792.860532407409</v>
      </c>
      <c r="R884" t="s">
        <v>8279</v>
      </c>
      <c r="S884" t="str">
        <f t="shared" si="82"/>
        <v>music</v>
      </c>
      <c r="T884" t="str">
        <f t="shared" si="83"/>
        <v>indie rock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 s="7">
        <v>5000</v>
      </c>
      <c r="E885" s="7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7">
        <f t="shared" si="78"/>
        <v>83.375</v>
      </c>
      <c r="N885" t="b">
        <v>0</v>
      </c>
      <c r="O885" s="11">
        <f t="shared" si="79"/>
        <v>0.4002</v>
      </c>
      <c r="P885" s="12">
        <f t="shared" si="80"/>
        <v>42371.935590277775</v>
      </c>
      <c r="Q885" s="12">
        <f t="shared" si="81"/>
        <v>42431.935590277775</v>
      </c>
      <c r="R885" t="s">
        <v>8279</v>
      </c>
      <c r="S885" t="str">
        <f t="shared" si="82"/>
        <v>music</v>
      </c>
      <c r="T885" t="str">
        <f t="shared" si="83"/>
        <v>indie rock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 s="7">
        <v>2000</v>
      </c>
      <c r="E886" s="7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7">
        <f t="shared" si="78"/>
        <v>10</v>
      </c>
      <c r="N886" t="b">
        <v>0</v>
      </c>
      <c r="O886" s="11">
        <f t="shared" si="79"/>
        <v>0.01</v>
      </c>
      <c r="P886" s="12">
        <f t="shared" si="80"/>
        <v>40981.802615740737</v>
      </c>
      <c r="Q886" s="12">
        <f t="shared" si="81"/>
        <v>41041.104861111111</v>
      </c>
      <c r="R886" t="s">
        <v>8279</v>
      </c>
      <c r="S886" t="str">
        <f t="shared" si="82"/>
        <v>music</v>
      </c>
      <c r="T886" t="str">
        <f t="shared" si="83"/>
        <v>indie rock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 s="7">
        <v>1000</v>
      </c>
      <c r="E887" s="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7">
        <f t="shared" si="78"/>
        <v>35.714285714285715</v>
      </c>
      <c r="N887" t="b">
        <v>0</v>
      </c>
      <c r="O887" s="11">
        <f t="shared" si="79"/>
        <v>0.75</v>
      </c>
      <c r="P887" s="12">
        <f t="shared" si="80"/>
        <v>42713.941099537042</v>
      </c>
      <c r="Q887" s="12">
        <f t="shared" si="81"/>
        <v>42734.941099537042</v>
      </c>
      <c r="R887" t="s">
        <v>8279</v>
      </c>
      <c r="S887" t="str">
        <f t="shared" si="82"/>
        <v>music</v>
      </c>
      <c r="T887" t="str">
        <f t="shared" si="83"/>
        <v>indie rock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 s="7">
        <v>500</v>
      </c>
      <c r="E888" s="7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7">
        <f t="shared" si="78"/>
        <v>29.285714285714285</v>
      </c>
      <c r="N888" t="b">
        <v>0</v>
      </c>
      <c r="O888" s="11">
        <f t="shared" si="79"/>
        <v>0.41</v>
      </c>
      <c r="P888" s="12">
        <f t="shared" si="80"/>
        <v>42603.870520833334</v>
      </c>
      <c r="Q888" s="12">
        <f t="shared" si="81"/>
        <v>42628.870520833334</v>
      </c>
      <c r="R888" t="s">
        <v>8279</v>
      </c>
      <c r="S888" t="str">
        <f t="shared" si="82"/>
        <v>music</v>
      </c>
      <c r="T888" t="str">
        <f t="shared" si="83"/>
        <v>indie rock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 s="7">
        <v>1000</v>
      </c>
      <c r="E889" s="7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7" t="e">
        <f t="shared" si="78"/>
        <v>#DIV/0!</v>
      </c>
      <c r="N889" t="b">
        <v>0</v>
      </c>
      <c r="O889" s="11">
        <f t="shared" si="79"/>
        <v>0</v>
      </c>
      <c r="P889" s="12">
        <f t="shared" si="80"/>
        <v>41026.958969907406</v>
      </c>
      <c r="Q889" s="12">
        <f t="shared" si="81"/>
        <v>41056.958969907406</v>
      </c>
      <c r="R889" t="s">
        <v>8279</v>
      </c>
      <c r="S889" t="str">
        <f t="shared" si="82"/>
        <v>music</v>
      </c>
      <c r="T889" t="str">
        <f t="shared" si="83"/>
        <v>indie rock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 s="7">
        <v>1000</v>
      </c>
      <c r="E890" s="7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7">
        <f t="shared" si="78"/>
        <v>18</v>
      </c>
      <c r="N890" t="b">
        <v>0</v>
      </c>
      <c r="O890" s="11">
        <f t="shared" si="79"/>
        <v>7.1999999999999995E-2</v>
      </c>
      <c r="P890" s="12">
        <f t="shared" si="80"/>
        <v>40751.753298611111</v>
      </c>
      <c r="Q890" s="12">
        <f t="shared" si="81"/>
        <v>40787.25</v>
      </c>
      <c r="R890" t="s">
        <v>8279</v>
      </c>
      <c r="S890" t="str">
        <f t="shared" si="82"/>
        <v>music</v>
      </c>
      <c r="T890" t="str">
        <f t="shared" si="83"/>
        <v>indie rock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 s="7">
        <v>25000</v>
      </c>
      <c r="E891" s="7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7">
        <f t="shared" si="78"/>
        <v>73.760000000000005</v>
      </c>
      <c r="N891" t="b">
        <v>0</v>
      </c>
      <c r="O891" s="11">
        <f t="shared" si="79"/>
        <v>9.4412800000000005E-2</v>
      </c>
      <c r="P891" s="12">
        <f t="shared" si="80"/>
        <v>41887.784062500003</v>
      </c>
      <c r="Q891" s="12">
        <f t="shared" si="81"/>
        <v>41917.784062500003</v>
      </c>
      <c r="R891" t="s">
        <v>8279</v>
      </c>
      <c r="S891" t="str">
        <f t="shared" si="82"/>
        <v>music</v>
      </c>
      <c r="T891" t="str">
        <f t="shared" si="83"/>
        <v>indie rock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 s="7">
        <v>3000</v>
      </c>
      <c r="E892" s="7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7">
        <f t="shared" si="78"/>
        <v>31.25</v>
      </c>
      <c r="N892" t="b">
        <v>0</v>
      </c>
      <c r="O892" s="11">
        <f t="shared" si="79"/>
        <v>4.1666666666666664E-2</v>
      </c>
      <c r="P892" s="12">
        <f t="shared" si="80"/>
        <v>41569.698831018519</v>
      </c>
      <c r="Q892" s="12">
        <f t="shared" si="81"/>
        <v>41599.740497685183</v>
      </c>
      <c r="R892" t="s">
        <v>8279</v>
      </c>
      <c r="S892" t="str">
        <f t="shared" si="82"/>
        <v>music</v>
      </c>
      <c r="T892" t="str">
        <f t="shared" si="83"/>
        <v>indie rock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 s="7">
        <v>8000</v>
      </c>
      <c r="E893" s="7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7">
        <f t="shared" si="78"/>
        <v>28.888888888888889</v>
      </c>
      <c r="N893" t="b">
        <v>0</v>
      </c>
      <c r="O893" s="11">
        <f t="shared" si="79"/>
        <v>3.2500000000000001E-2</v>
      </c>
      <c r="P893" s="12">
        <f t="shared" si="80"/>
        <v>41842.031597222223</v>
      </c>
      <c r="Q893" s="12">
        <f t="shared" si="81"/>
        <v>41872.031597222223</v>
      </c>
      <c r="R893" t="s">
        <v>8279</v>
      </c>
      <c r="S893" t="str">
        <f t="shared" si="82"/>
        <v>music</v>
      </c>
      <c r="T893" t="str">
        <f t="shared" si="83"/>
        <v>indie rock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 s="7">
        <v>6000</v>
      </c>
      <c r="E894" s="7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7">
        <f t="shared" si="78"/>
        <v>143.8235294117647</v>
      </c>
      <c r="N894" t="b">
        <v>0</v>
      </c>
      <c r="O894" s="11">
        <f t="shared" si="79"/>
        <v>0.40749999999999997</v>
      </c>
      <c r="P894" s="12">
        <f t="shared" si="80"/>
        <v>40304.20003472222</v>
      </c>
      <c r="Q894" s="12">
        <f t="shared" si="81"/>
        <v>40391.166666666664</v>
      </c>
      <c r="R894" t="s">
        <v>8279</v>
      </c>
      <c r="S894" t="str">
        <f t="shared" si="82"/>
        <v>music</v>
      </c>
      <c r="T894" t="str">
        <f t="shared" si="83"/>
        <v>indie rock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 s="7">
        <v>2000</v>
      </c>
      <c r="E895" s="7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7">
        <f t="shared" si="78"/>
        <v>40</v>
      </c>
      <c r="N895" t="b">
        <v>0</v>
      </c>
      <c r="O895" s="11">
        <f t="shared" si="79"/>
        <v>0.1</v>
      </c>
      <c r="P895" s="12">
        <f t="shared" si="80"/>
        <v>42065.897719907407</v>
      </c>
      <c r="Q895" s="12">
        <f t="shared" si="81"/>
        <v>42095.856053240743</v>
      </c>
      <c r="R895" t="s">
        <v>8279</v>
      </c>
      <c r="S895" t="str">
        <f t="shared" si="82"/>
        <v>music</v>
      </c>
      <c r="T895" t="str">
        <f t="shared" si="83"/>
        <v>indie rock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 s="7">
        <v>20000</v>
      </c>
      <c r="E896" s="7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7">
        <f t="shared" si="78"/>
        <v>147.81132075471697</v>
      </c>
      <c r="N896" t="b">
        <v>0</v>
      </c>
      <c r="O896" s="11">
        <f t="shared" si="79"/>
        <v>0.39169999999999999</v>
      </c>
      <c r="P896" s="12">
        <f t="shared" si="80"/>
        <v>42496.981597222228</v>
      </c>
      <c r="Q896" s="12">
        <f t="shared" si="81"/>
        <v>42526.981597222228</v>
      </c>
      <c r="R896" t="s">
        <v>8279</v>
      </c>
      <c r="S896" t="str">
        <f t="shared" si="82"/>
        <v>music</v>
      </c>
      <c r="T896" t="str">
        <f t="shared" si="83"/>
        <v>indie rock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 s="7">
        <v>8000</v>
      </c>
      <c r="E897" s="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7">
        <f t="shared" si="78"/>
        <v>27.857142857142858</v>
      </c>
      <c r="N897" t="b">
        <v>0</v>
      </c>
      <c r="O897" s="11">
        <f t="shared" si="79"/>
        <v>2.4375000000000001E-2</v>
      </c>
      <c r="P897" s="12">
        <f t="shared" si="80"/>
        <v>40431.127650462964</v>
      </c>
      <c r="Q897" s="12">
        <f t="shared" si="81"/>
        <v>40476.127650462964</v>
      </c>
      <c r="R897" t="s">
        <v>8279</v>
      </c>
      <c r="S897" t="str">
        <f t="shared" si="82"/>
        <v>music</v>
      </c>
      <c r="T897" t="str">
        <f t="shared" si="83"/>
        <v>indie rock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 s="7">
        <v>8000</v>
      </c>
      <c r="E898" s="7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7">
        <f t="shared" si="78"/>
        <v>44.444444444444443</v>
      </c>
      <c r="N898" t="b">
        <v>0</v>
      </c>
      <c r="O898" s="11">
        <f t="shared" si="79"/>
        <v>0.4</v>
      </c>
      <c r="P898" s="12">
        <f t="shared" si="80"/>
        <v>42218.872986111113</v>
      </c>
      <c r="Q898" s="12">
        <f t="shared" si="81"/>
        <v>42244.166666666672</v>
      </c>
      <c r="R898" t="s">
        <v>8279</v>
      </c>
      <c r="S898" t="str">
        <f t="shared" si="82"/>
        <v>music</v>
      </c>
      <c r="T898" t="str">
        <f t="shared" si="83"/>
        <v>indie rock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 s="7">
        <v>3000</v>
      </c>
      <c r="E899" s="7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7" t="e">
        <f t="shared" ref="M899:M962" si="84">E899/L899</f>
        <v>#DIV/0!</v>
      </c>
      <c r="N899" t="b">
        <v>0</v>
      </c>
      <c r="O899" s="11">
        <f t="shared" ref="O899:O962" si="85">E899/D899</f>
        <v>0</v>
      </c>
      <c r="P899" s="12">
        <f t="shared" ref="P899:P962" si="86">(((J899/60)/60)/24)+DATE(1970,1,1)</f>
        <v>41211.688750000001</v>
      </c>
      <c r="Q899" s="12">
        <f t="shared" ref="Q899:Q962" si="87">(((I899/60)/60)/24)+DATE(1970,1,1)</f>
        <v>41241.730416666665</v>
      </c>
      <c r="R899" t="s">
        <v>8279</v>
      </c>
      <c r="S899" t="str">
        <f t="shared" ref="S899:S962" si="88">LEFT(R899, SEARCH("/",R899,1)-1)</f>
        <v>music</v>
      </c>
      <c r="T899" t="str">
        <f t="shared" ref="T899:T962" si="89">RIGHT(R899,LEN(R899)-SEARCH("/",R899))</f>
        <v>indie rock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 s="7">
        <v>2500</v>
      </c>
      <c r="E900" s="7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7">
        <f t="shared" si="84"/>
        <v>35</v>
      </c>
      <c r="N900" t="b">
        <v>0</v>
      </c>
      <c r="O900" s="11">
        <f t="shared" si="85"/>
        <v>2.8000000000000001E-2</v>
      </c>
      <c r="P900" s="12">
        <f t="shared" si="86"/>
        <v>40878.758217592593</v>
      </c>
      <c r="Q900" s="12">
        <f t="shared" si="87"/>
        <v>40923.758217592593</v>
      </c>
      <c r="R900" t="s">
        <v>8279</v>
      </c>
      <c r="S900" t="str">
        <f t="shared" si="88"/>
        <v>music</v>
      </c>
      <c r="T900" t="str">
        <f t="shared" si="89"/>
        <v>indie rock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 s="7">
        <v>750</v>
      </c>
      <c r="E901" s="7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7">
        <f t="shared" si="84"/>
        <v>35</v>
      </c>
      <c r="N901" t="b">
        <v>0</v>
      </c>
      <c r="O901" s="11">
        <f t="shared" si="85"/>
        <v>0.37333333333333335</v>
      </c>
      <c r="P901" s="12">
        <f t="shared" si="86"/>
        <v>40646.099097222221</v>
      </c>
      <c r="Q901" s="12">
        <f t="shared" si="87"/>
        <v>40691.099097222221</v>
      </c>
      <c r="R901" t="s">
        <v>8279</v>
      </c>
      <c r="S901" t="str">
        <f t="shared" si="88"/>
        <v>music</v>
      </c>
      <c r="T901" t="str">
        <f t="shared" si="89"/>
        <v>indie rock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 s="7">
        <v>5000</v>
      </c>
      <c r="E902" s="7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7">
        <f t="shared" si="84"/>
        <v>10.5</v>
      </c>
      <c r="N902" t="b">
        <v>0</v>
      </c>
      <c r="O902" s="11">
        <f t="shared" si="85"/>
        <v>4.1999999999999997E-3</v>
      </c>
      <c r="P902" s="12">
        <f t="shared" si="86"/>
        <v>42429.84956018519</v>
      </c>
      <c r="Q902" s="12">
        <f t="shared" si="87"/>
        <v>42459.807893518519</v>
      </c>
      <c r="R902" t="s">
        <v>8278</v>
      </c>
      <c r="S902" t="str">
        <f t="shared" si="88"/>
        <v>music</v>
      </c>
      <c r="T902" t="str">
        <f t="shared" si="89"/>
        <v>jazz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7" t="e">
        <f t="shared" si="84"/>
        <v>#DIV/0!</v>
      </c>
      <c r="N903" t="b">
        <v>0</v>
      </c>
      <c r="O903" s="11">
        <f t="shared" si="85"/>
        <v>0</v>
      </c>
      <c r="P903" s="12">
        <f t="shared" si="86"/>
        <v>40291.81150462963</v>
      </c>
      <c r="Q903" s="12">
        <f t="shared" si="87"/>
        <v>40337.799305555556</v>
      </c>
      <c r="R903" t="s">
        <v>8278</v>
      </c>
      <c r="S903" t="str">
        <f t="shared" si="88"/>
        <v>music</v>
      </c>
      <c r="T903" t="str">
        <f t="shared" si="89"/>
        <v>jazz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 s="7">
        <v>30000</v>
      </c>
      <c r="E904" s="7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7">
        <f t="shared" si="84"/>
        <v>30</v>
      </c>
      <c r="N904" t="b">
        <v>0</v>
      </c>
      <c r="O904" s="11">
        <f t="shared" si="85"/>
        <v>3.0000000000000001E-3</v>
      </c>
      <c r="P904" s="12">
        <f t="shared" si="86"/>
        <v>41829.965532407405</v>
      </c>
      <c r="Q904" s="12">
        <f t="shared" si="87"/>
        <v>41881.645833333336</v>
      </c>
      <c r="R904" t="s">
        <v>8278</v>
      </c>
      <c r="S904" t="str">
        <f t="shared" si="88"/>
        <v>music</v>
      </c>
      <c r="T904" t="str">
        <f t="shared" si="89"/>
        <v>jazz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 s="7">
        <v>5000</v>
      </c>
      <c r="E905" s="7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7">
        <f t="shared" si="84"/>
        <v>40</v>
      </c>
      <c r="N905" t="b">
        <v>0</v>
      </c>
      <c r="O905" s="11">
        <f t="shared" si="85"/>
        <v>3.2000000000000001E-2</v>
      </c>
      <c r="P905" s="12">
        <f t="shared" si="86"/>
        <v>41149.796064814815</v>
      </c>
      <c r="Q905" s="12">
        <f t="shared" si="87"/>
        <v>41175.100694444445</v>
      </c>
      <c r="R905" t="s">
        <v>8278</v>
      </c>
      <c r="S905" t="str">
        <f t="shared" si="88"/>
        <v>music</v>
      </c>
      <c r="T905" t="str">
        <f t="shared" si="89"/>
        <v>jazz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 s="7">
        <v>50000</v>
      </c>
      <c r="E906" s="7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7">
        <f t="shared" si="84"/>
        <v>50.333333333333336</v>
      </c>
      <c r="N906" t="b">
        <v>0</v>
      </c>
      <c r="O906" s="11">
        <f t="shared" si="85"/>
        <v>3.0200000000000001E-3</v>
      </c>
      <c r="P906" s="12">
        <f t="shared" si="86"/>
        <v>42342.080289351856</v>
      </c>
      <c r="Q906" s="12">
        <f t="shared" si="87"/>
        <v>42372.080289351856</v>
      </c>
      <c r="R906" t="s">
        <v>8278</v>
      </c>
      <c r="S906" t="str">
        <f t="shared" si="88"/>
        <v>music</v>
      </c>
      <c r="T906" t="str">
        <f t="shared" si="89"/>
        <v>jazz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 s="7">
        <v>6500</v>
      </c>
      <c r="E907" s="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7">
        <f t="shared" si="84"/>
        <v>32.666666666666664</v>
      </c>
      <c r="N907" t="b">
        <v>0</v>
      </c>
      <c r="O907" s="11">
        <f t="shared" si="85"/>
        <v>3.0153846153846153E-2</v>
      </c>
      <c r="P907" s="12">
        <f t="shared" si="86"/>
        <v>40507.239884259259</v>
      </c>
      <c r="Q907" s="12">
        <f t="shared" si="87"/>
        <v>40567.239884259259</v>
      </c>
      <c r="R907" t="s">
        <v>8278</v>
      </c>
      <c r="S907" t="str">
        <f t="shared" si="88"/>
        <v>music</v>
      </c>
      <c r="T907" t="str">
        <f t="shared" si="89"/>
        <v>jazz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 s="7">
        <v>15000</v>
      </c>
      <c r="E908" s="7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7" t="e">
        <f t="shared" si="84"/>
        <v>#DIV/0!</v>
      </c>
      <c r="N908" t="b">
        <v>0</v>
      </c>
      <c r="O908" s="11">
        <f t="shared" si="85"/>
        <v>0</v>
      </c>
      <c r="P908" s="12">
        <f t="shared" si="86"/>
        <v>41681.189699074072</v>
      </c>
      <c r="Q908" s="12">
        <f t="shared" si="87"/>
        <v>41711.148032407407</v>
      </c>
      <c r="R908" t="s">
        <v>8278</v>
      </c>
      <c r="S908" t="str">
        <f t="shared" si="88"/>
        <v>music</v>
      </c>
      <c r="T908" t="str">
        <f t="shared" si="89"/>
        <v>jazz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 s="7">
        <v>2900</v>
      </c>
      <c r="E909" s="7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7" t="e">
        <f t="shared" si="84"/>
        <v>#DIV/0!</v>
      </c>
      <c r="N909" t="b">
        <v>0</v>
      </c>
      <c r="O909" s="11">
        <f t="shared" si="85"/>
        <v>0</v>
      </c>
      <c r="P909" s="12">
        <f t="shared" si="86"/>
        <v>40767.192395833335</v>
      </c>
      <c r="Q909" s="12">
        <f t="shared" si="87"/>
        <v>40797.192395833335</v>
      </c>
      <c r="R909" t="s">
        <v>8278</v>
      </c>
      <c r="S909" t="str">
        <f t="shared" si="88"/>
        <v>music</v>
      </c>
      <c r="T909" t="str">
        <f t="shared" si="89"/>
        <v>jazz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 s="7">
        <v>2500</v>
      </c>
      <c r="E910" s="7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7" t="e">
        <f t="shared" si="84"/>
        <v>#DIV/0!</v>
      </c>
      <c r="N910" t="b">
        <v>0</v>
      </c>
      <c r="O910" s="11">
        <f t="shared" si="85"/>
        <v>0</v>
      </c>
      <c r="P910" s="12">
        <f t="shared" si="86"/>
        <v>40340.801562499997</v>
      </c>
      <c r="Q910" s="12">
        <f t="shared" si="87"/>
        <v>40386.207638888889</v>
      </c>
      <c r="R910" t="s">
        <v>8278</v>
      </c>
      <c r="S910" t="str">
        <f t="shared" si="88"/>
        <v>music</v>
      </c>
      <c r="T910" t="str">
        <f t="shared" si="89"/>
        <v>jazz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 s="7">
        <v>16000</v>
      </c>
      <c r="E911" s="7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7">
        <f t="shared" si="84"/>
        <v>65</v>
      </c>
      <c r="N911" t="b">
        <v>0</v>
      </c>
      <c r="O911" s="11">
        <f t="shared" si="85"/>
        <v>3.2500000000000001E-2</v>
      </c>
      <c r="P911" s="12">
        <f t="shared" si="86"/>
        <v>41081.69027777778</v>
      </c>
      <c r="Q911" s="12">
        <f t="shared" si="87"/>
        <v>41113.166666666664</v>
      </c>
      <c r="R911" t="s">
        <v>8278</v>
      </c>
      <c r="S911" t="str">
        <f t="shared" si="88"/>
        <v>music</v>
      </c>
      <c r="T911" t="str">
        <f t="shared" si="89"/>
        <v>jazz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 s="7">
        <v>550</v>
      </c>
      <c r="E912" s="7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7">
        <f t="shared" si="84"/>
        <v>24.6</v>
      </c>
      <c r="N912" t="b">
        <v>0</v>
      </c>
      <c r="O912" s="11">
        <f t="shared" si="85"/>
        <v>0.22363636363636363</v>
      </c>
      <c r="P912" s="12">
        <f t="shared" si="86"/>
        <v>42737.545358796298</v>
      </c>
      <c r="Q912" s="12">
        <f t="shared" si="87"/>
        <v>42797.545358796298</v>
      </c>
      <c r="R912" t="s">
        <v>8278</v>
      </c>
      <c r="S912" t="str">
        <f t="shared" si="88"/>
        <v>music</v>
      </c>
      <c r="T912" t="str">
        <f t="shared" si="89"/>
        <v>jazz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 s="7">
        <v>100000</v>
      </c>
      <c r="E913" s="7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7" t="e">
        <f t="shared" si="84"/>
        <v>#DIV/0!</v>
      </c>
      <c r="N913" t="b">
        <v>0</v>
      </c>
      <c r="O913" s="11">
        <f t="shared" si="85"/>
        <v>0</v>
      </c>
      <c r="P913" s="12">
        <f t="shared" si="86"/>
        <v>41642.005150462966</v>
      </c>
      <c r="Q913" s="12">
        <f t="shared" si="87"/>
        <v>41663.005150462966</v>
      </c>
      <c r="R913" t="s">
        <v>8278</v>
      </c>
      <c r="S913" t="str">
        <f t="shared" si="88"/>
        <v>music</v>
      </c>
      <c r="T913" t="str">
        <f t="shared" si="89"/>
        <v>jazz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 s="7">
        <v>3500</v>
      </c>
      <c r="E914" s="7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7">
        <f t="shared" si="84"/>
        <v>15</v>
      </c>
      <c r="N914" t="b">
        <v>0</v>
      </c>
      <c r="O914" s="11">
        <f t="shared" si="85"/>
        <v>8.5714285714285719E-3</v>
      </c>
      <c r="P914" s="12">
        <f t="shared" si="86"/>
        <v>41194.109340277777</v>
      </c>
      <c r="Q914" s="12">
        <f t="shared" si="87"/>
        <v>41254.151006944441</v>
      </c>
      <c r="R914" t="s">
        <v>8278</v>
      </c>
      <c r="S914" t="str">
        <f t="shared" si="88"/>
        <v>music</v>
      </c>
      <c r="T914" t="str">
        <f t="shared" si="89"/>
        <v>jazz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 s="7">
        <v>30000</v>
      </c>
      <c r="E915" s="7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7">
        <f t="shared" si="84"/>
        <v>82.583333333333329</v>
      </c>
      <c r="N915" t="b">
        <v>0</v>
      </c>
      <c r="O915" s="11">
        <f t="shared" si="85"/>
        <v>6.6066666666666662E-2</v>
      </c>
      <c r="P915" s="12">
        <f t="shared" si="86"/>
        <v>41004.139108796298</v>
      </c>
      <c r="Q915" s="12">
        <f t="shared" si="87"/>
        <v>41034.139108796298</v>
      </c>
      <c r="R915" t="s">
        <v>8278</v>
      </c>
      <c r="S915" t="str">
        <f t="shared" si="88"/>
        <v>music</v>
      </c>
      <c r="T915" t="str">
        <f t="shared" si="89"/>
        <v>jazz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 s="7">
        <v>1500</v>
      </c>
      <c r="E916" s="7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7" t="e">
        <f t="shared" si="84"/>
        <v>#DIV/0!</v>
      </c>
      <c r="N916" t="b">
        <v>0</v>
      </c>
      <c r="O916" s="11">
        <f t="shared" si="85"/>
        <v>0</v>
      </c>
      <c r="P916" s="12">
        <f t="shared" si="86"/>
        <v>41116.763275462967</v>
      </c>
      <c r="Q916" s="12">
        <f t="shared" si="87"/>
        <v>41146.763275462967</v>
      </c>
      <c r="R916" t="s">
        <v>8278</v>
      </c>
      <c r="S916" t="str">
        <f t="shared" si="88"/>
        <v>music</v>
      </c>
      <c r="T916" t="str">
        <f t="shared" si="89"/>
        <v>jazz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 s="7">
        <v>6500</v>
      </c>
      <c r="E917" s="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7">
        <f t="shared" si="84"/>
        <v>41.666666666666664</v>
      </c>
      <c r="N917" t="b">
        <v>0</v>
      </c>
      <c r="O917" s="11">
        <f t="shared" si="85"/>
        <v>5.7692307692307696E-2</v>
      </c>
      <c r="P917" s="12">
        <f t="shared" si="86"/>
        <v>40937.679560185185</v>
      </c>
      <c r="Q917" s="12">
        <f t="shared" si="87"/>
        <v>40969.207638888889</v>
      </c>
      <c r="R917" t="s">
        <v>8278</v>
      </c>
      <c r="S917" t="str">
        <f t="shared" si="88"/>
        <v>music</v>
      </c>
      <c r="T917" t="str">
        <f t="shared" si="89"/>
        <v>jazz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 s="7">
        <v>3300</v>
      </c>
      <c r="E918" s="7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7" t="e">
        <f t="shared" si="84"/>
        <v>#DIV/0!</v>
      </c>
      <c r="N918" t="b">
        <v>0</v>
      </c>
      <c r="O918" s="11">
        <f t="shared" si="85"/>
        <v>0</v>
      </c>
      <c r="P918" s="12">
        <f t="shared" si="86"/>
        <v>40434.853402777779</v>
      </c>
      <c r="Q918" s="12">
        <f t="shared" si="87"/>
        <v>40473.208333333336</v>
      </c>
      <c r="R918" t="s">
        <v>8278</v>
      </c>
      <c r="S918" t="str">
        <f t="shared" si="88"/>
        <v>music</v>
      </c>
      <c r="T918" t="str">
        <f t="shared" si="89"/>
        <v>jazz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 s="7">
        <v>5000</v>
      </c>
      <c r="E919" s="7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7">
        <f t="shared" si="84"/>
        <v>30</v>
      </c>
      <c r="N919" t="b">
        <v>0</v>
      </c>
      <c r="O919" s="11">
        <f t="shared" si="85"/>
        <v>6.0000000000000001E-3</v>
      </c>
      <c r="P919" s="12">
        <f t="shared" si="86"/>
        <v>41802.94363425926</v>
      </c>
      <c r="Q919" s="12">
        <f t="shared" si="87"/>
        <v>41834.104166666664</v>
      </c>
      <c r="R919" t="s">
        <v>8278</v>
      </c>
      <c r="S919" t="str">
        <f t="shared" si="88"/>
        <v>music</v>
      </c>
      <c r="T919" t="str">
        <f t="shared" si="89"/>
        <v>jazz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 s="7">
        <v>3900</v>
      </c>
      <c r="E920" s="7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7">
        <f t="shared" si="84"/>
        <v>19.600000000000001</v>
      </c>
      <c r="N920" t="b">
        <v>0</v>
      </c>
      <c r="O920" s="11">
        <f t="shared" si="85"/>
        <v>5.0256410256410255E-2</v>
      </c>
      <c r="P920" s="12">
        <f t="shared" si="86"/>
        <v>41944.916215277779</v>
      </c>
      <c r="Q920" s="12">
        <f t="shared" si="87"/>
        <v>41974.957881944443</v>
      </c>
      <c r="R920" t="s">
        <v>8278</v>
      </c>
      <c r="S920" t="str">
        <f t="shared" si="88"/>
        <v>music</v>
      </c>
      <c r="T920" t="str">
        <f t="shared" si="89"/>
        <v>jazz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 s="7">
        <v>20000</v>
      </c>
      <c r="E921" s="7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7">
        <f t="shared" si="84"/>
        <v>100</v>
      </c>
      <c r="N921" t="b">
        <v>0</v>
      </c>
      <c r="O921" s="11">
        <f t="shared" si="85"/>
        <v>5.0000000000000001E-3</v>
      </c>
      <c r="P921" s="12">
        <f t="shared" si="86"/>
        <v>41227.641724537039</v>
      </c>
      <c r="Q921" s="12">
        <f t="shared" si="87"/>
        <v>41262.641724537039</v>
      </c>
      <c r="R921" t="s">
        <v>8278</v>
      </c>
      <c r="S921" t="str">
        <f t="shared" si="88"/>
        <v>music</v>
      </c>
      <c r="T921" t="str">
        <f t="shared" si="89"/>
        <v>jazz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 s="7">
        <v>5500</v>
      </c>
      <c r="E922" s="7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7" t="e">
        <f t="shared" si="84"/>
        <v>#DIV/0!</v>
      </c>
      <c r="N922" t="b">
        <v>0</v>
      </c>
      <c r="O922" s="11">
        <f t="shared" si="85"/>
        <v>0</v>
      </c>
      <c r="P922" s="12">
        <f t="shared" si="86"/>
        <v>41562.67155092593</v>
      </c>
      <c r="Q922" s="12">
        <f t="shared" si="87"/>
        <v>41592.713217592594</v>
      </c>
      <c r="R922" t="s">
        <v>8278</v>
      </c>
      <c r="S922" t="str">
        <f t="shared" si="88"/>
        <v>music</v>
      </c>
      <c r="T922" t="str">
        <f t="shared" si="89"/>
        <v>jazz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 s="7">
        <v>15000</v>
      </c>
      <c r="E923" s="7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7">
        <f t="shared" si="84"/>
        <v>231.75</v>
      </c>
      <c r="N923" t="b">
        <v>0</v>
      </c>
      <c r="O923" s="11">
        <f t="shared" si="85"/>
        <v>0.309</v>
      </c>
      <c r="P923" s="12">
        <f t="shared" si="86"/>
        <v>40847.171018518515</v>
      </c>
      <c r="Q923" s="12">
        <f t="shared" si="87"/>
        <v>40889.212685185186</v>
      </c>
      <c r="R923" t="s">
        <v>8278</v>
      </c>
      <c r="S923" t="str">
        <f t="shared" si="88"/>
        <v>music</v>
      </c>
      <c r="T923" t="str">
        <f t="shared" si="89"/>
        <v>jazz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 s="7">
        <v>27000</v>
      </c>
      <c r="E924" s="7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7">
        <f t="shared" si="84"/>
        <v>189.33333333333334</v>
      </c>
      <c r="N924" t="b">
        <v>0</v>
      </c>
      <c r="O924" s="11">
        <f t="shared" si="85"/>
        <v>0.21037037037037037</v>
      </c>
      <c r="P924" s="12">
        <f t="shared" si="86"/>
        <v>41878.530011574076</v>
      </c>
      <c r="Q924" s="12">
        <f t="shared" si="87"/>
        <v>41913.530011574076</v>
      </c>
      <c r="R924" t="s">
        <v>8278</v>
      </c>
      <c r="S924" t="str">
        <f t="shared" si="88"/>
        <v>music</v>
      </c>
      <c r="T924" t="str">
        <f t="shared" si="89"/>
        <v>jazz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 s="7">
        <v>15000</v>
      </c>
      <c r="E925" s="7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7">
        <f t="shared" si="84"/>
        <v>55</v>
      </c>
      <c r="N925" t="b">
        <v>0</v>
      </c>
      <c r="O925" s="11">
        <f t="shared" si="85"/>
        <v>2.1999999999999999E-2</v>
      </c>
      <c r="P925" s="12">
        <f t="shared" si="86"/>
        <v>41934.959756944445</v>
      </c>
      <c r="Q925" s="12">
        <f t="shared" si="87"/>
        <v>41965.001423611116</v>
      </c>
      <c r="R925" t="s">
        <v>8278</v>
      </c>
      <c r="S925" t="str">
        <f t="shared" si="88"/>
        <v>music</v>
      </c>
      <c r="T925" t="str">
        <f t="shared" si="89"/>
        <v>jazz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 s="7">
        <v>3000</v>
      </c>
      <c r="E926" s="7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7">
        <f t="shared" si="84"/>
        <v>21.8</v>
      </c>
      <c r="N926" t="b">
        <v>0</v>
      </c>
      <c r="O926" s="11">
        <f t="shared" si="85"/>
        <v>0.109</v>
      </c>
      <c r="P926" s="12">
        <f t="shared" si="86"/>
        <v>41288.942928240744</v>
      </c>
      <c r="Q926" s="12">
        <f t="shared" si="87"/>
        <v>41318.942928240744</v>
      </c>
      <c r="R926" t="s">
        <v>8278</v>
      </c>
      <c r="S926" t="str">
        <f t="shared" si="88"/>
        <v>music</v>
      </c>
      <c r="T926" t="str">
        <f t="shared" si="89"/>
        <v>jazz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 s="7">
        <v>6000</v>
      </c>
      <c r="E927" s="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7">
        <f t="shared" si="84"/>
        <v>32</v>
      </c>
      <c r="N927" t="b">
        <v>0</v>
      </c>
      <c r="O927" s="11">
        <f t="shared" si="85"/>
        <v>2.6666666666666668E-2</v>
      </c>
      <c r="P927" s="12">
        <f t="shared" si="86"/>
        <v>41575.880914351852</v>
      </c>
      <c r="Q927" s="12">
        <f t="shared" si="87"/>
        <v>41605.922581018516</v>
      </c>
      <c r="R927" t="s">
        <v>8278</v>
      </c>
      <c r="S927" t="str">
        <f t="shared" si="88"/>
        <v>music</v>
      </c>
      <c r="T927" t="str">
        <f t="shared" si="89"/>
        <v>jazz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 s="7">
        <v>7000</v>
      </c>
      <c r="E928" s="7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7" t="e">
        <f t="shared" si="84"/>
        <v>#DIV/0!</v>
      </c>
      <c r="N928" t="b">
        <v>0</v>
      </c>
      <c r="O928" s="11">
        <f t="shared" si="85"/>
        <v>0</v>
      </c>
      <c r="P928" s="12">
        <f t="shared" si="86"/>
        <v>40338.02002314815</v>
      </c>
      <c r="Q928" s="12">
        <f t="shared" si="87"/>
        <v>40367.944444444445</v>
      </c>
      <c r="R928" t="s">
        <v>8278</v>
      </c>
      <c r="S928" t="str">
        <f t="shared" si="88"/>
        <v>music</v>
      </c>
      <c r="T928" t="str">
        <f t="shared" si="89"/>
        <v>jazz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 s="7">
        <v>20000</v>
      </c>
      <c r="E929" s="7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7" t="e">
        <f t="shared" si="84"/>
        <v>#DIV/0!</v>
      </c>
      <c r="N929" t="b">
        <v>0</v>
      </c>
      <c r="O929" s="11">
        <f t="shared" si="85"/>
        <v>0</v>
      </c>
      <c r="P929" s="12">
        <f t="shared" si="86"/>
        <v>41013.822858796295</v>
      </c>
      <c r="Q929" s="12">
        <f t="shared" si="87"/>
        <v>41043.822858796295</v>
      </c>
      <c r="R929" t="s">
        <v>8278</v>
      </c>
      <c r="S929" t="str">
        <f t="shared" si="88"/>
        <v>music</v>
      </c>
      <c r="T929" t="str">
        <f t="shared" si="89"/>
        <v>jazz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 s="7">
        <v>14500</v>
      </c>
      <c r="E930" s="7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7">
        <f t="shared" si="84"/>
        <v>56.25</v>
      </c>
      <c r="N930" t="b">
        <v>0</v>
      </c>
      <c r="O930" s="11">
        <f t="shared" si="85"/>
        <v>0.10862068965517241</v>
      </c>
      <c r="P930" s="12">
        <f t="shared" si="86"/>
        <v>41180.86241898148</v>
      </c>
      <c r="Q930" s="12">
        <f t="shared" si="87"/>
        <v>41231</v>
      </c>
      <c r="R930" t="s">
        <v>8278</v>
      </c>
      <c r="S930" t="str">
        <f t="shared" si="88"/>
        <v>music</v>
      </c>
      <c r="T930" t="str">
        <f t="shared" si="89"/>
        <v>jazz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 s="7">
        <v>500</v>
      </c>
      <c r="E931" s="7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7" t="e">
        <f t="shared" si="84"/>
        <v>#DIV/0!</v>
      </c>
      <c r="N931" t="b">
        <v>0</v>
      </c>
      <c r="O931" s="11">
        <f t="shared" si="85"/>
        <v>0</v>
      </c>
      <c r="P931" s="12">
        <f t="shared" si="86"/>
        <v>40978.238067129627</v>
      </c>
      <c r="Q931" s="12">
        <f t="shared" si="87"/>
        <v>41008.196400462963</v>
      </c>
      <c r="R931" t="s">
        <v>8278</v>
      </c>
      <c r="S931" t="str">
        <f t="shared" si="88"/>
        <v>music</v>
      </c>
      <c r="T931" t="str">
        <f t="shared" si="89"/>
        <v>jazz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 s="7">
        <v>900</v>
      </c>
      <c r="E932" s="7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7">
        <f t="shared" si="84"/>
        <v>69</v>
      </c>
      <c r="N932" t="b">
        <v>0</v>
      </c>
      <c r="O932" s="11">
        <f t="shared" si="85"/>
        <v>0.38333333333333336</v>
      </c>
      <c r="P932" s="12">
        <f t="shared" si="86"/>
        <v>40312.915578703702</v>
      </c>
      <c r="Q932" s="12">
        <f t="shared" si="87"/>
        <v>40354.897222222222</v>
      </c>
      <c r="R932" t="s">
        <v>8278</v>
      </c>
      <c r="S932" t="str">
        <f t="shared" si="88"/>
        <v>music</v>
      </c>
      <c r="T932" t="str">
        <f t="shared" si="89"/>
        <v>jazz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 s="7">
        <v>2000</v>
      </c>
      <c r="E933" s="7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7">
        <f t="shared" si="84"/>
        <v>18.714285714285715</v>
      </c>
      <c r="N933" t="b">
        <v>0</v>
      </c>
      <c r="O933" s="11">
        <f t="shared" si="85"/>
        <v>6.5500000000000003E-2</v>
      </c>
      <c r="P933" s="12">
        <f t="shared" si="86"/>
        <v>41680.359976851854</v>
      </c>
      <c r="Q933" s="12">
        <f t="shared" si="87"/>
        <v>41714.916666666664</v>
      </c>
      <c r="R933" t="s">
        <v>8278</v>
      </c>
      <c r="S933" t="str">
        <f t="shared" si="88"/>
        <v>music</v>
      </c>
      <c r="T933" t="str">
        <f t="shared" si="89"/>
        <v>jazz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 s="7">
        <v>9500</v>
      </c>
      <c r="E934" s="7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7">
        <f t="shared" si="84"/>
        <v>46.033333333333331</v>
      </c>
      <c r="N934" t="b">
        <v>0</v>
      </c>
      <c r="O934" s="11">
        <f t="shared" si="85"/>
        <v>0.14536842105263159</v>
      </c>
      <c r="P934" s="12">
        <f t="shared" si="86"/>
        <v>41310.969270833331</v>
      </c>
      <c r="Q934" s="12">
        <f t="shared" si="87"/>
        <v>41355.927604166667</v>
      </c>
      <c r="R934" t="s">
        <v>8278</v>
      </c>
      <c r="S934" t="str">
        <f t="shared" si="88"/>
        <v>music</v>
      </c>
      <c r="T934" t="str">
        <f t="shared" si="89"/>
        <v>jazz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 s="7">
        <v>2000</v>
      </c>
      <c r="E935" s="7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7">
        <f t="shared" si="84"/>
        <v>60</v>
      </c>
      <c r="N935" t="b">
        <v>0</v>
      </c>
      <c r="O935" s="11">
        <f t="shared" si="85"/>
        <v>0.06</v>
      </c>
      <c r="P935" s="12">
        <f t="shared" si="86"/>
        <v>41711.169085648151</v>
      </c>
      <c r="Q935" s="12">
        <f t="shared" si="87"/>
        <v>41771.169085648151</v>
      </c>
      <c r="R935" t="s">
        <v>8278</v>
      </c>
      <c r="S935" t="str">
        <f t="shared" si="88"/>
        <v>music</v>
      </c>
      <c r="T935" t="str">
        <f t="shared" si="89"/>
        <v>jazz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 s="7">
        <v>5000</v>
      </c>
      <c r="E936" s="7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7">
        <f t="shared" si="84"/>
        <v>50.666666666666664</v>
      </c>
      <c r="N936" t="b">
        <v>0</v>
      </c>
      <c r="O936" s="11">
        <f t="shared" si="85"/>
        <v>0.30399999999999999</v>
      </c>
      <c r="P936" s="12">
        <f t="shared" si="86"/>
        <v>41733.737083333333</v>
      </c>
      <c r="Q936" s="12">
        <f t="shared" si="87"/>
        <v>41763.25</v>
      </c>
      <c r="R936" t="s">
        <v>8278</v>
      </c>
      <c r="S936" t="str">
        <f t="shared" si="88"/>
        <v>music</v>
      </c>
      <c r="T936" t="str">
        <f t="shared" si="89"/>
        <v>jazz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 s="7">
        <v>3500</v>
      </c>
      <c r="E937" s="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7">
        <f t="shared" si="84"/>
        <v>25</v>
      </c>
      <c r="N937" t="b">
        <v>0</v>
      </c>
      <c r="O937" s="11">
        <f t="shared" si="85"/>
        <v>1.4285714285714285E-2</v>
      </c>
      <c r="P937" s="12">
        <f t="shared" si="86"/>
        <v>42368.333668981482</v>
      </c>
      <c r="Q937" s="12">
        <f t="shared" si="87"/>
        <v>42398.333668981482</v>
      </c>
      <c r="R937" t="s">
        <v>8278</v>
      </c>
      <c r="S937" t="str">
        <f t="shared" si="88"/>
        <v>music</v>
      </c>
      <c r="T937" t="str">
        <f t="shared" si="89"/>
        <v>jazz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 s="7">
        <v>1400</v>
      </c>
      <c r="E938" s="7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7" t="e">
        <f t="shared" si="84"/>
        <v>#DIV/0!</v>
      </c>
      <c r="N938" t="b">
        <v>0</v>
      </c>
      <c r="O938" s="11">
        <f t="shared" si="85"/>
        <v>0</v>
      </c>
      <c r="P938" s="12">
        <f t="shared" si="86"/>
        <v>40883.024178240739</v>
      </c>
      <c r="Q938" s="12">
        <f t="shared" si="87"/>
        <v>40926.833333333336</v>
      </c>
      <c r="R938" t="s">
        <v>8278</v>
      </c>
      <c r="S938" t="str">
        <f t="shared" si="88"/>
        <v>music</v>
      </c>
      <c r="T938" t="str">
        <f t="shared" si="89"/>
        <v>jazz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 s="7">
        <v>3500</v>
      </c>
      <c r="E939" s="7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7">
        <f t="shared" si="84"/>
        <v>20</v>
      </c>
      <c r="N939" t="b">
        <v>0</v>
      </c>
      <c r="O939" s="11">
        <f t="shared" si="85"/>
        <v>1.1428571428571429E-2</v>
      </c>
      <c r="P939" s="12">
        <f t="shared" si="86"/>
        <v>41551.798113425924</v>
      </c>
      <c r="Q939" s="12">
        <f t="shared" si="87"/>
        <v>41581.839780092596</v>
      </c>
      <c r="R939" t="s">
        <v>8278</v>
      </c>
      <c r="S939" t="str">
        <f t="shared" si="88"/>
        <v>music</v>
      </c>
      <c r="T939" t="str">
        <f t="shared" si="89"/>
        <v>jazz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 s="7">
        <v>7000</v>
      </c>
      <c r="E940" s="7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7">
        <f t="shared" si="84"/>
        <v>25</v>
      </c>
      <c r="N940" t="b">
        <v>0</v>
      </c>
      <c r="O940" s="11">
        <f t="shared" si="85"/>
        <v>3.5714285714285713E-3</v>
      </c>
      <c r="P940" s="12">
        <f t="shared" si="86"/>
        <v>41124.479722222226</v>
      </c>
      <c r="Q940" s="12">
        <f t="shared" si="87"/>
        <v>41154.479722222226</v>
      </c>
      <c r="R940" t="s">
        <v>8278</v>
      </c>
      <c r="S940" t="str">
        <f t="shared" si="88"/>
        <v>music</v>
      </c>
      <c r="T940" t="str">
        <f t="shared" si="89"/>
        <v>jazz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 s="7">
        <v>2750</v>
      </c>
      <c r="E941" s="7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7">
        <f t="shared" si="84"/>
        <v>20</v>
      </c>
      <c r="N941" t="b">
        <v>0</v>
      </c>
      <c r="O941" s="11">
        <f t="shared" si="85"/>
        <v>1.4545454545454545E-2</v>
      </c>
      <c r="P941" s="12">
        <f t="shared" si="86"/>
        <v>41416.763171296298</v>
      </c>
      <c r="Q941" s="12">
        <f t="shared" si="87"/>
        <v>41455.831944444442</v>
      </c>
      <c r="R941" t="s">
        <v>8278</v>
      </c>
      <c r="S941" t="str">
        <f t="shared" si="88"/>
        <v>music</v>
      </c>
      <c r="T941" t="str">
        <f t="shared" si="89"/>
        <v>jazz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 s="7">
        <v>9000</v>
      </c>
      <c r="E942" s="7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7">
        <f t="shared" si="84"/>
        <v>110.28571428571429</v>
      </c>
      <c r="N942" t="b">
        <v>0</v>
      </c>
      <c r="O942" s="11">
        <f t="shared" si="85"/>
        <v>0.17155555555555554</v>
      </c>
      <c r="P942" s="12">
        <f t="shared" si="86"/>
        <v>42182.008402777778</v>
      </c>
      <c r="Q942" s="12">
        <f t="shared" si="87"/>
        <v>42227.008402777778</v>
      </c>
      <c r="R942" t="s">
        <v>8273</v>
      </c>
      <c r="S942" t="str">
        <f t="shared" si="88"/>
        <v>technology</v>
      </c>
      <c r="T942" t="str">
        <f t="shared" si="89"/>
        <v>wearables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 s="7">
        <v>50000</v>
      </c>
      <c r="E943" s="7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7">
        <f t="shared" si="84"/>
        <v>37.451612903225808</v>
      </c>
      <c r="N943" t="b">
        <v>0</v>
      </c>
      <c r="O943" s="11">
        <f t="shared" si="85"/>
        <v>2.3220000000000001E-2</v>
      </c>
      <c r="P943" s="12">
        <f t="shared" si="86"/>
        <v>42746.096585648149</v>
      </c>
      <c r="Q943" s="12">
        <f t="shared" si="87"/>
        <v>42776.096585648149</v>
      </c>
      <c r="R943" t="s">
        <v>8273</v>
      </c>
      <c r="S943" t="str">
        <f t="shared" si="88"/>
        <v>technology</v>
      </c>
      <c r="T943" t="str">
        <f t="shared" si="89"/>
        <v>wearables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 s="7">
        <v>7500</v>
      </c>
      <c r="E944" s="7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7">
        <f t="shared" si="84"/>
        <v>41.75</v>
      </c>
      <c r="N944" t="b">
        <v>0</v>
      </c>
      <c r="O944" s="11">
        <f t="shared" si="85"/>
        <v>8.9066666666666669E-2</v>
      </c>
      <c r="P944" s="12">
        <f t="shared" si="86"/>
        <v>42382.843287037031</v>
      </c>
      <c r="Q944" s="12">
        <f t="shared" si="87"/>
        <v>42418.843287037031</v>
      </c>
      <c r="R944" t="s">
        <v>8273</v>
      </c>
      <c r="S944" t="str">
        <f t="shared" si="88"/>
        <v>technology</v>
      </c>
      <c r="T944" t="str">
        <f t="shared" si="89"/>
        <v>wearables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 s="7">
        <v>3000</v>
      </c>
      <c r="E945" s="7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7">
        <f t="shared" si="84"/>
        <v>24.083333333333332</v>
      </c>
      <c r="N945" t="b">
        <v>0</v>
      </c>
      <c r="O945" s="11">
        <f t="shared" si="85"/>
        <v>9.633333333333334E-2</v>
      </c>
      <c r="P945" s="12">
        <f t="shared" si="86"/>
        <v>42673.66788194445</v>
      </c>
      <c r="Q945" s="12">
        <f t="shared" si="87"/>
        <v>42703.709548611107</v>
      </c>
      <c r="R945" t="s">
        <v>8273</v>
      </c>
      <c r="S945" t="str">
        <f t="shared" si="88"/>
        <v>technology</v>
      </c>
      <c r="T945" t="str">
        <f t="shared" si="89"/>
        <v>wearables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 s="7">
        <v>50000</v>
      </c>
      <c r="E946" s="7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7">
        <f t="shared" si="84"/>
        <v>69.40625</v>
      </c>
      <c r="N946" t="b">
        <v>0</v>
      </c>
      <c r="O946" s="11">
        <f t="shared" si="85"/>
        <v>0.13325999999999999</v>
      </c>
      <c r="P946" s="12">
        <f t="shared" si="86"/>
        <v>42444.583912037036</v>
      </c>
      <c r="Q946" s="12">
        <f t="shared" si="87"/>
        <v>42478.583333333328</v>
      </c>
      <c r="R946" t="s">
        <v>8273</v>
      </c>
      <c r="S946" t="str">
        <f t="shared" si="88"/>
        <v>technology</v>
      </c>
      <c r="T946" t="str">
        <f t="shared" si="89"/>
        <v>wearables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 s="7">
        <v>100000</v>
      </c>
      <c r="E947" s="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7">
        <f t="shared" si="84"/>
        <v>155.25</v>
      </c>
      <c r="N947" t="b">
        <v>0</v>
      </c>
      <c r="O947" s="11">
        <f t="shared" si="85"/>
        <v>2.4840000000000001E-2</v>
      </c>
      <c r="P947" s="12">
        <f t="shared" si="86"/>
        <v>42732.872986111113</v>
      </c>
      <c r="Q947" s="12">
        <f t="shared" si="87"/>
        <v>42784.999305555553</v>
      </c>
      <c r="R947" t="s">
        <v>8273</v>
      </c>
      <c r="S947" t="str">
        <f t="shared" si="88"/>
        <v>technology</v>
      </c>
      <c r="T947" t="str">
        <f t="shared" si="89"/>
        <v>wearables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 s="7">
        <v>15000</v>
      </c>
      <c r="E948" s="7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7">
        <f t="shared" si="84"/>
        <v>57.2</v>
      </c>
      <c r="N948" t="b">
        <v>0</v>
      </c>
      <c r="O948" s="11">
        <f t="shared" si="85"/>
        <v>1.9066666666666666E-2</v>
      </c>
      <c r="P948" s="12">
        <f t="shared" si="86"/>
        <v>42592.750555555554</v>
      </c>
      <c r="Q948" s="12">
        <f t="shared" si="87"/>
        <v>42622.750555555554</v>
      </c>
      <c r="R948" t="s">
        <v>8273</v>
      </c>
      <c r="S948" t="str">
        <f t="shared" si="88"/>
        <v>technology</v>
      </c>
      <c r="T948" t="str">
        <f t="shared" si="89"/>
        <v>wearables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 s="7">
        <v>850</v>
      </c>
      <c r="E949" s="7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7" t="e">
        <f t="shared" si="84"/>
        <v>#DIV/0!</v>
      </c>
      <c r="N949" t="b">
        <v>0</v>
      </c>
      <c r="O949" s="11">
        <f t="shared" si="85"/>
        <v>0</v>
      </c>
      <c r="P949" s="12">
        <f t="shared" si="86"/>
        <v>42491.781319444446</v>
      </c>
      <c r="Q949" s="12">
        <f t="shared" si="87"/>
        <v>42551.781319444446</v>
      </c>
      <c r="R949" t="s">
        <v>8273</v>
      </c>
      <c r="S949" t="str">
        <f t="shared" si="88"/>
        <v>technology</v>
      </c>
      <c r="T949" t="str">
        <f t="shared" si="89"/>
        <v>wearables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 s="7">
        <v>4000</v>
      </c>
      <c r="E950" s="7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7">
        <f t="shared" si="84"/>
        <v>60</v>
      </c>
      <c r="N950" t="b">
        <v>0</v>
      </c>
      <c r="O950" s="11">
        <f t="shared" si="85"/>
        <v>0.12</v>
      </c>
      <c r="P950" s="12">
        <f t="shared" si="86"/>
        <v>42411.828287037039</v>
      </c>
      <c r="Q950" s="12">
        <f t="shared" si="87"/>
        <v>42441.828287037039</v>
      </c>
      <c r="R950" t="s">
        <v>8273</v>
      </c>
      <c r="S950" t="str">
        <f t="shared" si="88"/>
        <v>technology</v>
      </c>
      <c r="T950" t="str">
        <f t="shared" si="89"/>
        <v>wearables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 s="7">
        <v>20000</v>
      </c>
      <c r="E951" s="7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7">
        <f t="shared" si="84"/>
        <v>39</v>
      </c>
      <c r="N951" t="b">
        <v>0</v>
      </c>
      <c r="O951" s="11">
        <f t="shared" si="85"/>
        <v>1.3650000000000001E-2</v>
      </c>
      <c r="P951" s="12">
        <f t="shared" si="86"/>
        <v>42361.043703703705</v>
      </c>
      <c r="Q951" s="12">
        <f t="shared" si="87"/>
        <v>42421.043703703705</v>
      </c>
      <c r="R951" t="s">
        <v>8273</v>
      </c>
      <c r="S951" t="str">
        <f t="shared" si="88"/>
        <v>technology</v>
      </c>
      <c r="T951" t="str">
        <f t="shared" si="89"/>
        <v>wearables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 s="7">
        <v>5000</v>
      </c>
      <c r="E952" s="7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7">
        <f t="shared" si="84"/>
        <v>58.416666666666664</v>
      </c>
      <c r="N952" t="b">
        <v>0</v>
      </c>
      <c r="O952" s="11">
        <f t="shared" si="85"/>
        <v>0.28039999999999998</v>
      </c>
      <c r="P952" s="12">
        <f t="shared" si="86"/>
        <v>42356.750706018516</v>
      </c>
      <c r="Q952" s="12">
        <f t="shared" si="87"/>
        <v>42386.750706018516</v>
      </c>
      <c r="R952" t="s">
        <v>8273</v>
      </c>
      <c r="S952" t="str">
        <f t="shared" si="88"/>
        <v>technology</v>
      </c>
      <c r="T952" t="str">
        <f t="shared" si="89"/>
        <v>wearables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 s="7">
        <v>50000</v>
      </c>
      <c r="E953" s="7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7">
        <f t="shared" si="84"/>
        <v>158.63636363636363</v>
      </c>
      <c r="N953" t="b">
        <v>0</v>
      </c>
      <c r="O953" s="11">
        <f t="shared" si="85"/>
        <v>0.38390000000000002</v>
      </c>
      <c r="P953" s="12">
        <f t="shared" si="86"/>
        <v>42480.653611111105</v>
      </c>
      <c r="Q953" s="12">
        <f t="shared" si="87"/>
        <v>42525.653611111105</v>
      </c>
      <c r="R953" t="s">
        <v>8273</v>
      </c>
      <c r="S953" t="str">
        <f t="shared" si="88"/>
        <v>technology</v>
      </c>
      <c r="T953" t="str">
        <f t="shared" si="89"/>
        <v>wearables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 s="7">
        <v>49000</v>
      </c>
      <c r="E954" s="7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7">
        <f t="shared" si="84"/>
        <v>99.857142857142861</v>
      </c>
      <c r="N954" t="b">
        <v>0</v>
      </c>
      <c r="O954" s="11">
        <f t="shared" si="85"/>
        <v>0.39942857142857141</v>
      </c>
      <c r="P954" s="12">
        <f t="shared" si="86"/>
        <v>42662.613564814819</v>
      </c>
      <c r="Q954" s="12">
        <f t="shared" si="87"/>
        <v>42692.655231481483</v>
      </c>
      <c r="R954" t="s">
        <v>8273</v>
      </c>
      <c r="S954" t="str">
        <f t="shared" si="88"/>
        <v>technology</v>
      </c>
      <c r="T954" t="str">
        <f t="shared" si="89"/>
        <v>wearables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 s="7">
        <v>15000</v>
      </c>
      <c r="E955" s="7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7">
        <f t="shared" si="84"/>
        <v>25.2</v>
      </c>
      <c r="N955" t="b">
        <v>0</v>
      </c>
      <c r="O955" s="11">
        <f t="shared" si="85"/>
        <v>8.3999999999999995E-3</v>
      </c>
      <c r="P955" s="12">
        <f t="shared" si="86"/>
        <v>41999.164340277777</v>
      </c>
      <c r="Q955" s="12">
        <f t="shared" si="87"/>
        <v>42029.164340277777</v>
      </c>
      <c r="R955" t="s">
        <v>8273</v>
      </c>
      <c r="S955" t="str">
        <f t="shared" si="88"/>
        <v>technology</v>
      </c>
      <c r="T955" t="str">
        <f t="shared" si="89"/>
        <v>wearables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 s="7">
        <v>15000</v>
      </c>
      <c r="E956" s="7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7">
        <f t="shared" si="84"/>
        <v>89.191780821917803</v>
      </c>
      <c r="N956" t="b">
        <v>0</v>
      </c>
      <c r="O956" s="11">
        <f t="shared" si="85"/>
        <v>0.43406666666666666</v>
      </c>
      <c r="P956" s="12">
        <f t="shared" si="86"/>
        <v>42194.833784722221</v>
      </c>
      <c r="Q956" s="12">
        <f t="shared" si="87"/>
        <v>42236.833784722221</v>
      </c>
      <c r="R956" t="s">
        <v>8273</v>
      </c>
      <c r="S956" t="str">
        <f t="shared" si="88"/>
        <v>technology</v>
      </c>
      <c r="T956" t="str">
        <f t="shared" si="89"/>
        <v>wearables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 s="7">
        <v>300000</v>
      </c>
      <c r="E957" s="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7">
        <f t="shared" si="84"/>
        <v>182.6236559139785</v>
      </c>
      <c r="N957" t="b">
        <v>0</v>
      </c>
      <c r="O957" s="11">
        <f t="shared" si="85"/>
        <v>5.6613333333333335E-2</v>
      </c>
      <c r="P957" s="12">
        <f t="shared" si="86"/>
        <v>42586.295138888891</v>
      </c>
      <c r="Q957" s="12">
        <f t="shared" si="87"/>
        <v>42626.295138888891</v>
      </c>
      <c r="R957" t="s">
        <v>8273</v>
      </c>
      <c r="S957" t="str">
        <f t="shared" si="88"/>
        <v>technology</v>
      </c>
      <c r="T957" t="str">
        <f t="shared" si="89"/>
        <v>wearables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 s="7">
        <v>50000</v>
      </c>
      <c r="E958" s="7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7">
        <f t="shared" si="84"/>
        <v>50.647058823529413</v>
      </c>
      <c r="N958" t="b">
        <v>0</v>
      </c>
      <c r="O958" s="11">
        <f t="shared" si="85"/>
        <v>1.7219999999999999E-2</v>
      </c>
      <c r="P958" s="12">
        <f t="shared" si="86"/>
        <v>42060.913877314815</v>
      </c>
      <c r="Q958" s="12">
        <f t="shared" si="87"/>
        <v>42120.872210648144</v>
      </c>
      <c r="R958" t="s">
        <v>8273</v>
      </c>
      <c r="S958" t="str">
        <f t="shared" si="88"/>
        <v>technology</v>
      </c>
      <c r="T958" t="str">
        <f t="shared" si="89"/>
        <v>wearables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 s="7">
        <v>12000</v>
      </c>
      <c r="E959" s="7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7">
        <f t="shared" si="84"/>
        <v>33.285714285714285</v>
      </c>
      <c r="N959" t="b">
        <v>0</v>
      </c>
      <c r="O959" s="11">
        <f t="shared" si="85"/>
        <v>1.9416666666666665E-2</v>
      </c>
      <c r="P959" s="12">
        <f t="shared" si="86"/>
        <v>42660.552465277782</v>
      </c>
      <c r="Q959" s="12">
        <f t="shared" si="87"/>
        <v>42691.594131944439</v>
      </c>
      <c r="R959" t="s">
        <v>8273</v>
      </c>
      <c r="S959" t="str">
        <f t="shared" si="88"/>
        <v>technology</v>
      </c>
      <c r="T959" t="str">
        <f t="shared" si="89"/>
        <v>wearables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 s="7">
        <v>7777</v>
      </c>
      <c r="E960" s="7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7">
        <f t="shared" si="84"/>
        <v>51.823529411764703</v>
      </c>
      <c r="N960" t="b">
        <v>0</v>
      </c>
      <c r="O960" s="11">
        <f t="shared" si="85"/>
        <v>0.11328275684711328</v>
      </c>
      <c r="P960" s="12">
        <f t="shared" si="86"/>
        <v>42082.802812499998</v>
      </c>
      <c r="Q960" s="12">
        <f t="shared" si="87"/>
        <v>42104.207638888889</v>
      </c>
      <c r="R960" t="s">
        <v>8273</v>
      </c>
      <c r="S960" t="str">
        <f t="shared" si="88"/>
        <v>technology</v>
      </c>
      <c r="T960" t="str">
        <f t="shared" si="89"/>
        <v>wearables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 s="7">
        <v>50000</v>
      </c>
      <c r="E961" s="7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7">
        <f t="shared" si="84"/>
        <v>113.62573099415205</v>
      </c>
      <c r="N961" t="b">
        <v>0</v>
      </c>
      <c r="O961" s="11">
        <f t="shared" si="85"/>
        <v>0.3886</v>
      </c>
      <c r="P961" s="12">
        <f t="shared" si="86"/>
        <v>41993.174363425926</v>
      </c>
      <c r="Q961" s="12">
        <f t="shared" si="87"/>
        <v>42023.174363425926</v>
      </c>
      <c r="R961" t="s">
        <v>8273</v>
      </c>
      <c r="S961" t="str">
        <f t="shared" si="88"/>
        <v>technology</v>
      </c>
      <c r="T961" t="str">
        <f t="shared" si="89"/>
        <v>wearables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 s="7">
        <v>55650</v>
      </c>
      <c r="E962" s="7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7">
        <f t="shared" si="84"/>
        <v>136.46276595744681</v>
      </c>
      <c r="N962" t="b">
        <v>0</v>
      </c>
      <c r="O962" s="11">
        <f t="shared" si="85"/>
        <v>0.46100628930817611</v>
      </c>
      <c r="P962" s="12">
        <f t="shared" si="86"/>
        <v>42766.626793981486</v>
      </c>
      <c r="Q962" s="12">
        <f t="shared" si="87"/>
        <v>42808.585127314815</v>
      </c>
      <c r="R962" t="s">
        <v>8273</v>
      </c>
      <c r="S962" t="str">
        <f t="shared" si="88"/>
        <v>technology</v>
      </c>
      <c r="T962" t="str">
        <f t="shared" si="89"/>
        <v>wearables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 s="7">
        <v>95000</v>
      </c>
      <c r="E963" s="7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7">
        <f t="shared" ref="M963:M1026" si="90">E963/L963</f>
        <v>364.35454545454547</v>
      </c>
      <c r="N963" t="b">
        <v>0</v>
      </c>
      <c r="O963" s="11">
        <f t="shared" ref="O963:O1026" si="91">E963/D963</f>
        <v>0.42188421052631581</v>
      </c>
      <c r="P963" s="12">
        <f t="shared" ref="P963:P1026" si="92">(((J963/60)/60)/24)+DATE(1970,1,1)</f>
        <v>42740.693692129629</v>
      </c>
      <c r="Q963" s="12">
        <f t="shared" ref="Q963:Q1026" si="93">(((I963/60)/60)/24)+DATE(1970,1,1)</f>
        <v>42786.791666666672</v>
      </c>
      <c r="R963" t="s">
        <v>8273</v>
      </c>
      <c r="S963" t="str">
        <f t="shared" ref="S963:S1026" si="94">LEFT(R963, SEARCH("/",R963,1)-1)</f>
        <v>technology</v>
      </c>
      <c r="T963" t="str">
        <f t="shared" ref="T963:T1026" si="95">RIGHT(R963,LEN(R963)-SEARCH("/",R963))</f>
        <v>wearables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 s="7">
        <v>2500</v>
      </c>
      <c r="E964" s="7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7">
        <f t="shared" si="90"/>
        <v>19.243243243243242</v>
      </c>
      <c r="N964" t="b">
        <v>0</v>
      </c>
      <c r="O964" s="11">
        <f t="shared" si="91"/>
        <v>0.2848</v>
      </c>
      <c r="P964" s="12">
        <f t="shared" si="92"/>
        <v>42373.712418981479</v>
      </c>
      <c r="Q964" s="12">
        <f t="shared" si="93"/>
        <v>42411.712418981479</v>
      </c>
      <c r="R964" t="s">
        <v>8273</v>
      </c>
      <c r="S964" t="str">
        <f t="shared" si="94"/>
        <v>technology</v>
      </c>
      <c r="T964" t="str">
        <f t="shared" si="95"/>
        <v>wearables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 s="7">
        <v>35000</v>
      </c>
      <c r="E965" s="7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7">
        <f t="shared" si="90"/>
        <v>41.888888888888886</v>
      </c>
      <c r="N965" t="b">
        <v>0</v>
      </c>
      <c r="O965" s="11">
        <f t="shared" si="91"/>
        <v>1.0771428571428571E-2</v>
      </c>
      <c r="P965" s="12">
        <f t="shared" si="92"/>
        <v>42625.635636574079</v>
      </c>
      <c r="Q965" s="12">
        <f t="shared" si="93"/>
        <v>42660.635636574079</v>
      </c>
      <c r="R965" t="s">
        <v>8273</v>
      </c>
      <c r="S965" t="str">
        <f t="shared" si="94"/>
        <v>technology</v>
      </c>
      <c r="T965" t="str">
        <f t="shared" si="95"/>
        <v>wearables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 s="7">
        <v>110000</v>
      </c>
      <c r="E966" s="7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7">
        <f t="shared" si="90"/>
        <v>30.310344827586206</v>
      </c>
      <c r="N966" t="b">
        <v>0</v>
      </c>
      <c r="O966" s="11">
        <f t="shared" si="91"/>
        <v>7.9909090909090902E-3</v>
      </c>
      <c r="P966" s="12">
        <f t="shared" si="92"/>
        <v>42208.628692129627</v>
      </c>
      <c r="Q966" s="12">
        <f t="shared" si="93"/>
        <v>42248.628692129627</v>
      </c>
      <c r="R966" t="s">
        <v>8273</v>
      </c>
      <c r="S966" t="str">
        <f t="shared" si="94"/>
        <v>technology</v>
      </c>
      <c r="T966" t="str">
        <f t="shared" si="95"/>
        <v>wearables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 s="7">
        <v>25000</v>
      </c>
      <c r="E967" s="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7">
        <f t="shared" si="90"/>
        <v>49.666666666666664</v>
      </c>
      <c r="N967" t="b">
        <v>0</v>
      </c>
      <c r="O967" s="11">
        <f t="shared" si="91"/>
        <v>1.192E-2</v>
      </c>
      <c r="P967" s="12">
        <f t="shared" si="92"/>
        <v>42637.016736111109</v>
      </c>
      <c r="Q967" s="12">
        <f t="shared" si="93"/>
        <v>42669.165972222225</v>
      </c>
      <c r="R967" t="s">
        <v>8273</v>
      </c>
      <c r="S967" t="str">
        <f t="shared" si="94"/>
        <v>technology</v>
      </c>
      <c r="T967" t="str">
        <f t="shared" si="95"/>
        <v>wearables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 s="7">
        <v>12000</v>
      </c>
      <c r="E968" s="7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7">
        <f t="shared" si="90"/>
        <v>59.2</v>
      </c>
      <c r="N968" t="b">
        <v>0</v>
      </c>
      <c r="O968" s="11">
        <f t="shared" si="91"/>
        <v>0.14799999999999999</v>
      </c>
      <c r="P968" s="12">
        <f t="shared" si="92"/>
        <v>42619.635787037041</v>
      </c>
      <c r="Q968" s="12">
        <f t="shared" si="93"/>
        <v>42649.635787037041</v>
      </c>
      <c r="R968" t="s">
        <v>8273</v>
      </c>
      <c r="S968" t="str">
        <f t="shared" si="94"/>
        <v>technology</v>
      </c>
      <c r="T968" t="str">
        <f t="shared" si="95"/>
        <v>wearables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 s="7">
        <v>20000</v>
      </c>
      <c r="E969" s="7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7">
        <f t="shared" si="90"/>
        <v>43.97530864197531</v>
      </c>
      <c r="N969" t="b">
        <v>0</v>
      </c>
      <c r="O969" s="11">
        <f t="shared" si="91"/>
        <v>0.17810000000000001</v>
      </c>
      <c r="P969" s="12">
        <f t="shared" si="92"/>
        <v>42422.254328703704</v>
      </c>
      <c r="Q969" s="12">
        <f t="shared" si="93"/>
        <v>42482.21266203704</v>
      </c>
      <c r="R969" t="s">
        <v>8273</v>
      </c>
      <c r="S969" t="str">
        <f t="shared" si="94"/>
        <v>technology</v>
      </c>
      <c r="T969" t="str">
        <f t="shared" si="95"/>
        <v>wearables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 s="7">
        <v>8000</v>
      </c>
      <c r="E970" s="7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7">
        <f t="shared" si="90"/>
        <v>26.5</v>
      </c>
      <c r="N970" t="b">
        <v>0</v>
      </c>
      <c r="O970" s="11">
        <f t="shared" si="91"/>
        <v>1.325E-2</v>
      </c>
      <c r="P970" s="12">
        <f t="shared" si="92"/>
        <v>41836.847615740742</v>
      </c>
      <c r="Q970" s="12">
        <f t="shared" si="93"/>
        <v>41866.847615740742</v>
      </c>
      <c r="R970" t="s">
        <v>8273</v>
      </c>
      <c r="S970" t="str">
        <f t="shared" si="94"/>
        <v>technology</v>
      </c>
      <c r="T970" t="str">
        <f t="shared" si="95"/>
        <v>wearables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 s="7">
        <v>30000</v>
      </c>
      <c r="E971" s="7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7">
        <f t="shared" si="90"/>
        <v>1272.7272727272727</v>
      </c>
      <c r="N971" t="b">
        <v>0</v>
      </c>
      <c r="O971" s="11">
        <f t="shared" si="91"/>
        <v>0.46666666666666667</v>
      </c>
      <c r="P971" s="12">
        <f t="shared" si="92"/>
        <v>42742.30332175926</v>
      </c>
      <c r="Q971" s="12">
        <f t="shared" si="93"/>
        <v>42775.30332175926</v>
      </c>
      <c r="R971" t="s">
        <v>8273</v>
      </c>
      <c r="S971" t="str">
        <f t="shared" si="94"/>
        <v>technology</v>
      </c>
      <c r="T971" t="str">
        <f t="shared" si="95"/>
        <v>wearables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 s="7">
        <v>5000</v>
      </c>
      <c r="E972" s="7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7">
        <f t="shared" si="90"/>
        <v>164</v>
      </c>
      <c r="N972" t="b">
        <v>0</v>
      </c>
      <c r="O972" s="11">
        <f t="shared" si="91"/>
        <v>0.4592</v>
      </c>
      <c r="P972" s="12">
        <f t="shared" si="92"/>
        <v>42721.220520833333</v>
      </c>
      <c r="Q972" s="12">
        <f t="shared" si="93"/>
        <v>42758.207638888889</v>
      </c>
      <c r="R972" t="s">
        <v>8273</v>
      </c>
      <c r="S972" t="str">
        <f t="shared" si="94"/>
        <v>technology</v>
      </c>
      <c r="T972" t="str">
        <f t="shared" si="95"/>
        <v>wearables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 s="7">
        <v>100000</v>
      </c>
      <c r="E973" s="7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7">
        <f t="shared" si="90"/>
        <v>45.2</v>
      </c>
      <c r="N973" t="b">
        <v>0</v>
      </c>
      <c r="O973" s="11">
        <f t="shared" si="91"/>
        <v>2.2599999999999999E-3</v>
      </c>
      <c r="P973" s="12">
        <f t="shared" si="92"/>
        <v>42111.709027777775</v>
      </c>
      <c r="Q973" s="12">
        <f t="shared" si="93"/>
        <v>42156.709027777775</v>
      </c>
      <c r="R973" t="s">
        <v>8273</v>
      </c>
      <c r="S973" t="str">
        <f t="shared" si="94"/>
        <v>technology</v>
      </c>
      <c r="T973" t="str">
        <f t="shared" si="95"/>
        <v>wearables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 s="7">
        <v>20000</v>
      </c>
      <c r="E974" s="7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7">
        <f t="shared" si="90"/>
        <v>153.88888888888889</v>
      </c>
      <c r="N974" t="b">
        <v>0</v>
      </c>
      <c r="O974" s="11">
        <f t="shared" si="91"/>
        <v>0.34625</v>
      </c>
      <c r="P974" s="12">
        <f t="shared" si="92"/>
        <v>41856.865717592591</v>
      </c>
      <c r="Q974" s="12">
        <f t="shared" si="93"/>
        <v>41886.290972222225</v>
      </c>
      <c r="R974" t="s">
        <v>8273</v>
      </c>
      <c r="S974" t="str">
        <f t="shared" si="94"/>
        <v>technology</v>
      </c>
      <c r="T974" t="str">
        <f t="shared" si="95"/>
        <v>wearables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 s="7">
        <v>20000</v>
      </c>
      <c r="E975" s="7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7">
        <f t="shared" si="90"/>
        <v>51.375</v>
      </c>
      <c r="N975" t="b">
        <v>0</v>
      </c>
      <c r="O975" s="11">
        <f t="shared" si="91"/>
        <v>2.0549999999999999E-2</v>
      </c>
      <c r="P975" s="12">
        <f t="shared" si="92"/>
        <v>42257.014965277776</v>
      </c>
      <c r="Q975" s="12">
        <f t="shared" si="93"/>
        <v>42317.056631944448</v>
      </c>
      <c r="R975" t="s">
        <v>8273</v>
      </c>
      <c r="S975" t="str">
        <f t="shared" si="94"/>
        <v>technology</v>
      </c>
      <c r="T975" t="str">
        <f t="shared" si="95"/>
        <v>wearables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 s="7">
        <v>50000</v>
      </c>
      <c r="E976" s="7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7">
        <f t="shared" si="90"/>
        <v>93.333333333333329</v>
      </c>
      <c r="N976" t="b">
        <v>0</v>
      </c>
      <c r="O976" s="11">
        <f t="shared" si="91"/>
        <v>5.5999999999999999E-3</v>
      </c>
      <c r="P976" s="12">
        <f t="shared" si="92"/>
        <v>42424.749490740738</v>
      </c>
      <c r="Q976" s="12">
        <f t="shared" si="93"/>
        <v>42454.707824074074</v>
      </c>
      <c r="R976" t="s">
        <v>8273</v>
      </c>
      <c r="S976" t="str">
        <f t="shared" si="94"/>
        <v>technology</v>
      </c>
      <c r="T976" t="str">
        <f t="shared" si="95"/>
        <v>wearables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 s="7">
        <v>100000</v>
      </c>
      <c r="E977" s="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7">
        <f t="shared" si="90"/>
        <v>108.625</v>
      </c>
      <c r="N977" t="b">
        <v>0</v>
      </c>
      <c r="O977" s="11">
        <f t="shared" si="91"/>
        <v>2.6069999999999999E-2</v>
      </c>
      <c r="P977" s="12">
        <f t="shared" si="92"/>
        <v>42489.696585648147</v>
      </c>
      <c r="Q977" s="12">
        <f t="shared" si="93"/>
        <v>42549.696585648147</v>
      </c>
      <c r="R977" t="s">
        <v>8273</v>
      </c>
      <c r="S977" t="str">
        <f t="shared" si="94"/>
        <v>technology</v>
      </c>
      <c r="T977" t="str">
        <f t="shared" si="95"/>
        <v>wearables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 s="7">
        <v>150000</v>
      </c>
      <c r="E978" s="7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7">
        <f t="shared" si="90"/>
        <v>160.5</v>
      </c>
      <c r="N978" t="b">
        <v>0</v>
      </c>
      <c r="O978" s="11">
        <f t="shared" si="91"/>
        <v>1.9259999999999999E-2</v>
      </c>
      <c r="P978" s="12">
        <f t="shared" si="92"/>
        <v>42185.058993055558</v>
      </c>
      <c r="Q978" s="12">
        <f t="shared" si="93"/>
        <v>42230.058993055558</v>
      </c>
      <c r="R978" t="s">
        <v>8273</v>
      </c>
      <c r="S978" t="str">
        <f t="shared" si="94"/>
        <v>technology</v>
      </c>
      <c r="T978" t="str">
        <f t="shared" si="95"/>
        <v>wearables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 s="7">
        <v>2700</v>
      </c>
      <c r="E979" s="7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7">
        <f t="shared" si="90"/>
        <v>75.75</v>
      </c>
      <c r="N979" t="b">
        <v>0</v>
      </c>
      <c r="O979" s="11">
        <f t="shared" si="91"/>
        <v>0.33666666666666667</v>
      </c>
      <c r="P979" s="12">
        <f t="shared" si="92"/>
        <v>42391.942094907412</v>
      </c>
      <c r="Q979" s="12">
        <f t="shared" si="93"/>
        <v>42421.942094907412</v>
      </c>
      <c r="R979" t="s">
        <v>8273</v>
      </c>
      <c r="S979" t="str">
        <f t="shared" si="94"/>
        <v>technology</v>
      </c>
      <c r="T979" t="str">
        <f t="shared" si="95"/>
        <v>wearables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 s="7">
        <v>172889</v>
      </c>
      <c r="E980" s="7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7">
        <f t="shared" si="90"/>
        <v>790.83739837398377</v>
      </c>
      <c r="N980" t="b">
        <v>0</v>
      </c>
      <c r="O980" s="11">
        <f t="shared" si="91"/>
        <v>0.5626326718299024</v>
      </c>
      <c r="P980" s="12">
        <f t="shared" si="92"/>
        <v>42395.309039351851</v>
      </c>
      <c r="Q980" s="12">
        <f t="shared" si="93"/>
        <v>42425.309039351851</v>
      </c>
      <c r="R980" t="s">
        <v>8273</v>
      </c>
      <c r="S980" t="str">
        <f t="shared" si="94"/>
        <v>technology</v>
      </c>
      <c r="T980" t="str">
        <f t="shared" si="95"/>
        <v>wearables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 s="7">
        <v>35000</v>
      </c>
      <c r="E981" s="7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7">
        <f t="shared" si="90"/>
        <v>301.93916666666667</v>
      </c>
      <c r="N981" t="b">
        <v>0</v>
      </c>
      <c r="O981" s="11">
        <f t="shared" si="91"/>
        <v>0.82817600000000002</v>
      </c>
      <c r="P981" s="12">
        <f t="shared" si="92"/>
        <v>42506.416990740734</v>
      </c>
      <c r="Q981" s="12">
        <f t="shared" si="93"/>
        <v>42541.790972222225</v>
      </c>
      <c r="R981" t="s">
        <v>8273</v>
      </c>
      <c r="S981" t="str">
        <f t="shared" si="94"/>
        <v>technology</v>
      </c>
      <c r="T981" t="str">
        <f t="shared" si="95"/>
        <v>wearables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 s="7">
        <v>10000</v>
      </c>
      <c r="E982" s="7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7">
        <f t="shared" si="90"/>
        <v>47.935483870967744</v>
      </c>
      <c r="N982" t="b">
        <v>0</v>
      </c>
      <c r="O982" s="11">
        <f t="shared" si="91"/>
        <v>0.14860000000000001</v>
      </c>
      <c r="P982" s="12">
        <f t="shared" si="92"/>
        <v>41928.904189814813</v>
      </c>
      <c r="Q982" s="12">
        <f t="shared" si="93"/>
        <v>41973.945856481485</v>
      </c>
      <c r="R982" t="s">
        <v>8273</v>
      </c>
      <c r="S982" t="str">
        <f t="shared" si="94"/>
        <v>technology</v>
      </c>
      <c r="T982" t="str">
        <f t="shared" si="95"/>
        <v>wearables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 s="7">
        <v>88888</v>
      </c>
      <c r="E983" s="7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7">
        <f t="shared" si="90"/>
        <v>2.75</v>
      </c>
      <c r="N983" t="b">
        <v>0</v>
      </c>
      <c r="O983" s="11">
        <f t="shared" si="91"/>
        <v>1.2375123751237513E-4</v>
      </c>
      <c r="P983" s="12">
        <f t="shared" si="92"/>
        <v>41830.947013888886</v>
      </c>
      <c r="Q983" s="12">
        <f t="shared" si="93"/>
        <v>41860.947013888886</v>
      </c>
      <c r="R983" t="s">
        <v>8273</v>
      </c>
      <c r="S983" t="str">
        <f t="shared" si="94"/>
        <v>technology</v>
      </c>
      <c r="T983" t="str">
        <f t="shared" si="95"/>
        <v>wearables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 s="7">
        <v>17500</v>
      </c>
      <c r="E984" s="7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7">
        <f t="shared" si="90"/>
        <v>1</v>
      </c>
      <c r="N984" t="b">
        <v>0</v>
      </c>
      <c r="O984" s="11">
        <f t="shared" si="91"/>
        <v>1.7142857142857143E-4</v>
      </c>
      <c r="P984" s="12">
        <f t="shared" si="92"/>
        <v>42615.753310185188</v>
      </c>
      <c r="Q984" s="12">
        <f t="shared" si="93"/>
        <v>42645.753310185188</v>
      </c>
      <c r="R984" t="s">
        <v>8273</v>
      </c>
      <c r="S984" t="str">
        <f t="shared" si="94"/>
        <v>technology</v>
      </c>
      <c r="T984" t="str">
        <f t="shared" si="95"/>
        <v>wearables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 s="7">
        <v>104219</v>
      </c>
      <c r="E985" s="7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7">
        <f t="shared" si="90"/>
        <v>171.79329608938548</v>
      </c>
      <c r="N985" t="b">
        <v>0</v>
      </c>
      <c r="O985" s="11">
        <f t="shared" si="91"/>
        <v>0.2950613611721471</v>
      </c>
      <c r="P985" s="12">
        <f t="shared" si="92"/>
        <v>42574.667650462965</v>
      </c>
      <c r="Q985" s="12">
        <f t="shared" si="93"/>
        <v>42605.870833333334</v>
      </c>
      <c r="R985" t="s">
        <v>8273</v>
      </c>
      <c r="S985" t="str">
        <f t="shared" si="94"/>
        <v>technology</v>
      </c>
      <c r="T985" t="str">
        <f t="shared" si="95"/>
        <v>wearables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 s="7">
        <v>10000</v>
      </c>
      <c r="E986" s="7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7">
        <f t="shared" si="90"/>
        <v>35.333333333333336</v>
      </c>
      <c r="N986" t="b">
        <v>0</v>
      </c>
      <c r="O986" s="11">
        <f t="shared" si="91"/>
        <v>1.06E-2</v>
      </c>
      <c r="P986" s="12">
        <f t="shared" si="92"/>
        <v>42061.11583333333</v>
      </c>
      <c r="Q986" s="12">
        <f t="shared" si="93"/>
        <v>42091.074166666673</v>
      </c>
      <c r="R986" t="s">
        <v>8273</v>
      </c>
      <c r="S986" t="str">
        <f t="shared" si="94"/>
        <v>technology</v>
      </c>
      <c r="T986" t="str">
        <f t="shared" si="95"/>
        <v>wearables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 s="7">
        <v>30000</v>
      </c>
      <c r="E987" s="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7">
        <f t="shared" si="90"/>
        <v>82.086956521739125</v>
      </c>
      <c r="N987" t="b">
        <v>0</v>
      </c>
      <c r="O987" s="11">
        <f t="shared" si="91"/>
        <v>6.2933333333333327E-2</v>
      </c>
      <c r="P987" s="12">
        <f t="shared" si="92"/>
        <v>42339.967708333337</v>
      </c>
      <c r="Q987" s="12">
        <f t="shared" si="93"/>
        <v>42369.958333333328</v>
      </c>
      <c r="R987" t="s">
        <v>8273</v>
      </c>
      <c r="S987" t="str">
        <f t="shared" si="94"/>
        <v>technology</v>
      </c>
      <c r="T987" t="str">
        <f t="shared" si="95"/>
        <v>wearables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 s="7">
        <v>20000</v>
      </c>
      <c r="E988" s="7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7">
        <f t="shared" si="90"/>
        <v>110.8695652173913</v>
      </c>
      <c r="N988" t="b">
        <v>0</v>
      </c>
      <c r="O988" s="11">
        <f t="shared" si="91"/>
        <v>0.1275</v>
      </c>
      <c r="P988" s="12">
        <f t="shared" si="92"/>
        <v>42324.767361111109</v>
      </c>
      <c r="Q988" s="12">
        <f t="shared" si="93"/>
        <v>42379</v>
      </c>
      <c r="R988" t="s">
        <v>8273</v>
      </c>
      <c r="S988" t="str">
        <f t="shared" si="94"/>
        <v>technology</v>
      </c>
      <c r="T988" t="str">
        <f t="shared" si="95"/>
        <v>wearables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 s="7">
        <v>50000</v>
      </c>
      <c r="E989" s="7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7">
        <f t="shared" si="90"/>
        <v>161.21951219512195</v>
      </c>
      <c r="N989" t="b">
        <v>0</v>
      </c>
      <c r="O989" s="11">
        <f t="shared" si="91"/>
        <v>0.13220000000000001</v>
      </c>
      <c r="P989" s="12">
        <f t="shared" si="92"/>
        <v>41773.294560185182</v>
      </c>
      <c r="Q989" s="12">
        <f t="shared" si="93"/>
        <v>41813.294560185182</v>
      </c>
      <c r="R989" t="s">
        <v>8273</v>
      </c>
      <c r="S989" t="str">
        <f t="shared" si="94"/>
        <v>technology</v>
      </c>
      <c r="T989" t="str">
        <f t="shared" si="95"/>
        <v>wearables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 s="7">
        <v>5000</v>
      </c>
      <c r="E990" s="7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7" t="e">
        <f t="shared" si="90"/>
        <v>#DIV/0!</v>
      </c>
      <c r="N990" t="b">
        <v>0</v>
      </c>
      <c r="O990" s="11">
        <f t="shared" si="91"/>
        <v>0</v>
      </c>
      <c r="P990" s="12">
        <f t="shared" si="92"/>
        <v>42614.356770833328</v>
      </c>
      <c r="Q990" s="12">
        <f t="shared" si="93"/>
        <v>42644.356770833328</v>
      </c>
      <c r="R990" t="s">
        <v>8273</v>
      </c>
      <c r="S990" t="str">
        <f t="shared" si="94"/>
        <v>technology</v>
      </c>
      <c r="T990" t="str">
        <f t="shared" si="95"/>
        <v>wearables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 s="7">
        <v>10000</v>
      </c>
      <c r="E991" s="7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7">
        <f t="shared" si="90"/>
        <v>52.40625</v>
      </c>
      <c r="N991" t="b">
        <v>0</v>
      </c>
      <c r="O991" s="11">
        <f t="shared" si="91"/>
        <v>0.16769999999999999</v>
      </c>
      <c r="P991" s="12">
        <f t="shared" si="92"/>
        <v>42611.933969907404</v>
      </c>
      <c r="Q991" s="12">
        <f t="shared" si="93"/>
        <v>42641.933969907404</v>
      </c>
      <c r="R991" t="s">
        <v>8273</v>
      </c>
      <c r="S991" t="str">
        <f t="shared" si="94"/>
        <v>technology</v>
      </c>
      <c r="T991" t="str">
        <f t="shared" si="95"/>
        <v>wearables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 s="7">
        <v>25000</v>
      </c>
      <c r="E992" s="7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7">
        <f t="shared" si="90"/>
        <v>13</v>
      </c>
      <c r="N992" t="b">
        <v>0</v>
      </c>
      <c r="O992" s="11">
        <f t="shared" si="91"/>
        <v>1.0399999999999999E-3</v>
      </c>
      <c r="P992" s="12">
        <f t="shared" si="92"/>
        <v>41855.784305555557</v>
      </c>
      <c r="Q992" s="12">
        <f t="shared" si="93"/>
        <v>41885.784305555557</v>
      </c>
      <c r="R992" t="s">
        <v>8273</v>
      </c>
      <c r="S992" t="str">
        <f t="shared" si="94"/>
        <v>technology</v>
      </c>
      <c r="T992" t="str">
        <f t="shared" si="95"/>
        <v>wearables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 s="7">
        <v>5000</v>
      </c>
      <c r="E993" s="7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7">
        <f t="shared" si="90"/>
        <v>30.285714285714285</v>
      </c>
      <c r="N993" t="b">
        <v>0</v>
      </c>
      <c r="O993" s="11">
        <f t="shared" si="91"/>
        <v>4.24E-2</v>
      </c>
      <c r="P993" s="12">
        <f t="shared" si="92"/>
        <v>42538.75680555556</v>
      </c>
      <c r="Q993" s="12">
        <f t="shared" si="93"/>
        <v>42563.785416666666</v>
      </c>
      <c r="R993" t="s">
        <v>8273</v>
      </c>
      <c r="S993" t="str">
        <f t="shared" si="94"/>
        <v>technology</v>
      </c>
      <c r="T993" t="str">
        <f t="shared" si="95"/>
        <v>wearables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 s="7">
        <v>100000</v>
      </c>
      <c r="E994" s="7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7">
        <f t="shared" si="90"/>
        <v>116.75</v>
      </c>
      <c r="N994" t="b">
        <v>0</v>
      </c>
      <c r="O994" s="11">
        <f t="shared" si="91"/>
        <v>4.6699999999999997E-3</v>
      </c>
      <c r="P994" s="12">
        <f t="shared" si="92"/>
        <v>42437.924988425926</v>
      </c>
      <c r="Q994" s="12">
        <f t="shared" si="93"/>
        <v>42497.883321759262</v>
      </c>
      <c r="R994" t="s">
        <v>8273</v>
      </c>
      <c r="S994" t="str">
        <f t="shared" si="94"/>
        <v>technology</v>
      </c>
      <c r="T994" t="str">
        <f t="shared" si="95"/>
        <v>wearables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 s="7">
        <v>70000</v>
      </c>
      <c r="E995" s="7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7">
        <f t="shared" si="90"/>
        <v>89.59693877551021</v>
      </c>
      <c r="N995" t="b">
        <v>0</v>
      </c>
      <c r="O995" s="11">
        <f t="shared" si="91"/>
        <v>0.25087142857142858</v>
      </c>
      <c r="P995" s="12">
        <f t="shared" si="92"/>
        <v>42652.964907407411</v>
      </c>
      <c r="Q995" s="12">
        <f t="shared" si="93"/>
        <v>42686.208333333328</v>
      </c>
      <c r="R995" t="s">
        <v>8273</v>
      </c>
      <c r="S995" t="str">
        <f t="shared" si="94"/>
        <v>technology</v>
      </c>
      <c r="T995" t="str">
        <f t="shared" si="95"/>
        <v>wearables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 s="7">
        <v>200000</v>
      </c>
      <c r="E996" s="7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7">
        <f t="shared" si="90"/>
        <v>424.45454545454544</v>
      </c>
      <c r="N996" t="b">
        <v>0</v>
      </c>
      <c r="O996" s="11">
        <f t="shared" si="91"/>
        <v>2.3345000000000001E-2</v>
      </c>
      <c r="P996" s="12">
        <f t="shared" si="92"/>
        <v>41921.263078703705</v>
      </c>
      <c r="Q996" s="12">
        <f t="shared" si="93"/>
        <v>41973.957638888889</v>
      </c>
      <c r="R996" t="s">
        <v>8273</v>
      </c>
      <c r="S996" t="str">
        <f t="shared" si="94"/>
        <v>technology</v>
      </c>
      <c r="T996" t="str">
        <f t="shared" si="95"/>
        <v>wearables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 s="7">
        <v>10000</v>
      </c>
      <c r="E997" s="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7">
        <f t="shared" si="90"/>
        <v>80.666666666666671</v>
      </c>
      <c r="N997" t="b">
        <v>0</v>
      </c>
      <c r="O997" s="11">
        <f t="shared" si="91"/>
        <v>7.2599999999999998E-2</v>
      </c>
      <c r="P997" s="12">
        <f t="shared" si="92"/>
        <v>41947.940740740742</v>
      </c>
      <c r="Q997" s="12">
        <f t="shared" si="93"/>
        <v>41972.666666666672</v>
      </c>
      <c r="R997" t="s">
        <v>8273</v>
      </c>
      <c r="S997" t="str">
        <f t="shared" si="94"/>
        <v>technology</v>
      </c>
      <c r="T997" t="str">
        <f t="shared" si="95"/>
        <v>wearables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 s="7">
        <v>4000</v>
      </c>
      <c r="E998" s="7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7">
        <f t="shared" si="90"/>
        <v>13</v>
      </c>
      <c r="N998" t="b">
        <v>0</v>
      </c>
      <c r="O998" s="11">
        <f t="shared" si="91"/>
        <v>1.6250000000000001E-2</v>
      </c>
      <c r="P998" s="12">
        <f t="shared" si="92"/>
        <v>41817.866435185184</v>
      </c>
      <c r="Q998" s="12">
        <f t="shared" si="93"/>
        <v>41847.643750000003</v>
      </c>
      <c r="R998" t="s">
        <v>8273</v>
      </c>
      <c r="S998" t="str">
        <f t="shared" si="94"/>
        <v>technology</v>
      </c>
      <c r="T998" t="str">
        <f t="shared" si="95"/>
        <v>wearables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 s="7">
        <v>5000</v>
      </c>
      <c r="E999" s="7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7">
        <f t="shared" si="90"/>
        <v>8.125</v>
      </c>
      <c r="N999" t="b">
        <v>0</v>
      </c>
      <c r="O999" s="11">
        <f t="shared" si="91"/>
        <v>1.2999999999999999E-2</v>
      </c>
      <c r="P999" s="12">
        <f t="shared" si="92"/>
        <v>41941.10297453704</v>
      </c>
      <c r="Q999" s="12">
        <f t="shared" si="93"/>
        <v>41971.144641203704</v>
      </c>
      <c r="R999" t="s">
        <v>8273</v>
      </c>
      <c r="S999" t="str">
        <f t="shared" si="94"/>
        <v>technology</v>
      </c>
      <c r="T999" t="str">
        <f t="shared" si="95"/>
        <v>wearables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 s="7">
        <v>60000</v>
      </c>
      <c r="E1000" s="7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7">
        <f t="shared" si="90"/>
        <v>153.42794759825327</v>
      </c>
      <c r="N1000" t="b">
        <v>0</v>
      </c>
      <c r="O1000" s="11">
        <f t="shared" si="91"/>
        <v>0.58558333333333334</v>
      </c>
      <c r="P1000" s="12">
        <f t="shared" si="92"/>
        <v>42282.168993055559</v>
      </c>
      <c r="Q1000" s="12">
        <f t="shared" si="93"/>
        <v>42327.210659722223</v>
      </c>
      <c r="R1000" t="s">
        <v>8273</v>
      </c>
      <c r="S1000" t="str">
        <f t="shared" si="94"/>
        <v>technology</v>
      </c>
      <c r="T1000" t="str">
        <f t="shared" si="95"/>
        <v>wearables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 s="7">
        <v>150000</v>
      </c>
      <c r="E1001" s="7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7">
        <f t="shared" si="90"/>
        <v>292.07499999999999</v>
      </c>
      <c r="N1001" t="b">
        <v>0</v>
      </c>
      <c r="O1001" s="11">
        <f t="shared" si="91"/>
        <v>7.7886666666666673E-2</v>
      </c>
      <c r="P1001" s="12">
        <f t="shared" si="92"/>
        <v>41926.29965277778</v>
      </c>
      <c r="Q1001" s="12">
        <f t="shared" si="93"/>
        <v>41956.334722222222</v>
      </c>
      <c r="R1001" t="s">
        <v>8273</v>
      </c>
      <c r="S1001" t="str">
        <f t="shared" si="94"/>
        <v>technology</v>
      </c>
      <c r="T1001" t="str">
        <f t="shared" si="95"/>
        <v>wearables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 s="7">
        <v>894700</v>
      </c>
      <c r="E1002" s="7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7">
        <f t="shared" si="90"/>
        <v>3304</v>
      </c>
      <c r="N1002" t="b">
        <v>0</v>
      </c>
      <c r="O1002" s="11">
        <f t="shared" si="91"/>
        <v>2.2157147647256063E-2</v>
      </c>
      <c r="P1002" s="12">
        <f t="shared" si="92"/>
        <v>42749.059722222228</v>
      </c>
      <c r="Q1002" s="12">
        <f t="shared" si="93"/>
        <v>42809.018055555556</v>
      </c>
      <c r="R1002" t="s">
        <v>8273</v>
      </c>
      <c r="S1002" t="str">
        <f t="shared" si="94"/>
        <v>technology</v>
      </c>
      <c r="T1002" t="str">
        <f t="shared" si="95"/>
        <v>wearables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 s="7">
        <v>5000</v>
      </c>
      <c r="E1003" s="7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7">
        <f t="shared" si="90"/>
        <v>1300</v>
      </c>
      <c r="N1003" t="b">
        <v>0</v>
      </c>
      <c r="O1003" s="11">
        <f t="shared" si="91"/>
        <v>1.04</v>
      </c>
      <c r="P1003" s="12">
        <f t="shared" si="92"/>
        <v>42720.720057870371</v>
      </c>
      <c r="Q1003" s="12">
        <f t="shared" si="93"/>
        <v>42765.720057870371</v>
      </c>
      <c r="R1003" t="s">
        <v>8273</v>
      </c>
      <c r="S1003" t="str">
        <f t="shared" si="94"/>
        <v>technology</v>
      </c>
      <c r="T1003" t="str">
        <f t="shared" si="95"/>
        <v>wearables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 s="7">
        <v>9999</v>
      </c>
      <c r="E1004" s="7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7">
        <f t="shared" si="90"/>
        <v>134.54545454545453</v>
      </c>
      <c r="N1004" t="b">
        <v>0</v>
      </c>
      <c r="O1004" s="11">
        <f t="shared" si="91"/>
        <v>0.29602960296029601</v>
      </c>
      <c r="P1004" s="12">
        <f t="shared" si="92"/>
        <v>42325.684189814812</v>
      </c>
      <c r="Q1004" s="12">
        <f t="shared" si="93"/>
        <v>42355.249305555553</v>
      </c>
      <c r="R1004" t="s">
        <v>8273</v>
      </c>
      <c r="S1004" t="str">
        <f t="shared" si="94"/>
        <v>technology</v>
      </c>
      <c r="T1004" t="str">
        <f t="shared" si="95"/>
        <v>wearables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 s="7">
        <v>20000</v>
      </c>
      <c r="E1005" s="7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7">
        <f t="shared" si="90"/>
        <v>214.06666666666666</v>
      </c>
      <c r="N1005" t="b">
        <v>0</v>
      </c>
      <c r="O1005" s="11">
        <f t="shared" si="91"/>
        <v>0.16055</v>
      </c>
      <c r="P1005" s="12">
        <f t="shared" si="92"/>
        <v>42780.709039351852</v>
      </c>
      <c r="Q1005" s="12">
        <f t="shared" si="93"/>
        <v>42810.667372685188</v>
      </c>
      <c r="R1005" t="s">
        <v>8273</v>
      </c>
      <c r="S1005" t="str">
        <f t="shared" si="94"/>
        <v>technology</v>
      </c>
      <c r="T1005" t="str">
        <f t="shared" si="95"/>
        <v>wearables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 s="7">
        <v>25000</v>
      </c>
      <c r="E1006" s="7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7">
        <f t="shared" si="90"/>
        <v>216.33684210526314</v>
      </c>
      <c r="N1006" t="b">
        <v>0</v>
      </c>
      <c r="O1006" s="11">
        <f t="shared" si="91"/>
        <v>0.82208000000000003</v>
      </c>
      <c r="P1006" s="12">
        <f t="shared" si="92"/>
        <v>42388.708645833336</v>
      </c>
      <c r="Q1006" s="12">
        <f t="shared" si="93"/>
        <v>42418.708645833336</v>
      </c>
      <c r="R1006" t="s">
        <v>8273</v>
      </c>
      <c r="S1006" t="str">
        <f t="shared" si="94"/>
        <v>technology</v>
      </c>
      <c r="T1006" t="str">
        <f t="shared" si="95"/>
        <v>wearables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 s="7">
        <v>200000</v>
      </c>
      <c r="E1007" s="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7">
        <f t="shared" si="90"/>
        <v>932.31055900621118</v>
      </c>
      <c r="N1007" t="b">
        <v>0</v>
      </c>
      <c r="O1007" s="11">
        <f t="shared" si="91"/>
        <v>0.75051000000000001</v>
      </c>
      <c r="P1007" s="12">
        <f t="shared" si="92"/>
        <v>42276.624803240738</v>
      </c>
      <c r="Q1007" s="12">
        <f t="shared" si="93"/>
        <v>42307.624803240738</v>
      </c>
      <c r="R1007" t="s">
        <v>8273</v>
      </c>
      <c r="S1007" t="str">
        <f t="shared" si="94"/>
        <v>technology</v>
      </c>
      <c r="T1007" t="str">
        <f t="shared" si="95"/>
        <v>wearables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 s="7">
        <v>4000</v>
      </c>
      <c r="E1008" s="7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7">
        <f t="shared" si="90"/>
        <v>29.25</v>
      </c>
      <c r="N1008" t="b">
        <v>0</v>
      </c>
      <c r="O1008" s="11">
        <f t="shared" si="91"/>
        <v>5.8500000000000003E-2</v>
      </c>
      <c r="P1008" s="12">
        <f t="shared" si="92"/>
        <v>41977.040185185186</v>
      </c>
      <c r="Q1008" s="12">
        <f t="shared" si="93"/>
        <v>41985.299305555556</v>
      </c>
      <c r="R1008" t="s">
        <v>8273</v>
      </c>
      <c r="S1008" t="str">
        <f t="shared" si="94"/>
        <v>technology</v>
      </c>
      <c r="T1008" t="str">
        <f t="shared" si="95"/>
        <v>wearables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 s="7">
        <v>30000</v>
      </c>
      <c r="E1009" s="7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7">
        <f t="shared" si="90"/>
        <v>174.94736842105263</v>
      </c>
      <c r="N1009" t="b">
        <v>0</v>
      </c>
      <c r="O1009" s="11">
        <f t="shared" si="91"/>
        <v>0.44319999999999998</v>
      </c>
      <c r="P1009" s="12">
        <f t="shared" si="92"/>
        <v>42676.583599537036</v>
      </c>
      <c r="Q1009" s="12">
        <f t="shared" si="93"/>
        <v>42718.6252662037</v>
      </c>
      <c r="R1009" t="s">
        <v>8273</v>
      </c>
      <c r="S1009" t="str">
        <f t="shared" si="94"/>
        <v>technology</v>
      </c>
      <c r="T1009" t="str">
        <f t="shared" si="95"/>
        <v>wearables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 s="7">
        <v>93500</v>
      </c>
      <c r="E1010" s="7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7">
        <f t="shared" si="90"/>
        <v>250</v>
      </c>
      <c r="N1010" t="b">
        <v>0</v>
      </c>
      <c r="O1010" s="11">
        <f t="shared" si="91"/>
        <v>2.6737967914438501E-3</v>
      </c>
      <c r="P1010" s="12">
        <f t="shared" si="92"/>
        <v>42702.809201388889</v>
      </c>
      <c r="Q1010" s="12">
        <f t="shared" si="93"/>
        <v>42732.809201388889</v>
      </c>
      <c r="R1010" t="s">
        <v>8273</v>
      </c>
      <c r="S1010" t="str">
        <f t="shared" si="94"/>
        <v>technology</v>
      </c>
      <c r="T1010" t="str">
        <f t="shared" si="95"/>
        <v>wearables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 s="7">
        <v>50000</v>
      </c>
      <c r="E1011" s="7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7">
        <f t="shared" si="90"/>
        <v>65</v>
      </c>
      <c r="N1011" t="b">
        <v>0</v>
      </c>
      <c r="O1011" s="11">
        <f t="shared" si="91"/>
        <v>0.1313</v>
      </c>
      <c r="P1011" s="12">
        <f t="shared" si="92"/>
        <v>42510.604699074072</v>
      </c>
      <c r="Q1011" s="12">
        <f t="shared" si="93"/>
        <v>42540.604699074072</v>
      </c>
      <c r="R1011" t="s">
        <v>8273</v>
      </c>
      <c r="S1011" t="str">
        <f t="shared" si="94"/>
        <v>technology</v>
      </c>
      <c r="T1011" t="str">
        <f t="shared" si="95"/>
        <v>wearables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 s="7">
        <v>115250</v>
      </c>
      <c r="E1012" s="7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7">
        <f t="shared" si="90"/>
        <v>55</v>
      </c>
      <c r="N1012" t="b">
        <v>0</v>
      </c>
      <c r="O1012" s="11">
        <f t="shared" si="91"/>
        <v>1.9088937093275488E-3</v>
      </c>
      <c r="P1012" s="12">
        <f t="shared" si="92"/>
        <v>42561.829421296294</v>
      </c>
      <c r="Q1012" s="12">
        <f t="shared" si="93"/>
        <v>42618.124305555553</v>
      </c>
      <c r="R1012" t="s">
        <v>8273</v>
      </c>
      <c r="S1012" t="str">
        <f t="shared" si="94"/>
        <v>technology</v>
      </c>
      <c r="T1012" t="str">
        <f t="shared" si="95"/>
        <v>wearables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 s="7">
        <v>20000</v>
      </c>
      <c r="E1013" s="7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7">
        <f t="shared" si="90"/>
        <v>75</v>
      </c>
      <c r="N1013" t="b">
        <v>0</v>
      </c>
      <c r="O1013" s="11">
        <f t="shared" si="91"/>
        <v>3.7499999999999999E-3</v>
      </c>
      <c r="P1013" s="12">
        <f t="shared" si="92"/>
        <v>41946.898090277777</v>
      </c>
      <c r="Q1013" s="12">
        <f t="shared" si="93"/>
        <v>41991.898090277777</v>
      </c>
      <c r="R1013" t="s">
        <v>8273</v>
      </c>
      <c r="S1013" t="str">
        <f t="shared" si="94"/>
        <v>technology</v>
      </c>
      <c r="T1013" t="str">
        <f t="shared" si="95"/>
        <v>wearables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 s="7">
        <v>5000</v>
      </c>
      <c r="E1014" s="7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7">
        <f t="shared" si="90"/>
        <v>1389.3561935483872</v>
      </c>
      <c r="N1014" t="b">
        <v>0</v>
      </c>
      <c r="O1014" s="11">
        <f t="shared" si="91"/>
        <v>215.35021</v>
      </c>
      <c r="P1014" s="12">
        <f t="shared" si="92"/>
        <v>42714.440416666665</v>
      </c>
      <c r="Q1014" s="12">
        <f t="shared" si="93"/>
        <v>42759.440416666665</v>
      </c>
      <c r="R1014" t="s">
        <v>8273</v>
      </c>
      <c r="S1014" t="str">
        <f t="shared" si="94"/>
        <v>technology</v>
      </c>
      <c r="T1014" t="str">
        <f t="shared" si="95"/>
        <v>wearables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 s="7">
        <v>25000</v>
      </c>
      <c r="E1015" s="7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7">
        <f t="shared" si="90"/>
        <v>95.911111111111111</v>
      </c>
      <c r="N1015" t="b">
        <v>0</v>
      </c>
      <c r="O1015" s="11">
        <f t="shared" si="91"/>
        <v>0.34527999999999998</v>
      </c>
      <c r="P1015" s="12">
        <f t="shared" si="92"/>
        <v>42339.833981481483</v>
      </c>
      <c r="Q1015" s="12">
        <f t="shared" si="93"/>
        <v>42367.833333333328</v>
      </c>
      <c r="R1015" t="s">
        <v>8273</v>
      </c>
      <c r="S1015" t="str">
        <f t="shared" si="94"/>
        <v>technology</v>
      </c>
      <c r="T1015" t="str">
        <f t="shared" si="95"/>
        <v>wearables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 s="7">
        <v>10000</v>
      </c>
      <c r="E1016" s="7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7">
        <f t="shared" si="90"/>
        <v>191.25</v>
      </c>
      <c r="N1016" t="b">
        <v>0</v>
      </c>
      <c r="O1016" s="11">
        <f t="shared" si="91"/>
        <v>0.30599999999999999</v>
      </c>
      <c r="P1016" s="12">
        <f t="shared" si="92"/>
        <v>41955.002488425926</v>
      </c>
      <c r="Q1016" s="12">
        <f t="shared" si="93"/>
        <v>42005.002488425926</v>
      </c>
      <c r="R1016" t="s">
        <v>8273</v>
      </c>
      <c r="S1016" t="str">
        <f t="shared" si="94"/>
        <v>technology</v>
      </c>
      <c r="T1016" t="str">
        <f t="shared" si="95"/>
        <v>wearables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 s="7">
        <v>9000</v>
      </c>
      <c r="E1017" s="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7">
        <f t="shared" si="90"/>
        <v>40</v>
      </c>
      <c r="N1017" t="b">
        <v>0</v>
      </c>
      <c r="O1017" s="11">
        <f t="shared" si="91"/>
        <v>2.6666666666666668E-2</v>
      </c>
      <c r="P1017" s="12">
        <f t="shared" si="92"/>
        <v>42303.878414351857</v>
      </c>
      <c r="Q1017" s="12">
        <f t="shared" si="93"/>
        <v>42333.920081018514</v>
      </c>
      <c r="R1017" t="s">
        <v>8273</v>
      </c>
      <c r="S1017" t="str">
        <f t="shared" si="94"/>
        <v>technology</v>
      </c>
      <c r="T1017" t="str">
        <f t="shared" si="95"/>
        <v>wearables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 s="7">
        <v>100000</v>
      </c>
      <c r="E1018" s="7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7">
        <f t="shared" si="90"/>
        <v>74.78947368421052</v>
      </c>
      <c r="N1018" t="b">
        <v>0</v>
      </c>
      <c r="O1018" s="11">
        <f t="shared" si="91"/>
        <v>2.8420000000000001E-2</v>
      </c>
      <c r="P1018" s="12">
        <f t="shared" si="92"/>
        <v>42422.107129629629</v>
      </c>
      <c r="Q1018" s="12">
        <f t="shared" si="93"/>
        <v>42467.065462962957</v>
      </c>
      <c r="R1018" t="s">
        <v>8273</v>
      </c>
      <c r="S1018" t="str">
        <f t="shared" si="94"/>
        <v>technology</v>
      </c>
      <c r="T1018" t="str">
        <f t="shared" si="95"/>
        <v>wearables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 s="7">
        <v>250000</v>
      </c>
      <c r="E1019" s="7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7">
        <f t="shared" si="90"/>
        <v>161.11830985915492</v>
      </c>
      <c r="N1019" t="b">
        <v>0</v>
      </c>
      <c r="O1019" s="11">
        <f t="shared" si="91"/>
        <v>0.22878799999999999</v>
      </c>
      <c r="P1019" s="12">
        <f t="shared" si="92"/>
        <v>42289.675173611111</v>
      </c>
      <c r="Q1019" s="12">
        <f t="shared" si="93"/>
        <v>42329.716840277775</v>
      </c>
      <c r="R1019" t="s">
        <v>8273</v>
      </c>
      <c r="S1019" t="str">
        <f t="shared" si="94"/>
        <v>technology</v>
      </c>
      <c r="T1019" t="str">
        <f t="shared" si="95"/>
        <v>wearables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 s="7">
        <v>20000</v>
      </c>
      <c r="E1020" s="7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7">
        <f t="shared" si="90"/>
        <v>88.714285714285708</v>
      </c>
      <c r="N1020" t="b">
        <v>0</v>
      </c>
      <c r="O1020" s="11">
        <f t="shared" si="91"/>
        <v>3.1050000000000001E-2</v>
      </c>
      <c r="P1020" s="12">
        <f t="shared" si="92"/>
        <v>42535.492280092592</v>
      </c>
      <c r="Q1020" s="12">
        <f t="shared" si="93"/>
        <v>42565.492280092592</v>
      </c>
      <c r="R1020" t="s">
        <v>8273</v>
      </c>
      <c r="S1020" t="str">
        <f t="shared" si="94"/>
        <v>technology</v>
      </c>
      <c r="T1020" t="str">
        <f t="shared" si="95"/>
        <v>wearables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 s="7">
        <v>45000</v>
      </c>
      <c r="E1021" s="7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7">
        <f t="shared" si="90"/>
        <v>53.25</v>
      </c>
      <c r="N1021" t="b">
        <v>0</v>
      </c>
      <c r="O1021" s="11">
        <f t="shared" si="91"/>
        <v>0.47333333333333333</v>
      </c>
      <c r="P1021" s="12">
        <f t="shared" si="92"/>
        <v>42009.973946759259</v>
      </c>
      <c r="Q1021" s="12">
        <f t="shared" si="93"/>
        <v>42039.973946759259</v>
      </c>
      <c r="R1021" t="s">
        <v>8273</v>
      </c>
      <c r="S1021" t="str">
        <f t="shared" si="94"/>
        <v>technology</v>
      </c>
      <c r="T1021" t="str">
        <f t="shared" si="95"/>
        <v>wearables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 s="7">
        <v>1550</v>
      </c>
      <c r="E1022" s="7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7">
        <f t="shared" si="90"/>
        <v>106.2</v>
      </c>
      <c r="N1022" t="b">
        <v>1</v>
      </c>
      <c r="O1022" s="11">
        <f t="shared" si="91"/>
        <v>2.0554838709677421</v>
      </c>
      <c r="P1022" s="12">
        <f t="shared" si="92"/>
        <v>42127.069548611107</v>
      </c>
      <c r="Q1022" s="12">
        <f t="shared" si="93"/>
        <v>42157.032638888893</v>
      </c>
      <c r="R1022" t="s">
        <v>8280</v>
      </c>
      <c r="S1022" t="str">
        <f t="shared" si="94"/>
        <v>music</v>
      </c>
      <c r="T1022" t="str">
        <f t="shared" si="95"/>
        <v>electronic music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 s="7">
        <v>3000</v>
      </c>
      <c r="E1023" s="7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7">
        <f t="shared" si="90"/>
        <v>22.079728033472804</v>
      </c>
      <c r="N1023" t="b">
        <v>1</v>
      </c>
      <c r="O1023" s="11">
        <f t="shared" si="91"/>
        <v>3.5180366666666667</v>
      </c>
      <c r="P1023" s="12">
        <f t="shared" si="92"/>
        <v>42271.251979166671</v>
      </c>
      <c r="Q1023" s="12">
        <f t="shared" si="93"/>
        <v>42294.166666666672</v>
      </c>
      <c r="R1023" t="s">
        <v>8280</v>
      </c>
      <c r="S1023" t="str">
        <f t="shared" si="94"/>
        <v>music</v>
      </c>
      <c r="T1023" t="str">
        <f t="shared" si="95"/>
        <v>electronic music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 s="7">
        <v>2000</v>
      </c>
      <c r="E1024" s="7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7">
        <f t="shared" si="90"/>
        <v>31.054054054054053</v>
      </c>
      <c r="N1024" t="b">
        <v>1</v>
      </c>
      <c r="O1024" s="11">
        <f t="shared" si="91"/>
        <v>1.149</v>
      </c>
      <c r="P1024" s="12">
        <f t="shared" si="92"/>
        <v>42111.646724537044</v>
      </c>
      <c r="Q1024" s="12">
        <f t="shared" si="93"/>
        <v>42141.646724537044</v>
      </c>
      <c r="R1024" t="s">
        <v>8280</v>
      </c>
      <c r="S1024" t="str">
        <f t="shared" si="94"/>
        <v>music</v>
      </c>
      <c r="T1024" t="str">
        <f t="shared" si="95"/>
        <v>electronic music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 s="7">
        <v>2000</v>
      </c>
      <c r="E1025" s="7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7">
        <f t="shared" si="90"/>
        <v>36.206106870229007</v>
      </c>
      <c r="N1025" t="b">
        <v>1</v>
      </c>
      <c r="O1025" s="11">
        <f t="shared" si="91"/>
        <v>2.3715000000000002</v>
      </c>
      <c r="P1025" s="12">
        <f t="shared" si="92"/>
        <v>42145.919687500005</v>
      </c>
      <c r="Q1025" s="12">
        <f t="shared" si="93"/>
        <v>42175.919687500005</v>
      </c>
      <c r="R1025" t="s">
        <v>8280</v>
      </c>
      <c r="S1025" t="str">
        <f t="shared" si="94"/>
        <v>music</v>
      </c>
      <c r="T1025" t="str">
        <f t="shared" si="95"/>
        <v>electronic music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 s="7">
        <v>20000</v>
      </c>
      <c r="E1026" s="7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7">
        <f t="shared" si="90"/>
        <v>388.9762295081967</v>
      </c>
      <c r="N1026" t="b">
        <v>1</v>
      </c>
      <c r="O1026" s="11">
        <f t="shared" si="91"/>
        <v>1.1863774999999999</v>
      </c>
      <c r="P1026" s="12">
        <f t="shared" si="92"/>
        <v>42370.580590277779</v>
      </c>
      <c r="Q1026" s="12">
        <f t="shared" si="93"/>
        <v>42400.580590277779</v>
      </c>
      <c r="R1026" t="s">
        <v>8280</v>
      </c>
      <c r="S1026" t="str">
        <f t="shared" si="94"/>
        <v>music</v>
      </c>
      <c r="T1026" t="str">
        <f t="shared" si="95"/>
        <v>electronic music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 s="7">
        <v>70000</v>
      </c>
      <c r="E1027" s="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7">
        <f t="shared" ref="M1027:M1090" si="96">E1027/L1027</f>
        <v>71.848571428571432</v>
      </c>
      <c r="N1027" t="b">
        <v>1</v>
      </c>
      <c r="O1027" s="11">
        <f t="shared" ref="O1027:O1090" si="97">E1027/D1027</f>
        <v>1.099283142857143</v>
      </c>
      <c r="P1027" s="12">
        <f t="shared" ref="P1027:P1090" si="98">(((J1027/60)/60)/24)+DATE(1970,1,1)</f>
        <v>42049.833761574075</v>
      </c>
      <c r="Q1027" s="12">
        <f t="shared" ref="Q1027:Q1090" si="99">(((I1027/60)/60)/24)+DATE(1970,1,1)</f>
        <v>42079.792094907403</v>
      </c>
      <c r="R1027" t="s">
        <v>8280</v>
      </c>
      <c r="S1027" t="str">
        <f t="shared" ref="S1027:S1090" si="100">LEFT(R1027, SEARCH("/",R1027,1)-1)</f>
        <v>music</v>
      </c>
      <c r="T1027" t="str">
        <f t="shared" ref="T1027:T1090" si="101">RIGHT(R1027,LEN(R1027)-SEARCH("/",R1027))</f>
        <v>electronic music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 s="7">
        <v>7000</v>
      </c>
      <c r="E1028" s="7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7">
        <f t="shared" si="96"/>
        <v>57.381803278688523</v>
      </c>
      <c r="N1028" t="b">
        <v>1</v>
      </c>
      <c r="O1028" s="11">
        <f t="shared" si="97"/>
        <v>1.0000828571428571</v>
      </c>
      <c r="P1028" s="12">
        <f t="shared" si="98"/>
        <v>42426.407592592594</v>
      </c>
      <c r="Q1028" s="12">
        <f t="shared" si="99"/>
        <v>42460.365925925929</v>
      </c>
      <c r="R1028" t="s">
        <v>8280</v>
      </c>
      <c r="S1028" t="str">
        <f t="shared" si="100"/>
        <v>music</v>
      </c>
      <c r="T1028" t="str">
        <f t="shared" si="101"/>
        <v>electronic music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 s="7">
        <v>7501</v>
      </c>
      <c r="E1029" s="7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7">
        <f t="shared" si="96"/>
        <v>69.666666666666671</v>
      </c>
      <c r="N1029" t="b">
        <v>1</v>
      </c>
      <c r="O1029" s="11">
        <f t="shared" si="97"/>
        <v>1.0309292094387414</v>
      </c>
      <c r="P1029" s="12">
        <f t="shared" si="98"/>
        <v>41905.034108796295</v>
      </c>
      <c r="Q1029" s="12">
        <f t="shared" si="99"/>
        <v>41935.034108796295</v>
      </c>
      <c r="R1029" t="s">
        <v>8280</v>
      </c>
      <c r="S1029" t="str">
        <f t="shared" si="100"/>
        <v>music</v>
      </c>
      <c r="T1029" t="str">
        <f t="shared" si="101"/>
        <v>electronic music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 s="7">
        <v>10000</v>
      </c>
      <c r="E1030" s="7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7">
        <f t="shared" si="96"/>
        <v>45.988235294117644</v>
      </c>
      <c r="N1030" t="b">
        <v>1</v>
      </c>
      <c r="O1030" s="11">
        <f t="shared" si="97"/>
        <v>1.1727000000000001</v>
      </c>
      <c r="P1030" s="12">
        <f t="shared" si="98"/>
        <v>42755.627372685187</v>
      </c>
      <c r="Q1030" s="12">
        <f t="shared" si="99"/>
        <v>42800.833333333328</v>
      </c>
      <c r="R1030" t="s">
        <v>8280</v>
      </c>
      <c r="S1030" t="str">
        <f t="shared" si="100"/>
        <v>music</v>
      </c>
      <c r="T1030" t="str">
        <f t="shared" si="101"/>
        <v>electronic music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 s="7">
        <v>10000</v>
      </c>
      <c r="E1031" s="7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7">
        <f t="shared" si="96"/>
        <v>79.262411347517727</v>
      </c>
      <c r="N1031" t="b">
        <v>1</v>
      </c>
      <c r="O1031" s="11">
        <f t="shared" si="97"/>
        <v>1.1175999999999999</v>
      </c>
      <c r="P1031" s="12">
        <f t="shared" si="98"/>
        <v>42044.711886574078</v>
      </c>
      <c r="Q1031" s="12">
        <f t="shared" si="99"/>
        <v>42098.915972222225</v>
      </c>
      <c r="R1031" t="s">
        <v>8280</v>
      </c>
      <c r="S1031" t="str">
        <f t="shared" si="100"/>
        <v>music</v>
      </c>
      <c r="T1031" t="str">
        <f t="shared" si="101"/>
        <v>electronic music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 s="7">
        <v>2000</v>
      </c>
      <c r="E1032" s="7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7">
        <f t="shared" si="96"/>
        <v>43.031446540880502</v>
      </c>
      <c r="N1032" t="b">
        <v>1</v>
      </c>
      <c r="O1032" s="11">
        <f t="shared" si="97"/>
        <v>3.4209999999999998</v>
      </c>
      <c r="P1032" s="12">
        <f t="shared" si="98"/>
        <v>42611.483206018514</v>
      </c>
      <c r="Q1032" s="12">
        <f t="shared" si="99"/>
        <v>42625.483206018514</v>
      </c>
      <c r="R1032" t="s">
        <v>8280</v>
      </c>
      <c r="S1032" t="str">
        <f t="shared" si="100"/>
        <v>music</v>
      </c>
      <c r="T1032" t="str">
        <f t="shared" si="101"/>
        <v>electronic music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 s="7">
        <v>10000</v>
      </c>
      <c r="E1033" s="7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7">
        <f t="shared" si="96"/>
        <v>108.48484848484848</v>
      </c>
      <c r="N1033" t="b">
        <v>1</v>
      </c>
      <c r="O1033" s="11">
        <f t="shared" si="97"/>
        <v>1.0740000000000001</v>
      </c>
      <c r="P1033" s="12">
        <f t="shared" si="98"/>
        <v>42324.764004629629</v>
      </c>
      <c r="Q1033" s="12">
        <f t="shared" si="99"/>
        <v>42354.764004629629</v>
      </c>
      <c r="R1033" t="s">
        <v>8280</v>
      </c>
      <c r="S1033" t="str">
        <f t="shared" si="100"/>
        <v>music</v>
      </c>
      <c r="T1033" t="str">
        <f t="shared" si="101"/>
        <v>electronic music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 s="7">
        <v>5400</v>
      </c>
      <c r="E1034" s="7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7">
        <f t="shared" si="96"/>
        <v>61.029583333333335</v>
      </c>
      <c r="N1034" t="b">
        <v>1</v>
      </c>
      <c r="O1034" s="11">
        <f t="shared" si="97"/>
        <v>1.0849703703703704</v>
      </c>
      <c r="P1034" s="12">
        <f t="shared" si="98"/>
        <v>42514.666956018518</v>
      </c>
      <c r="Q1034" s="12">
        <f t="shared" si="99"/>
        <v>42544.666956018518</v>
      </c>
      <c r="R1034" t="s">
        <v>8280</v>
      </c>
      <c r="S1034" t="str">
        <f t="shared" si="100"/>
        <v>music</v>
      </c>
      <c r="T1034" t="str">
        <f t="shared" si="101"/>
        <v>electronic music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 s="7">
        <v>1328</v>
      </c>
      <c r="E1035" s="7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7">
        <f t="shared" si="96"/>
        <v>50.592592592592595</v>
      </c>
      <c r="N1035" t="b">
        <v>1</v>
      </c>
      <c r="O1035" s="11">
        <f t="shared" si="97"/>
        <v>1.0286144578313252</v>
      </c>
      <c r="P1035" s="12">
        <f t="shared" si="98"/>
        <v>42688.732407407413</v>
      </c>
      <c r="Q1035" s="12">
        <f t="shared" si="99"/>
        <v>42716.732407407413</v>
      </c>
      <c r="R1035" t="s">
        <v>8280</v>
      </c>
      <c r="S1035" t="str">
        <f t="shared" si="100"/>
        <v>music</v>
      </c>
      <c r="T1035" t="str">
        <f t="shared" si="101"/>
        <v>electronic music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 s="7">
        <v>5000</v>
      </c>
      <c r="E1036" s="7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7">
        <f t="shared" si="96"/>
        <v>39.157168674698795</v>
      </c>
      <c r="N1036" t="b">
        <v>1</v>
      </c>
      <c r="O1036" s="11">
        <f t="shared" si="97"/>
        <v>1.3000180000000001</v>
      </c>
      <c r="P1036" s="12">
        <f t="shared" si="98"/>
        <v>42555.166712962964</v>
      </c>
      <c r="Q1036" s="12">
        <f t="shared" si="99"/>
        <v>42587.165972222225</v>
      </c>
      <c r="R1036" t="s">
        <v>8280</v>
      </c>
      <c r="S1036" t="str">
        <f t="shared" si="100"/>
        <v>music</v>
      </c>
      <c r="T1036" t="str">
        <f t="shared" si="101"/>
        <v>electronic music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 s="7">
        <v>4600</v>
      </c>
      <c r="E1037" s="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7">
        <f t="shared" si="96"/>
        <v>65.15789473684211</v>
      </c>
      <c r="N1037" t="b">
        <v>1</v>
      </c>
      <c r="O1037" s="11">
        <f t="shared" si="97"/>
        <v>1.0765217391304347</v>
      </c>
      <c r="P1037" s="12">
        <f t="shared" si="98"/>
        <v>42016.641435185185</v>
      </c>
      <c r="Q1037" s="12">
        <f t="shared" si="99"/>
        <v>42046.641435185185</v>
      </c>
      <c r="R1037" t="s">
        <v>8280</v>
      </c>
      <c r="S1037" t="str">
        <f t="shared" si="100"/>
        <v>music</v>
      </c>
      <c r="T1037" t="str">
        <f t="shared" si="101"/>
        <v>electronic music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 s="7">
        <v>4500</v>
      </c>
      <c r="E1038" s="7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7">
        <f t="shared" si="96"/>
        <v>23.963127962085309</v>
      </c>
      <c r="N1038" t="b">
        <v>1</v>
      </c>
      <c r="O1038" s="11">
        <f t="shared" si="97"/>
        <v>1.1236044444444444</v>
      </c>
      <c r="P1038" s="12">
        <f t="shared" si="98"/>
        <v>41249.448958333334</v>
      </c>
      <c r="Q1038" s="12">
        <f t="shared" si="99"/>
        <v>41281.333333333336</v>
      </c>
      <c r="R1038" t="s">
        <v>8280</v>
      </c>
      <c r="S1038" t="str">
        <f t="shared" si="100"/>
        <v>music</v>
      </c>
      <c r="T1038" t="str">
        <f t="shared" si="101"/>
        <v>electronic music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 s="7">
        <v>1000</v>
      </c>
      <c r="E1039" s="7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7">
        <f t="shared" si="96"/>
        <v>48.61904761904762</v>
      </c>
      <c r="N1039" t="b">
        <v>1</v>
      </c>
      <c r="O1039" s="11">
        <f t="shared" si="97"/>
        <v>1.0209999999999999</v>
      </c>
      <c r="P1039" s="12">
        <f t="shared" si="98"/>
        <v>42119.822476851856</v>
      </c>
      <c r="Q1039" s="12">
        <f t="shared" si="99"/>
        <v>42142.208333333328</v>
      </c>
      <c r="R1039" t="s">
        <v>8280</v>
      </c>
      <c r="S1039" t="str">
        <f t="shared" si="100"/>
        <v>music</v>
      </c>
      <c r="T1039" t="str">
        <f t="shared" si="101"/>
        <v>electronic music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 s="7">
        <v>1500</v>
      </c>
      <c r="E1040" s="7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7">
        <f t="shared" si="96"/>
        <v>35.73770491803279</v>
      </c>
      <c r="N1040" t="b">
        <v>1</v>
      </c>
      <c r="O1040" s="11">
        <f t="shared" si="97"/>
        <v>1.4533333333333334</v>
      </c>
      <c r="P1040" s="12">
        <f t="shared" si="98"/>
        <v>42418.231747685189</v>
      </c>
      <c r="Q1040" s="12">
        <f t="shared" si="99"/>
        <v>42448.190081018518</v>
      </c>
      <c r="R1040" t="s">
        <v>8280</v>
      </c>
      <c r="S1040" t="str">
        <f t="shared" si="100"/>
        <v>music</v>
      </c>
      <c r="T1040" t="str">
        <f t="shared" si="101"/>
        <v>electronic music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 s="7">
        <v>500</v>
      </c>
      <c r="E1041" s="7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7">
        <f t="shared" si="96"/>
        <v>21.366666666666667</v>
      </c>
      <c r="N1041" t="b">
        <v>1</v>
      </c>
      <c r="O1041" s="11">
        <f t="shared" si="97"/>
        <v>1.282</v>
      </c>
      <c r="P1041" s="12">
        <f t="shared" si="98"/>
        <v>42692.109328703707</v>
      </c>
      <c r="Q1041" s="12">
        <f t="shared" si="99"/>
        <v>42717.332638888889</v>
      </c>
      <c r="R1041" t="s">
        <v>8280</v>
      </c>
      <c r="S1041" t="str">
        <f t="shared" si="100"/>
        <v>music</v>
      </c>
      <c r="T1041" t="str">
        <f t="shared" si="101"/>
        <v>electronic music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 s="7">
        <v>85000</v>
      </c>
      <c r="E1042" s="7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7">
        <f t="shared" si="96"/>
        <v>250</v>
      </c>
      <c r="N1042" t="b">
        <v>0</v>
      </c>
      <c r="O1042" s="11">
        <f t="shared" si="97"/>
        <v>2.9411764705882353E-3</v>
      </c>
      <c r="P1042" s="12">
        <f t="shared" si="98"/>
        <v>42579.708437499998</v>
      </c>
      <c r="Q1042" s="12">
        <f t="shared" si="99"/>
        <v>42609.708437499998</v>
      </c>
      <c r="R1042" t="s">
        <v>8281</v>
      </c>
      <c r="S1042" t="str">
        <f t="shared" si="100"/>
        <v>journalism</v>
      </c>
      <c r="T1042" t="str">
        <f t="shared" si="101"/>
        <v>audio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 s="7">
        <v>50</v>
      </c>
      <c r="E1043" s="7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7" t="e">
        <f t="shared" si="96"/>
        <v>#DIV/0!</v>
      </c>
      <c r="N1043" t="b">
        <v>0</v>
      </c>
      <c r="O1043" s="11">
        <f t="shared" si="97"/>
        <v>0</v>
      </c>
      <c r="P1043" s="12">
        <f t="shared" si="98"/>
        <v>41831.060092592597</v>
      </c>
      <c r="Q1043" s="12">
        <f t="shared" si="99"/>
        <v>41851.060092592597</v>
      </c>
      <c r="R1043" t="s">
        <v>8281</v>
      </c>
      <c r="S1043" t="str">
        <f t="shared" si="100"/>
        <v>journalism</v>
      </c>
      <c r="T1043" t="str">
        <f t="shared" si="101"/>
        <v>audio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 s="7">
        <v>650</v>
      </c>
      <c r="E1044" s="7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7">
        <f t="shared" si="96"/>
        <v>10</v>
      </c>
      <c r="N1044" t="b">
        <v>0</v>
      </c>
      <c r="O1044" s="11">
        <f t="shared" si="97"/>
        <v>1.5384615384615385E-2</v>
      </c>
      <c r="P1044" s="12">
        <f t="shared" si="98"/>
        <v>41851.696157407408</v>
      </c>
      <c r="Q1044" s="12">
        <f t="shared" si="99"/>
        <v>41894.416666666664</v>
      </c>
      <c r="R1044" t="s">
        <v>8281</v>
      </c>
      <c r="S1044" t="str">
        <f t="shared" si="100"/>
        <v>journalism</v>
      </c>
      <c r="T1044" t="str">
        <f t="shared" si="101"/>
        <v>audio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 s="7">
        <v>100000</v>
      </c>
      <c r="E1045" s="7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7">
        <f t="shared" si="96"/>
        <v>29.236301369863014</v>
      </c>
      <c r="N1045" t="b">
        <v>0</v>
      </c>
      <c r="O1045" s="11">
        <f t="shared" si="97"/>
        <v>8.5370000000000001E-2</v>
      </c>
      <c r="P1045" s="12">
        <f t="shared" si="98"/>
        <v>42114.252951388888</v>
      </c>
      <c r="Q1045" s="12">
        <f t="shared" si="99"/>
        <v>42144.252951388888</v>
      </c>
      <c r="R1045" t="s">
        <v>8281</v>
      </c>
      <c r="S1045" t="str">
        <f t="shared" si="100"/>
        <v>journalism</v>
      </c>
      <c r="T1045" t="str">
        <f t="shared" si="101"/>
        <v>audio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 s="7">
        <v>7000</v>
      </c>
      <c r="E1046" s="7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7">
        <f t="shared" si="96"/>
        <v>3</v>
      </c>
      <c r="N1046" t="b">
        <v>0</v>
      </c>
      <c r="O1046" s="11">
        <f t="shared" si="97"/>
        <v>8.571428571428571E-4</v>
      </c>
      <c r="P1046" s="12">
        <f t="shared" si="98"/>
        <v>42011.925937499997</v>
      </c>
      <c r="Q1046" s="12">
        <f t="shared" si="99"/>
        <v>42068.852083333331</v>
      </c>
      <c r="R1046" t="s">
        <v>8281</v>
      </c>
      <c r="S1046" t="str">
        <f t="shared" si="100"/>
        <v>journalism</v>
      </c>
      <c r="T1046" t="str">
        <f t="shared" si="101"/>
        <v>audio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 s="7">
        <v>10000</v>
      </c>
      <c r="E1047" s="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7">
        <f t="shared" si="96"/>
        <v>33.25</v>
      </c>
      <c r="N1047" t="b">
        <v>0</v>
      </c>
      <c r="O1047" s="11">
        <f t="shared" si="97"/>
        <v>2.6599999999999999E-2</v>
      </c>
      <c r="P1047" s="12">
        <f t="shared" si="98"/>
        <v>41844.874421296299</v>
      </c>
      <c r="Q1047" s="12">
        <f t="shared" si="99"/>
        <v>41874.874421296299</v>
      </c>
      <c r="R1047" t="s">
        <v>8281</v>
      </c>
      <c r="S1047" t="str">
        <f t="shared" si="100"/>
        <v>journalism</v>
      </c>
      <c r="T1047" t="str">
        <f t="shared" si="101"/>
        <v>audio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 s="7">
        <v>3000</v>
      </c>
      <c r="E1048" s="7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7" t="e">
        <f t="shared" si="96"/>
        <v>#DIV/0!</v>
      </c>
      <c r="N1048" t="b">
        <v>0</v>
      </c>
      <c r="O1048" s="11">
        <f t="shared" si="97"/>
        <v>0</v>
      </c>
      <c r="P1048" s="12">
        <f t="shared" si="98"/>
        <v>42319.851388888885</v>
      </c>
      <c r="Q1048" s="12">
        <f t="shared" si="99"/>
        <v>42364.851388888885</v>
      </c>
      <c r="R1048" t="s">
        <v>8281</v>
      </c>
      <c r="S1048" t="str">
        <f t="shared" si="100"/>
        <v>journalism</v>
      </c>
      <c r="T1048" t="str">
        <f t="shared" si="101"/>
        <v>audio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 s="7">
        <v>2000</v>
      </c>
      <c r="E1049" s="7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7">
        <f t="shared" si="96"/>
        <v>1</v>
      </c>
      <c r="N1049" t="b">
        <v>0</v>
      </c>
      <c r="O1049" s="11">
        <f t="shared" si="97"/>
        <v>5.0000000000000001E-4</v>
      </c>
      <c r="P1049" s="12">
        <f t="shared" si="98"/>
        <v>41918.818460648145</v>
      </c>
      <c r="Q1049" s="12">
        <f t="shared" si="99"/>
        <v>41948.860127314816</v>
      </c>
      <c r="R1049" t="s">
        <v>8281</v>
      </c>
      <c r="S1049" t="str">
        <f t="shared" si="100"/>
        <v>journalism</v>
      </c>
      <c r="T1049" t="str">
        <f t="shared" si="101"/>
        <v>audio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 s="7">
        <v>15000</v>
      </c>
      <c r="E1050" s="7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7">
        <f t="shared" si="96"/>
        <v>53</v>
      </c>
      <c r="N1050" t="b">
        <v>0</v>
      </c>
      <c r="O1050" s="11">
        <f t="shared" si="97"/>
        <v>1.4133333333333333E-2</v>
      </c>
      <c r="P1050" s="12">
        <f t="shared" si="98"/>
        <v>42598.053113425922</v>
      </c>
      <c r="Q1050" s="12">
        <f t="shared" si="99"/>
        <v>42638.053113425922</v>
      </c>
      <c r="R1050" t="s">
        <v>8281</v>
      </c>
      <c r="S1050" t="str">
        <f t="shared" si="100"/>
        <v>journalism</v>
      </c>
      <c r="T1050" t="str">
        <f t="shared" si="101"/>
        <v>audio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 s="7">
        <v>12000</v>
      </c>
      <c r="E1051" s="7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7" t="e">
        <f t="shared" si="96"/>
        <v>#DIV/0!</v>
      </c>
      <c r="N1051" t="b">
        <v>0</v>
      </c>
      <c r="O1051" s="11">
        <f t="shared" si="97"/>
        <v>0</v>
      </c>
      <c r="P1051" s="12">
        <f t="shared" si="98"/>
        <v>42382.431076388893</v>
      </c>
      <c r="Q1051" s="12">
        <f t="shared" si="99"/>
        <v>42412.431076388893</v>
      </c>
      <c r="R1051" t="s">
        <v>8281</v>
      </c>
      <c r="S1051" t="str">
        <f t="shared" si="100"/>
        <v>journalism</v>
      </c>
      <c r="T1051" t="str">
        <f t="shared" si="101"/>
        <v>audio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 s="7">
        <v>2500</v>
      </c>
      <c r="E1052" s="7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7" t="e">
        <f t="shared" si="96"/>
        <v>#DIV/0!</v>
      </c>
      <c r="N1052" t="b">
        <v>0</v>
      </c>
      <c r="O1052" s="11">
        <f t="shared" si="97"/>
        <v>0</v>
      </c>
      <c r="P1052" s="12">
        <f t="shared" si="98"/>
        <v>42231.7971875</v>
      </c>
      <c r="Q1052" s="12">
        <f t="shared" si="99"/>
        <v>42261.7971875</v>
      </c>
      <c r="R1052" t="s">
        <v>8281</v>
      </c>
      <c r="S1052" t="str">
        <f t="shared" si="100"/>
        <v>journalism</v>
      </c>
      <c r="T1052" t="str">
        <f t="shared" si="101"/>
        <v>audio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 s="7">
        <v>500</v>
      </c>
      <c r="E1053" s="7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7" t="e">
        <f t="shared" si="96"/>
        <v>#DIV/0!</v>
      </c>
      <c r="N1053" t="b">
        <v>0</v>
      </c>
      <c r="O1053" s="11">
        <f t="shared" si="97"/>
        <v>0</v>
      </c>
      <c r="P1053" s="12">
        <f t="shared" si="98"/>
        <v>41850.014178240745</v>
      </c>
      <c r="Q1053" s="12">
        <f t="shared" si="99"/>
        <v>41878.014178240745</v>
      </c>
      <c r="R1053" t="s">
        <v>8281</v>
      </c>
      <c r="S1053" t="str">
        <f t="shared" si="100"/>
        <v>journalism</v>
      </c>
      <c r="T1053" t="str">
        <f t="shared" si="101"/>
        <v>audio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 s="7">
        <v>4336</v>
      </c>
      <c r="E1054" s="7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7" t="e">
        <f t="shared" si="96"/>
        <v>#DIV/0!</v>
      </c>
      <c r="N1054" t="b">
        <v>0</v>
      </c>
      <c r="O1054" s="11">
        <f t="shared" si="97"/>
        <v>0</v>
      </c>
      <c r="P1054" s="12">
        <f t="shared" si="98"/>
        <v>42483.797395833331</v>
      </c>
      <c r="Q1054" s="12">
        <f t="shared" si="99"/>
        <v>42527.839583333334</v>
      </c>
      <c r="R1054" t="s">
        <v>8281</v>
      </c>
      <c r="S1054" t="str">
        <f t="shared" si="100"/>
        <v>journalism</v>
      </c>
      <c r="T1054" t="str">
        <f t="shared" si="101"/>
        <v>audio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 s="7">
        <v>1500</v>
      </c>
      <c r="E1055" s="7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7">
        <f t="shared" si="96"/>
        <v>15</v>
      </c>
      <c r="N1055" t="b">
        <v>0</v>
      </c>
      <c r="O1055" s="11">
        <f t="shared" si="97"/>
        <v>0.01</v>
      </c>
      <c r="P1055" s="12">
        <f t="shared" si="98"/>
        <v>42775.172824074078</v>
      </c>
      <c r="Q1055" s="12">
        <f t="shared" si="99"/>
        <v>42800.172824074078</v>
      </c>
      <c r="R1055" t="s">
        <v>8281</v>
      </c>
      <c r="S1055" t="str">
        <f t="shared" si="100"/>
        <v>journalism</v>
      </c>
      <c r="T1055" t="str">
        <f t="shared" si="101"/>
        <v>audio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 s="7">
        <v>2500</v>
      </c>
      <c r="E1056" s="7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7" t="e">
        <f t="shared" si="96"/>
        <v>#DIV/0!</v>
      </c>
      <c r="N1056" t="b">
        <v>0</v>
      </c>
      <c r="O1056" s="11">
        <f t="shared" si="97"/>
        <v>0</v>
      </c>
      <c r="P1056" s="12">
        <f t="shared" si="98"/>
        <v>41831.851840277777</v>
      </c>
      <c r="Q1056" s="12">
        <f t="shared" si="99"/>
        <v>41861.916666666664</v>
      </c>
      <c r="R1056" t="s">
        <v>8281</v>
      </c>
      <c r="S1056" t="str">
        <f t="shared" si="100"/>
        <v>journalism</v>
      </c>
      <c r="T1056" t="str">
        <f t="shared" si="101"/>
        <v>audio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 s="7">
        <v>3500</v>
      </c>
      <c r="E1057" s="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7" t="e">
        <f t="shared" si="96"/>
        <v>#DIV/0!</v>
      </c>
      <c r="N1057" t="b">
        <v>0</v>
      </c>
      <c r="O1057" s="11">
        <f t="shared" si="97"/>
        <v>0</v>
      </c>
      <c r="P1057" s="12">
        <f t="shared" si="98"/>
        <v>42406.992418981477</v>
      </c>
      <c r="Q1057" s="12">
        <f t="shared" si="99"/>
        <v>42436.992418981477</v>
      </c>
      <c r="R1057" t="s">
        <v>8281</v>
      </c>
      <c r="S1057" t="str">
        <f t="shared" si="100"/>
        <v>journalism</v>
      </c>
      <c r="T1057" t="str">
        <f t="shared" si="101"/>
        <v>audio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 s="7">
        <v>10000</v>
      </c>
      <c r="E1058" s="7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7" t="e">
        <f t="shared" si="96"/>
        <v>#DIV/0!</v>
      </c>
      <c r="N1058" t="b">
        <v>0</v>
      </c>
      <c r="O1058" s="11">
        <f t="shared" si="97"/>
        <v>0</v>
      </c>
      <c r="P1058" s="12">
        <f t="shared" si="98"/>
        <v>42058.719641203701</v>
      </c>
      <c r="Q1058" s="12">
        <f t="shared" si="99"/>
        <v>42118.677974537044</v>
      </c>
      <c r="R1058" t="s">
        <v>8281</v>
      </c>
      <c r="S1058" t="str">
        <f t="shared" si="100"/>
        <v>journalism</v>
      </c>
      <c r="T1058" t="str">
        <f t="shared" si="101"/>
        <v>audio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 s="7">
        <v>10000</v>
      </c>
      <c r="E1059" s="7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7" t="e">
        <f t="shared" si="96"/>
        <v>#DIV/0!</v>
      </c>
      <c r="N1059" t="b">
        <v>0</v>
      </c>
      <c r="O1059" s="11">
        <f t="shared" si="97"/>
        <v>0</v>
      </c>
      <c r="P1059" s="12">
        <f t="shared" si="98"/>
        <v>42678.871331018512</v>
      </c>
      <c r="Q1059" s="12">
        <f t="shared" si="99"/>
        <v>42708.912997685184</v>
      </c>
      <c r="R1059" t="s">
        <v>8281</v>
      </c>
      <c r="S1059" t="str">
        <f t="shared" si="100"/>
        <v>journalism</v>
      </c>
      <c r="T1059" t="str">
        <f t="shared" si="101"/>
        <v>audio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 s="7">
        <v>40000</v>
      </c>
      <c r="E1060" s="7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7" t="e">
        <f t="shared" si="96"/>
        <v>#DIV/0!</v>
      </c>
      <c r="N1060" t="b">
        <v>0</v>
      </c>
      <c r="O1060" s="11">
        <f t="shared" si="97"/>
        <v>0</v>
      </c>
      <c r="P1060" s="12">
        <f t="shared" si="98"/>
        <v>42047.900960648149</v>
      </c>
      <c r="Q1060" s="12">
        <f t="shared" si="99"/>
        <v>42089</v>
      </c>
      <c r="R1060" t="s">
        <v>8281</v>
      </c>
      <c r="S1060" t="str">
        <f t="shared" si="100"/>
        <v>journalism</v>
      </c>
      <c r="T1060" t="str">
        <f t="shared" si="101"/>
        <v>audio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 s="7">
        <v>1100</v>
      </c>
      <c r="E1061" s="7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7" t="e">
        <f t="shared" si="96"/>
        <v>#DIV/0!</v>
      </c>
      <c r="N1061" t="b">
        <v>0</v>
      </c>
      <c r="O1061" s="11">
        <f t="shared" si="97"/>
        <v>0</v>
      </c>
      <c r="P1061" s="12">
        <f t="shared" si="98"/>
        <v>42046.79</v>
      </c>
      <c r="Q1061" s="12">
        <f t="shared" si="99"/>
        <v>42076.748333333337</v>
      </c>
      <c r="R1061" t="s">
        <v>8281</v>
      </c>
      <c r="S1061" t="str">
        <f t="shared" si="100"/>
        <v>journalism</v>
      </c>
      <c r="T1061" t="str">
        <f t="shared" si="101"/>
        <v>audio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 s="7">
        <v>5000</v>
      </c>
      <c r="E1062" s="7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7">
        <f t="shared" si="96"/>
        <v>50</v>
      </c>
      <c r="N1062" t="b">
        <v>0</v>
      </c>
      <c r="O1062" s="11">
        <f t="shared" si="97"/>
        <v>0.01</v>
      </c>
      <c r="P1062" s="12">
        <f t="shared" si="98"/>
        <v>42079.913113425922</v>
      </c>
      <c r="Q1062" s="12">
        <f t="shared" si="99"/>
        <v>42109.913113425922</v>
      </c>
      <c r="R1062" t="s">
        <v>8281</v>
      </c>
      <c r="S1062" t="str">
        <f t="shared" si="100"/>
        <v>journalism</v>
      </c>
      <c r="T1062" t="str">
        <f t="shared" si="101"/>
        <v>audio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 s="7">
        <v>4000</v>
      </c>
      <c r="E1063" s="7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7" t="e">
        <f t="shared" si="96"/>
        <v>#DIV/0!</v>
      </c>
      <c r="N1063" t="b">
        <v>0</v>
      </c>
      <c r="O1063" s="11">
        <f t="shared" si="97"/>
        <v>0</v>
      </c>
      <c r="P1063" s="12">
        <f t="shared" si="98"/>
        <v>42432.276712962965</v>
      </c>
      <c r="Q1063" s="12">
        <f t="shared" si="99"/>
        <v>42492.041666666672</v>
      </c>
      <c r="R1063" t="s">
        <v>8281</v>
      </c>
      <c r="S1063" t="str">
        <f t="shared" si="100"/>
        <v>journalism</v>
      </c>
      <c r="T1063" t="str">
        <f t="shared" si="101"/>
        <v>audio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 s="7">
        <v>199</v>
      </c>
      <c r="E1064" s="7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7">
        <f t="shared" si="96"/>
        <v>47.5</v>
      </c>
      <c r="N1064" t="b">
        <v>0</v>
      </c>
      <c r="O1064" s="11">
        <f t="shared" si="97"/>
        <v>0.95477386934673369</v>
      </c>
      <c r="P1064" s="12">
        <f t="shared" si="98"/>
        <v>42556.807187500002</v>
      </c>
      <c r="Q1064" s="12">
        <f t="shared" si="99"/>
        <v>42563.807187500002</v>
      </c>
      <c r="R1064" t="s">
        <v>8281</v>
      </c>
      <c r="S1064" t="str">
        <f t="shared" si="100"/>
        <v>journalism</v>
      </c>
      <c r="T1064" t="str">
        <f t="shared" si="101"/>
        <v>audio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 s="7">
        <v>1000</v>
      </c>
      <c r="E1065" s="7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7" t="e">
        <f t="shared" si="96"/>
        <v>#DIV/0!</v>
      </c>
      <c r="N1065" t="b">
        <v>0</v>
      </c>
      <c r="O1065" s="11">
        <f t="shared" si="97"/>
        <v>0</v>
      </c>
      <c r="P1065" s="12">
        <f t="shared" si="98"/>
        <v>42583.030810185184</v>
      </c>
      <c r="Q1065" s="12">
        <f t="shared" si="99"/>
        <v>42613.030810185184</v>
      </c>
      <c r="R1065" t="s">
        <v>8281</v>
      </c>
      <c r="S1065" t="str">
        <f t="shared" si="100"/>
        <v>journalism</v>
      </c>
      <c r="T1065" t="str">
        <f t="shared" si="101"/>
        <v>audio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 s="7">
        <v>90000</v>
      </c>
      <c r="E1066" s="7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7">
        <f t="shared" si="96"/>
        <v>65.666666666666671</v>
      </c>
      <c r="N1066" t="b">
        <v>0</v>
      </c>
      <c r="O1066" s="11">
        <f t="shared" si="97"/>
        <v>8.9744444444444446E-2</v>
      </c>
      <c r="P1066" s="12">
        <f t="shared" si="98"/>
        <v>41417.228043981479</v>
      </c>
      <c r="Q1066" s="12">
        <f t="shared" si="99"/>
        <v>41462.228043981479</v>
      </c>
      <c r="R1066" t="s">
        <v>8282</v>
      </c>
      <c r="S1066" t="str">
        <f t="shared" si="100"/>
        <v>games</v>
      </c>
      <c r="T1066" t="str">
        <f t="shared" si="101"/>
        <v>video games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 s="7">
        <v>3000</v>
      </c>
      <c r="E1067" s="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7">
        <f t="shared" si="96"/>
        <v>16.2</v>
      </c>
      <c r="N1067" t="b">
        <v>0</v>
      </c>
      <c r="O1067" s="11">
        <f t="shared" si="97"/>
        <v>2.7E-2</v>
      </c>
      <c r="P1067" s="12">
        <f t="shared" si="98"/>
        <v>41661.381041666667</v>
      </c>
      <c r="Q1067" s="12">
        <f t="shared" si="99"/>
        <v>41689.381041666667</v>
      </c>
      <c r="R1067" t="s">
        <v>8282</v>
      </c>
      <c r="S1067" t="str">
        <f t="shared" si="100"/>
        <v>games</v>
      </c>
      <c r="T1067" t="str">
        <f t="shared" si="101"/>
        <v>video games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 s="7">
        <v>150000</v>
      </c>
      <c r="E1068" s="7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7">
        <f t="shared" si="96"/>
        <v>34.128378378378379</v>
      </c>
      <c r="N1068" t="b">
        <v>0</v>
      </c>
      <c r="O1068" s="11">
        <f t="shared" si="97"/>
        <v>3.3673333333333333E-2</v>
      </c>
      <c r="P1068" s="12">
        <f t="shared" si="98"/>
        <v>41445.962754629632</v>
      </c>
      <c r="Q1068" s="12">
        <f t="shared" si="99"/>
        <v>41490.962754629632</v>
      </c>
      <c r="R1068" t="s">
        <v>8282</v>
      </c>
      <c r="S1068" t="str">
        <f t="shared" si="100"/>
        <v>games</v>
      </c>
      <c r="T1068" t="str">
        <f t="shared" si="101"/>
        <v>video games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 s="7">
        <v>500</v>
      </c>
      <c r="E1069" s="7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7">
        <f t="shared" si="96"/>
        <v>13</v>
      </c>
      <c r="N1069" t="b">
        <v>0</v>
      </c>
      <c r="O1069" s="11">
        <f t="shared" si="97"/>
        <v>0.26</v>
      </c>
      <c r="P1069" s="12">
        <f t="shared" si="98"/>
        <v>41599.855682870373</v>
      </c>
      <c r="Q1069" s="12">
        <f t="shared" si="99"/>
        <v>41629.855682870373</v>
      </c>
      <c r="R1069" t="s">
        <v>8282</v>
      </c>
      <c r="S1069" t="str">
        <f t="shared" si="100"/>
        <v>games</v>
      </c>
      <c r="T1069" t="str">
        <f t="shared" si="101"/>
        <v>video games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 s="7">
        <v>30000</v>
      </c>
      <c r="E1070" s="7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7">
        <f t="shared" si="96"/>
        <v>11.25</v>
      </c>
      <c r="N1070" t="b">
        <v>0</v>
      </c>
      <c r="O1070" s="11">
        <f t="shared" si="97"/>
        <v>1.5E-3</v>
      </c>
      <c r="P1070" s="12">
        <f t="shared" si="98"/>
        <v>42440.371111111104</v>
      </c>
      <c r="Q1070" s="12">
        <f t="shared" si="99"/>
        <v>42470.329444444447</v>
      </c>
      <c r="R1070" t="s">
        <v>8282</v>
      </c>
      <c r="S1070" t="str">
        <f t="shared" si="100"/>
        <v>games</v>
      </c>
      <c r="T1070" t="str">
        <f t="shared" si="101"/>
        <v>video games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 s="7">
        <v>2200</v>
      </c>
      <c r="E1071" s="7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7">
        <f t="shared" si="96"/>
        <v>40.476190476190474</v>
      </c>
      <c r="N1071" t="b">
        <v>0</v>
      </c>
      <c r="O1071" s="11">
        <f t="shared" si="97"/>
        <v>0.38636363636363635</v>
      </c>
      <c r="P1071" s="12">
        <f t="shared" si="98"/>
        <v>41572.229849537034</v>
      </c>
      <c r="Q1071" s="12">
        <f t="shared" si="99"/>
        <v>41604.271516203706</v>
      </c>
      <c r="R1071" t="s">
        <v>8282</v>
      </c>
      <c r="S1071" t="str">
        <f t="shared" si="100"/>
        <v>games</v>
      </c>
      <c r="T1071" t="str">
        <f t="shared" si="101"/>
        <v>video games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 s="7">
        <v>10000</v>
      </c>
      <c r="E1072" s="7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7">
        <f t="shared" si="96"/>
        <v>35</v>
      </c>
      <c r="N1072" t="b">
        <v>0</v>
      </c>
      <c r="O1072" s="11">
        <f t="shared" si="97"/>
        <v>7.0000000000000001E-3</v>
      </c>
      <c r="P1072" s="12">
        <f t="shared" si="98"/>
        <v>41163.011828703704</v>
      </c>
      <c r="Q1072" s="12">
        <f t="shared" si="99"/>
        <v>41183.011828703704</v>
      </c>
      <c r="R1072" t="s">
        <v>8282</v>
      </c>
      <c r="S1072" t="str">
        <f t="shared" si="100"/>
        <v>games</v>
      </c>
      <c r="T1072" t="str">
        <f t="shared" si="101"/>
        <v>video games</v>
      </c>
    </row>
    <row r="1073" spans="1:20" ht="43.2" x14ac:dyDescent="0.55000000000000004">
      <c r="A1073">
        <v>1071</v>
      </c>
      <c r="B1073" s="3" t="s">
        <v>1072</v>
      </c>
      <c r="C1073" s="3" t="s">
        <v>5181</v>
      </c>
      <c r="D1073" s="7">
        <v>100</v>
      </c>
      <c r="E1073" s="7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7" t="e">
        <f t="shared" si="96"/>
        <v>#DIV/0!</v>
      </c>
      <c r="N1073" t="b">
        <v>0</v>
      </c>
      <c r="O1073" s="11">
        <f t="shared" si="97"/>
        <v>0</v>
      </c>
      <c r="P1073" s="12">
        <f t="shared" si="98"/>
        <v>42295.753391203703</v>
      </c>
      <c r="Q1073" s="12">
        <f t="shared" si="99"/>
        <v>42325.795057870375</v>
      </c>
      <c r="R1073" t="s">
        <v>8282</v>
      </c>
      <c r="S1073" t="str">
        <f t="shared" si="100"/>
        <v>games</v>
      </c>
      <c r="T1073" t="str">
        <f t="shared" si="101"/>
        <v>video games</v>
      </c>
    </row>
    <row r="1074" spans="1:20" ht="43.2" x14ac:dyDescent="0.55000000000000004">
      <c r="A1074">
        <v>1072</v>
      </c>
      <c r="B1074" s="3" t="s">
        <v>1073</v>
      </c>
      <c r="C1074" s="3" t="s">
        <v>5182</v>
      </c>
      <c r="D1074" s="7">
        <v>75000</v>
      </c>
      <c r="E1074" s="7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7">
        <f t="shared" si="96"/>
        <v>12.75</v>
      </c>
      <c r="N1074" t="b">
        <v>0</v>
      </c>
      <c r="O1074" s="11">
        <f t="shared" si="97"/>
        <v>6.8000000000000005E-4</v>
      </c>
      <c r="P1074" s="12">
        <f t="shared" si="98"/>
        <v>41645.832141203704</v>
      </c>
      <c r="Q1074" s="12">
        <f t="shared" si="99"/>
        <v>41675.832141203704</v>
      </c>
      <c r="R1074" t="s">
        <v>8282</v>
      </c>
      <c r="S1074" t="str">
        <f t="shared" si="100"/>
        <v>games</v>
      </c>
      <c r="T1074" t="str">
        <f t="shared" si="101"/>
        <v>video games</v>
      </c>
    </row>
    <row r="1075" spans="1:20" ht="28.8" x14ac:dyDescent="0.55000000000000004">
      <c r="A1075">
        <v>1073</v>
      </c>
      <c r="B1075" s="3" t="s">
        <v>1074</v>
      </c>
      <c r="C1075" s="3" t="s">
        <v>5183</v>
      </c>
      <c r="D1075" s="7">
        <v>750</v>
      </c>
      <c r="E1075" s="7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7">
        <f t="shared" si="96"/>
        <v>10</v>
      </c>
      <c r="N1075" t="b">
        <v>0</v>
      </c>
      <c r="O1075" s="11">
        <f t="shared" si="97"/>
        <v>1.3333333333333334E-2</v>
      </c>
      <c r="P1075" s="12">
        <f t="shared" si="98"/>
        <v>40802.964594907404</v>
      </c>
      <c r="Q1075" s="12">
        <f t="shared" si="99"/>
        <v>40832.964594907404</v>
      </c>
      <c r="R1075" t="s">
        <v>8282</v>
      </c>
      <c r="S1075" t="str">
        <f t="shared" si="100"/>
        <v>games</v>
      </c>
      <c r="T1075" t="str">
        <f t="shared" si="101"/>
        <v>video games</v>
      </c>
    </row>
    <row r="1076" spans="1:20" ht="43.2" x14ac:dyDescent="0.55000000000000004">
      <c r="A1076">
        <v>1074</v>
      </c>
      <c r="B1076" s="3" t="s">
        <v>1075</v>
      </c>
      <c r="C1076" s="3" t="s">
        <v>5184</v>
      </c>
      <c r="D1076" s="7">
        <v>54000</v>
      </c>
      <c r="E1076" s="7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7">
        <f t="shared" si="96"/>
        <v>113.56666666666666</v>
      </c>
      <c r="N1076" t="b">
        <v>0</v>
      </c>
      <c r="O1076" s="11">
        <f t="shared" si="97"/>
        <v>6.3092592592592589E-2</v>
      </c>
      <c r="P1076" s="12">
        <f t="shared" si="98"/>
        <v>41613.172974537039</v>
      </c>
      <c r="Q1076" s="12">
        <f t="shared" si="99"/>
        <v>41643.172974537039</v>
      </c>
      <c r="R1076" t="s">
        <v>8282</v>
      </c>
      <c r="S1076" t="str">
        <f t="shared" si="100"/>
        <v>games</v>
      </c>
      <c r="T1076" t="str">
        <f t="shared" si="101"/>
        <v>video games</v>
      </c>
    </row>
    <row r="1077" spans="1:20" ht="28.8" x14ac:dyDescent="0.55000000000000004">
      <c r="A1077">
        <v>1075</v>
      </c>
      <c r="B1077" s="3" t="s">
        <v>1076</v>
      </c>
      <c r="C1077" s="3" t="s">
        <v>5185</v>
      </c>
      <c r="D1077" s="7">
        <v>1000</v>
      </c>
      <c r="E1077" s="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7">
        <f t="shared" si="96"/>
        <v>15</v>
      </c>
      <c r="N1077" t="b">
        <v>0</v>
      </c>
      <c r="O1077" s="11">
        <f t="shared" si="97"/>
        <v>4.4999999999999998E-2</v>
      </c>
      <c r="P1077" s="12">
        <f t="shared" si="98"/>
        <v>41005.904120370367</v>
      </c>
      <c r="Q1077" s="12">
        <f t="shared" si="99"/>
        <v>41035.904120370367</v>
      </c>
      <c r="R1077" t="s">
        <v>8282</v>
      </c>
      <c r="S1077" t="str">
        <f t="shared" si="100"/>
        <v>games</v>
      </c>
      <c r="T1077" t="str">
        <f t="shared" si="101"/>
        <v>video games</v>
      </c>
    </row>
    <row r="1078" spans="1:20" ht="43.2" x14ac:dyDescent="0.55000000000000004">
      <c r="A1078">
        <v>1076</v>
      </c>
      <c r="B1078" s="3" t="s">
        <v>1077</v>
      </c>
      <c r="C1078" s="3" t="s">
        <v>5186</v>
      </c>
      <c r="D1078" s="7">
        <v>75000</v>
      </c>
      <c r="E1078" s="7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7">
        <f t="shared" si="96"/>
        <v>48.281025641025643</v>
      </c>
      <c r="N1078" t="b">
        <v>0</v>
      </c>
      <c r="O1078" s="11">
        <f t="shared" si="97"/>
        <v>0.62765333333333329</v>
      </c>
      <c r="P1078" s="12">
        <f t="shared" si="98"/>
        <v>41838.377893518518</v>
      </c>
      <c r="Q1078" s="12">
        <f t="shared" si="99"/>
        <v>41893.377893518518</v>
      </c>
      <c r="R1078" t="s">
        <v>8282</v>
      </c>
      <c r="S1078" t="str">
        <f t="shared" si="100"/>
        <v>games</v>
      </c>
      <c r="T1078" t="str">
        <f t="shared" si="101"/>
        <v>video games</v>
      </c>
    </row>
    <row r="1079" spans="1:20" ht="43.2" x14ac:dyDescent="0.55000000000000004">
      <c r="A1079">
        <v>1077</v>
      </c>
      <c r="B1079" s="3" t="s">
        <v>1078</v>
      </c>
      <c r="C1079" s="3" t="s">
        <v>5187</v>
      </c>
      <c r="D1079" s="7">
        <v>25000</v>
      </c>
      <c r="E1079" s="7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7">
        <f t="shared" si="96"/>
        <v>43.976047904191617</v>
      </c>
      <c r="N1079" t="b">
        <v>0</v>
      </c>
      <c r="O1079" s="11">
        <f t="shared" si="97"/>
        <v>0.29376000000000002</v>
      </c>
      <c r="P1079" s="12">
        <f t="shared" si="98"/>
        <v>42353.16679398148</v>
      </c>
      <c r="Q1079" s="12">
        <f t="shared" si="99"/>
        <v>42383.16679398148</v>
      </c>
      <c r="R1079" t="s">
        <v>8282</v>
      </c>
      <c r="S1079" t="str">
        <f t="shared" si="100"/>
        <v>games</v>
      </c>
      <c r="T1079" t="str">
        <f t="shared" si="101"/>
        <v>video games</v>
      </c>
    </row>
    <row r="1080" spans="1:20" ht="43.2" x14ac:dyDescent="0.55000000000000004">
      <c r="A1080">
        <v>1078</v>
      </c>
      <c r="B1080" s="3" t="s">
        <v>1079</v>
      </c>
      <c r="C1080" s="3" t="s">
        <v>5188</v>
      </c>
      <c r="D1080" s="7">
        <v>600</v>
      </c>
      <c r="E1080" s="7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7">
        <f t="shared" si="96"/>
        <v>9</v>
      </c>
      <c r="N1080" t="b">
        <v>0</v>
      </c>
      <c r="O1080" s="11">
        <f t="shared" si="97"/>
        <v>7.4999999999999997E-2</v>
      </c>
      <c r="P1080" s="12">
        <f t="shared" si="98"/>
        <v>40701.195844907408</v>
      </c>
      <c r="Q1080" s="12">
        <f t="shared" si="99"/>
        <v>40746.195844907408</v>
      </c>
      <c r="R1080" t="s">
        <v>8282</v>
      </c>
      <c r="S1080" t="str">
        <f t="shared" si="100"/>
        <v>games</v>
      </c>
      <c r="T1080" t="str">
        <f t="shared" si="101"/>
        <v>video games</v>
      </c>
    </row>
    <row r="1081" spans="1:20" ht="43.2" x14ac:dyDescent="0.55000000000000004">
      <c r="A1081">
        <v>1079</v>
      </c>
      <c r="B1081" s="3" t="s">
        <v>1080</v>
      </c>
      <c r="C1081" s="3" t="s">
        <v>5189</v>
      </c>
      <c r="D1081" s="7">
        <v>26000</v>
      </c>
      <c r="E1081" s="7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7">
        <f t="shared" si="96"/>
        <v>37.666666666666664</v>
      </c>
      <c r="N1081" t="b">
        <v>0</v>
      </c>
      <c r="O1081" s="11">
        <f t="shared" si="97"/>
        <v>2.6076923076923077E-2</v>
      </c>
      <c r="P1081" s="12">
        <f t="shared" si="98"/>
        <v>42479.566388888896</v>
      </c>
      <c r="Q1081" s="12">
        <f t="shared" si="99"/>
        <v>42504.566388888896</v>
      </c>
      <c r="R1081" t="s">
        <v>8282</v>
      </c>
      <c r="S1081" t="str">
        <f t="shared" si="100"/>
        <v>games</v>
      </c>
      <c r="T1081" t="str">
        <f t="shared" si="101"/>
        <v>video games</v>
      </c>
    </row>
    <row r="1082" spans="1:20" ht="43.2" x14ac:dyDescent="0.55000000000000004">
      <c r="A1082">
        <v>1080</v>
      </c>
      <c r="B1082" s="3" t="s">
        <v>1081</v>
      </c>
      <c r="C1082" s="3" t="s">
        <v>5190</v>
      </c>
      <c r="D1082" s="7">
        <v>20000</v>
      </c>
      <c r="E1082" s="7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7">
        <f t="shared" si="96"/>
        <v>18.581632653061224</v>
      </c>
      <c r="N1082" t="b">
        <v>0</v>
      </c>
      <c r="O1082" s="11">
        <f t="shared" si="97"/>
        <v>9.1050000000000006E-2</v>
      </c>
      <c r="P1082" s="12">
        <f t="shared" si="98"/>
        <v>41740.138113425928</v>
      </c>
      <c r="Q1082" s="12">
        <f t="shared" si="99"/>
        <v>41770.138113425928</v>
      </c>
      <c r="R1082" t="s">
        <v>8282</v>
      </c>
      <c r="S1082" t="str">
        <f t="shared" si="100"/>
        <v>games</v>
      </c>
      <c r="T1082" t="str">
        <f t="shared" si="101"/>
        <v>video games</v>
      </c>
    </row>
    <row r="1083" spans="1:20" ht="43.2" x14ac:dyDescent="0.55000000000000004">
      <c r="A1083">
        <v>1081</v>
      </c>
      <c r="B1083" s="3" t="s">
        <v>1082</v>
      </c>
      <c r="C1083" s="3" t="s">
        <v>5191</v>
      </c>
      <c r="D1083" s="7">
        <v>68000</v>
      </c>
      <c r="E1083" s="7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7">
        <f t="shared" si="96"/>
        <v>3</v>
      </c>
      <c r="N1083" t="b">
        <v>0</v>
      </c>
      <c r="O1083" s="11">
        <f t="shared" si="97"/>
        <v>1.7647058823529413E-4</v>
      </c>
      <c r="P1083" s="12">
        <f t="shared" si="98"/>
        <v>42002.926990740743</v>
      </c>
      <c r="Q1083" s="12">
        <f t="shared" si="99"/>
        <v>42032.926990740743</v>
      </c>
      <c r="R1083" t="s">
        <v>8282</v>
      </c>
      <c r="S1083" t="str">
        <f t="shared" si="100"/>
        <v>games</v>
      </c>
      <c r="T1083" t="str">
        <f t="shared" si="101"/>
        <v>video games</v>
      </c>
    </row>
    <row r="1084" spans="1:20" ht="28.8" x14ac:dyDescent="0.55000000000000004">
      <c r="A1084">
        <v>1082</v>
      </c>
      <c r="B1084" s="3" t="s">
        <v>1083</v>
      </c>
      <c r="C1084" s="3" t="s">
        <v>5192</v>
      </c>
      <c r="D1084" s="7">
        <v>10000</v>
      </c>
      <c r="E1084" s="7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7">
        <f t="shared" si="96"/>
        <v>18.666666666666668</v>
      </c>
      <c r="N1084" t="b">
        <v>0</v>
      </c>
      <c r="O1084" s="11">
        <f t="shared" si="97"/>
        <v>5.5999999999999999E-3</v>
      </c>
      <c r="P1084" s="12">
        <f t="shared" si="98"/>
        <v>41101.906111111115</v>
      </c>
      <c r="Q1084" s="12">
        <f t="shared" si="99"/>
        <v>41131.906111111115</v>
      </c>
      <c r="R1084" t="s">
        <v>8282</v>
      </c>
      <c r="S1084" t="str">
        <f t="shared" si="100"/>
        <v>games</v>
      </c>
      <c r="T1084" t="str">
        <f t="shared" si="101"/>
        <v>video games</v>
      </c>
    </row>
    <row r="1085" spans="1:20" ht="43.2" x14ac:dyDescent="0.55000000000000004">
      <c r="A1085">
        <v>1083</v>
      </c>
      <c r="B1085" s="3" t="s">
        <v>1084</v>
      </c>
      <c r="C1085" s="3" t="s">
        <v>5193</v>
      </c>
      <c r="D1085" s="7">
        <v>50000</v>
      </c>
      <c r="E1085" s="7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7">
        <f t="shared" si="96"/>
        <v>410</v>
      </c>
      <c r="N1085" t="b">
        <v>0</v>
      </c>
      <c r="O1085" s="11">
        <f t="shared" si="97"/>
        <v>8.2000000000000007E-3</v>
      </c>
      <c r="P1085" s="12">
        <f t="shared" si="98"/>
        <v>41793.659525462965</v>
      </c>
      <c r="Q1085" s="12">
        <f t="shared" si="99"/>
        <v>41853.659525462965</v>
      </c>
      <c r="R1085" t="s">
        <v>8282</v>
      </c>
      <c r="S1085" t="str">
        <f t="shared" si="100"/>
        <v>games</v>
      </c>
      <c r="T1085" t="str">
        <f t="shared" si="101"/>
        <v>video games</v>
      </c>
    </row>
    <row r="1086" spans="1:20" x14ac:dyDescent="0.55000000000000004">
      <c r="A1086">
        <v>1084</v>
      </c>
      <c r="B1086" s="3" t="s">
        <v>1085</v>
      </c>
      <c r="C1086" s="3" t="s">
        <v>5194</v>
      </c>
      <c r="D1086" s="7">
        <v>550</v>
      </c>
      <c r="E1086" s="7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7" t="e">
        <f t="shared" si="96"/>
        <v>#DIV/0!</v>
      </c>
      <c r="N1086" t="b">
        <v>0</v>
      </c>
      <c r="O1086" s="11">
        <f t="shared" si="97"/>
        <v>0</v>
      </c>
      <c r="P1086" s="12">
        <f t="shared" si="98"/>
        <v>41829.912083333329</v>
      </c>
      <c r="Q1086" s="12">
        <f t="shared" si="99"/>
        <v>41859.912083333329</v>
      </c>
      <c r="R1086" t="s">
        <v>8282</v>
      </c>
      <c r="S1086" t="str">
        <f t="shared" si="100"/>
        <v>games</v>
      </c>
      <c r="T1086" t="str">
        <f t="shared" si="101"/>
        <v>video games</v>
      </c>
    </row>
    <row r="1087" spans="1:20" ht="28.8" x14ac:dyDescent="0.55000000000000004">
      <c r="A1087">
        <v>1085</v>
      </c>
      <c r="B1087" s="3" t="s">
        <v>1086</v>
      </c>
      <c r="C1087" s="3" t="s">
        <v>5195</v>
      </c>
      <c r="D1087" s="7">
        <v>30000</v>
      </c>
      <c r="E1087" s="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7">
        <f t="shared" si="96"/>
        <v>114</v>
      </c>
      <c r="N1087" t="b">
        <v>0</v>
      </c>
      <c r="O1087" s="11">
        <f t="shared" si="97"/>
        <v>3.4200000000000001E-2</v>
      </c>
      <c r="P1087" s="12">
        <f t="shared" si="98"/>
        <v>42413.671006944445</v>
      </c>
      <c r="Q1087" s="12">
        <f t="shared" si="99"/>
        <v>42443.629340277781</v>
      </c>
      <c r="R1087" t="s">
        <v>8282</v>
      </c>
      <c r="S1087" t="str">
        <f t="shared" si="100"/>
        <v>games</v>
      </c>
      <c r="T1087" t="str">
        <f t="shared" si="101"/>
        <v>video games</v>
      </c>
    </row>
    <row r="1088" spans="1:20" x14ac:dyDescent="0.55000000000000004">
      <c r="A1088">
        <v>1086</v>
      </c>
      <c r="B1088" s="3" t="s">
        <v>1087</v>
      </c>
      <c r="C1088" s="3" t="s">
        <v>5196</v>
      </c>
      <c r="D1088" s="7">
        <v>18000</v>
      </c>
      <c r="E1088" s="7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7">
        <f t="shared" si="96"/>
        <v>7.5</v>
      </c>
      <c r="N1088" t="b">
        <v>0</v>
      </c>
      <c r="O1088" s="11">
        <f t="shared" si="97"/>
        <v>8.3333333333333339E-4</v>
      </c>
      <c r="P1088" s="12">
        <f t="shared" si="98"/>
        <v>41845.866793981484</v>
      </c>
      <c r="Q1088" s="12">
        <f t="shared" si="99"/>
        <v>41875.866793981484</v>
      </c>
      <c r="R1088" t="s">
        <v>8282</v>
      </c>
      <c r="S1088" t="str">
        <f t="shared" si="100"/>
        <v>games</v>
      </c>
      <c r="T1088" t="str">
        <f t="shared" si="101"/>
        <v>video games</v>
      </c>
    </row>
    <row r="1089" spans="1:20" ht="43.2" x14ac:dyDescent="0.55000000000000004">
      <c r="A1089">
        <v>1087</v>
      </c>
      <c r="B1089" s="3" t="s">
        <v>1088</v>
      </c>
      <c r="C1089" s="3" t="s">
        <v>5197</v>
      </c>
      <c r="D1089" s="7">
        <v>1100</v>
      </c>
      <c r="E1089" s="7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7" t="e">
        <f t="shared" si="96"/>
        <v>#DIV/0!</v>
      </c>
      <c r="N1089" t="b">
        <v>0</v>
      </c>
      <c r="O1089" s="11">
        <f t="shared" si="97"/>
        <v>0</v>
      </c>
      <c r="P1089" s="12">
        <f t="shared" si="98"/>
        <v>41775.713969907411</v>
      </c>
      <c r="Q1089" s="12">
        <f t="shared" si="99"/>
        <v>41805.713969907411</v>
      </c>
      <c r="R1089" t="s">
        <v>8282</v>
      </c>
      <c r="S1089" t="str">
        <f t="shared" si="100"/>
        <v>games</v>
      </c>
      <c r="T1089" t="str">
        <f t="shared" si="101"/>
        <v>video games</v>
      </c>
    </row>
    <row r="1090" spans="1:20" ht="28.8" x14ac:dyDescent="0.55000000000000004">
      <c r="A1090">
        <v>1088</v>
      </c>
      <c r="B1090" s="3" t="s">
        <v>1089</v>
      </c>
      <c r="C1090" s="3" t="s">
        <v>5198</v>
      </c>
      <c r="D1090" s="7">
        <v>45000</v>
      </c>
      <c r="E1090" s="7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7">
        <f t="shared" si="96"/>
        <v>43.41727891156463</v>
      </c>
      <c r="N1090" t="b">
        <v>0</v>
      </c>
      <c r="O1090" s="11">
        <f t="shared" si="97"/>
        <v>0.14182977777777778</v>
      </c>
      <c r="P1090" s="12">
        <f t="shared" si="98"/>
        <v>41723.799386574072</v>
      </c>
      <c r="Q1090" s="12">
        <f t="shared" si="99"/>
        <v>41753.799386574072</v>
      </c>
      <c r="R1090" t="s">
        <v>8282</v>
      </c>
      <c r="S1090" t="str">
        <f t="shared" si="100"/>
        <v>games</v>
      </c>
      <c r="T1090" t="str">
        <f t="shared" si="101"/>
        <v>video games</v>
      </c>
    </row>
    <row r="1091" spans="1:20" ht="28.8" x14ac:dyDescent="0.55000000000000004">
      <c r="A1091">
        <v>1089</v>
      </c>
      <c r="B1091" s="3" t="s">
        <v>1090</v>
      </c>
      <c r="C1091" s="3" t="s">
        <v>5199</v>
      </c>
      <c r="D1091" s="7">
        <v>15000</v>
      </c>
      <c r="E1091" s="7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7">
        <f t="shared" ref="M1091:M1154" si="102">E1091/L1091</f>
        <v>23.959183673469386</v>
      </c>
      <c r="N1091" t="b">
        <v>0</v>
      </c>
      <c r="O1091" s="11">
        <f t="shared" ref="O1091:O1154" si="103">E1091/D1091</f>
        <v>7.8266666666666665E-2</v>
      </c>
      <c r="P1091" s="12">
        <f t="shared" ref="P1091:P1154" si="104">(((J1091/60)/60)/24)+DATE(1970,1,1)</f>
        <v>42151.189525462964</v>
      </c>
      <c r="Q1091" s="12">
        <f t="shared" ref="Q1091:Q1154" si="105">(((I1091/60)/60)/24)+DATE(1970,1,1)</f>
        <v>42181.189525462964</v>
      </c>
      <c r="R1091" t="s">
        <v>8282</v>
      </c>
      <c r="S1091" t="str">
        <f t="shared" ref="S1091:S1154" si="106">LEFT(R1091, SEARCH("/",R1091,1)-1)</f>
        <v>games</v>
      </c>
      <c r="T1091" t="str">
        <f t="shared" ref="T1091:T1154" si="107">RIGHT(R1091,LEN(R1091)-SEARCH("/",R1091))</f>
        <v>video games</v>
      </c>
    </row>
    <row r="1092" spans="1:20" ht="43.2" x14ac:dyDescent="0.55000000000000004">
      <c r="A1092">
        <v>1090</v>
      </c>
      <c r="B1092" s="3" t="s">
        <v>1091</v>
      </c>
      <c r="C1092" s="3" t="s">
        <v>5200</v>
      </c>
      <c r="D1092" s="7">
        <v>12999</v>
      </c>
      <c r="E1092" s="7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7">
        <f t="shared" si="102"/>
        <v>5</v>
      </c>
      <c r="N1092" t="b">
        <v>0</v>
      </c>
      <c r="O1092" s="11">
        <f t="shared" si="103"/>
        <v>3.8464497269020693E-4</v>
      </c>
      <c r="P1092" s="12">
        <f t="shared" si="104"/>
        <v>42123.185798611114</v>
      </c>
      <c r="Q1092" s="12">
        <f t="shared" si="105"/>
        <v>42153.185798611114</v>
      </c>
      <c r="R1092" t="s">
        <v>8282</v>
      </c>
      <c r="S1092" t="str">
        <f t="shared" si="106"/>
        <v>games</v>
      </c>
      <c r="T1092" t="str">
        <f t="shared" si="107"/>
        <v>video games</v>
      </c>
    </row>
    <row r="1093" spans="1:20" ht="43.2" x14ac:dyDescent="0.55000000000000004">
      <c r="A1093">
        <v>1091</v>
      </c>
      <c r="B1093" s="3" t="s">
        <v>1092</v>
      </c>
      <c r="C1093" s="3" t="s">
        <v>5201</v>
      </c>
      <c r="D1093" s="7">
        <v>200</v>
      </c>
      <c r="E1093" s="7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7">
        <f t="shared" si="102"/>
        <v>12.5</v>
      </c>
      <c r="N1093" t="b">
        <v>0</v>
      </c>
      <c r="O1093" s="11">
        <f t="shared" si="103"/>
        <v>0.125</v>
      </c>
      <c r="P1093" s="12">
        <f t="shared" si="104"/>
        <v>42440.820277777777</v>
      </c>
      <c r="Q1093" s="12">
        <f t="shared" si="105"/>
        <v>42470.778611111105</v>
      </c>
      <c r="R1093" t="s">
        <v>8282</v>
      </c>
      <c r="S1093" t="str">
        <f t="shared" si="106"/>
        <v>games</v>
      </c>
      <c r="T1093" t="str">
        <f t="shared" si="107"/>
        <v>video games</v>
      </c>
    </row>
    <row r="1094" spans="1:20" ht="57.6" x14ac:dyDescent="0.55000000000000004">
      <c r="A1094">
        <v>1092</v>
      </c>
      <c r="B1094" s="3" t="s">
        <v>1093</v>
      </c>
      <c r="C1094" s="3" t="s">
        <v>5202</v>
      </c>
      <c r="D1094" s="7">
        <v>2000</v>
      </c>
      <c r="E1094" s="7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7">
        <f t="shared" si="102"/>
        <v>3</v>
      </c>
      <c r="N1094" t="b">
        <v>0</v>
      </c>
      <c r="O1094" s="11">
        <f t="shared" si="103"/>
        <v>1.0500000000000001E-2</v>
      </c>
      <c r="P1094" s="12">
        <f t="shared" si="104"/>
        <v>41250.025902777779</v>
      </c>
      <c r="Q1094" s="12">
        <f t="shared" si="105"/>
        <v>41280.025902777779</v>
      </c>
      <c r="R1094" t="s">
        <v>8282</v>
      </c>
      <c r="S1094" t="str">
        <f t="shared" si="106"/>
        <v>games</v>
      </c>
      <c r="T1094" t="str">
        <f t="shared" si="107"/>
        <v>video games</v>
      </c>
    </row>
    <row r="1095" spans="1:20" ht="43.2" x14ac:dyDescent="0.55000000000000004">
      <c r="A1095">
        <v>1093</v>
      </c>
      <c r="B1095" s="3" t="s">
        <v>1094</v>
      </c>
      <c r="C1095" s="3" t="s">
        <v>5203</v>
      </c>
      <c r="D1095" s="7">
        <v>300</v>
      </c>
      <c r="E1095" s="7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7">
        <f t="shared" si="102"/>
        <v>10.5625</v>
      </c>
      <c r="N1095" t="b">
        <v>0</v>
      </c>
      <c r="O1095" s="11">
        <f t="shared" si="103"/>
        <v>0.14083333333333334</v>
      </c>
      <c r="P1095" s="12">
        <f t="shared" si="104"/>
        <v>42396.973807870367</v>
      </c>
      <c r="Q1095" s="12">
        <f t="shared" si="105"/>
        <v>42411.973807870367</v>
      </c>
      <c r="R1095" t="s">
        <v>8282</v>
      </c>
      <c r="S1095" t="str">
        <f t="shared" si="106"/>
        <v>games</v>
      </c>
      <c r="T1095" t="str">
        <f t="shared" si="107"/>
        <v>video games</v>
      </c>
    </row>
    <row r="1096" spans="1:20" ht="43.2" x14ac:dyDescent="0.55000000000000004">
      <c r="A1096">
        <v>1094</v>
      </c>
      <c r="B1096" s="3" t="s">
        <v>1095</v>
      </c>
      <c r="C1096" s="3" t="s">
        <v>5204</v>
      </c>
      <c r="D1096" s="7">
        <v>18000</v>
      </c>
      <c r="E1096" s="7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7">
        <f t="shared" si="102"/>
        <v>122.00037037037038</v>
      </c>
      <c r="N1096" t="b">
        <v>0</v>
      </c>
      <c r="O1096" s="11">
        <f t="shared" si="103"/>
        <v>0.18300055555555556</v>
      </c>
      <c r="P1096" s="12">
        <f t="shared" si="104"/>
        <v>40795.713344907403</v>
      </c>
      <c r="Q1096" s="12">
        <f t="shared" si="105"/>
        <v>40825.713344907403</v>
      </c>
      <c r="R1096" t="s">
        <v>8282</v>
      </c>
      <c r="S1096" t="str">
        <f t="shared" si="106"/>
        <v>games</v>
      </c>
      <c r="T1096" t="str">
        <f t="shared" si="107"/>
        <v>video games</v>
      </c>
    </row>
    <row r="1097" spans="1:20" ht="43.2" x14ac:dyDescent="0.55000000000000004">
      <c r="A1097">
        <v>1095</v>
      </c>
      <c r="B1097" s="3" t="s">
        <v>1096</v>
      </c>
      <c r="C1097" s="3" t="s">
        <v>5205</v>
      </c>
      <c r="D1097" s="7">
        <v>500000</v>
      </c>
      <c r="E1097" s="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7">
        <f t="shared" si="102"/>
        <v>267.80851063829789</v>
      </c>
      <c r="N1097" t="b">
        <v>0</v>
      </c>
      <c r="O1097" s="11">
        <f t="shared" si="103"/>
        <v>5.0347999999999997E-2</v>
      </c>
      <c r="P1097" s="12">
        <f t="shared" si="104"/>
        <v>41486.537268518521</v>
      </c>
      <c r="Q1097" s="12">
        <f t="shared" si="105"/>
        <v>41516.537268518521</v>
      </c>
      <c r="R1097" t="s">
        <v>8282</v>
      </c>
      <c r="S1097" t="str">
        <f t="shared" si="106"/>
        <v>games</v>
      </c>
      <c r="T1097" t="str">
        <f t="shared" si="107"/>
        <v>video games</v>
      </c>
    </row>
    <row r="1098" spans="1:20" ht="43.2" x14ac:dyDescent="0.55000000000000004">
      <c r="A1098">
        <v>1096</v>
      </c>
      <c r="B1098" s="3" t="s">
        <v>1097</v>
      </c>
      <c r="C1098" s="3" t="s">
        <v>5206</v>
      </c>
      <c r="D1098" s="7">
        <v>12000</v>
      </c>
      <c r="E1098" s="7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7">
        <f t="shared" si="102"/>
        <v>74.206896551724142</v>
      </c>
      <c r="N1098" t="b">
        <v>0</v>
      </c>
      <c r="O1098" s="11">
        <f t="shared" si="103"/>
        <v>0.17933333333333334</v>
      </c>
      <c r="P1098" s="12">
        <f t="shared" si="104"/>
        <v>41885.51798611111</v>
      </c>
      <c r="Q1098" s="12">
        <f t="shared" si="105"/>
        <v>41916.145833333336</v>
      </c>
      <c r="R1098" t="s">
        <v>8282</v>
      </c>
      <c r="S1098" t="str">
        <f t="shared" si="106"/>
        <v>games</v>
      </c>
      <c r="T1098" t="str">
        <f t="shared" si="107"/>
        <v>video games</v>
      </c>
    </row>
    <row r="1099" spans="1:20" ht="43.2" x14ac:dyDescent="0.55000000000000004">
      <c r="A1099">
        <v>1097</v>
      </c>
      <c r="B1099" s="3" t="s">
        <v>1098</v>
      </c>
      <c r="C1099" s="3" t="s">
        <v>5207</v>
      </c>
      <c r="D1099" s="7">
        <v>100000</v>
      </c>
      <c r="E1099" s="7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7">
        <f t="shared" si="102"/>
        <v>6.7142857142857144</v>
      </c>
      <c r="N1099" t="b">
        <v>0</v>
      </c>
      <c r="O1099" s="11">
        <f t="shared" si="103"/>
        <v>4.6999999999999999E-4</v>
      </c>
      <c r="P1099" s="12">
        <f t="shared" si="104"/>
        <v>41660.792557870373</v>
      </c>
      <c r="Q1099" s="12">
        <f t="shared" si="105"/>
        <v>41700.792557870373</v>
      </c>
      <c r="R1099" t="s">
        <v>8282</v>
      </c>
      <c r="S1099" t="str">
        <f t="shared" si="106"/>
        <v>games</v>
      </c>
      <c r="T1099" t="str">
        <f t="shared" si="107"/>
        <v>video games</v>
      </c>
    </row>
    <row r="1100" spans="1:20" ht="28.8" x14ac:dyDescent="0.55000000000000004">
      <c r="A1100">
        <v>1098</v>
      </c>
      <c r="B1100" s="3" t="s">
        <v>1099</v>
      </c>
      <c r="C1100" s="3" t="s">
        <v>5208</v>
      </c>
      <c r="D1100" s="7">
        <v>25000</v>
      </c>
      <c r="E1100" s="7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7">
        <f t="shared" si="102"/>
        <v>81.954545454545453</v>
      </c>
      <c r="N1100" t="b">
        <v>0</v>
      </c>
      <c r="O1100" s="11">
        <f t="shared" si="103"/>
        <v>7.2120000000000004E-2</v>
      </c>
      <c r="P1100" s="12">
        <f t="shared" si="104"/>
        <v>41712.762673611112</v>
      </c>
      <c r="Q1100" s="12">
        <f t="shared" si="105"/>
        <v>41742.762673611112</v>
      </c>
      <c r="R1100" t="s">
        <v>8282</v>
      </c>
      <c r="S1100" t="str">
        <f t="shared" si="106"/>
        <v>games</v>
      </c>
      <c r="T1100" t="str">
        <f t="shared" si="107"/>
        <v>video games</v>
      </c>
    </row>
    <row r="1101" spans="1:20" ht="43.2" x14ac:dyDescent="0.55000000000000004">
      <c r="A1101">
        <v>1099</v>
      </c>
      <c r="B1101" s="3" t="s">
        <v>1100</v>
      </c>
      <c r="C1101" s="3" t="s">
        <v>5209</v>
      </c>
      <c r="D1101" s="7">
        <v>5000</v>
      </c>
      <c r="E1101" s="7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7">
        <f t="shared" si="102"/>
        <v>25</v>
      </c>
      <c r="N1101" t="b">
        <v>0</v>
      </c>
      <c r="O1101" s="11">
        <f t="shared" si="103"/>
        <v>5.0000000000000001E-3</v>
      </c>
      <c r="P1101" s="12">
        <f t="shared" si="104"/>
        <v>42107.836435185185</v>
      </c>
      <c r="Q1101" s="12">
        <f t="shared" si="105"/>
        <v>42137.836435185185</v>
      </c>
      <c r="R1101" t="s">
        <v>8282</v>
      </c>
      <c r="S1101" t="str">
        <f t="shared" si="106"/>
        <v>games</v>
      </c>
      <c r="T1101" t="str">
        <f t="shared" si="107"/>
        <v>video games</v>
      </c>
    </row>
    <row r="1102" spans="1:20" ht="43.2" x14ac:dyDescent="0.55000000000000004">
      <c r="A1102">
        <v>1100</v>
      </c>
      <c r="B1102" s="3" t="s">
        <v>1101</v>
      </c>
      <c r="C1102" s="3" t="s">
        <v>5210</v>
      </c>
      <c r="D1102" s="7">
        <v>4000</v>
      </c>
      <c r="E1102" s="7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7">
        <f t="shared" si="102"/>
        <v>10</v>
      </c>
      <c r="N1102" t="b">
        <v>0</v>
      </c>
      <c r="O1102" s="11">
        <f t="shared" si="103"/>
        <v>2.5000000000000001E-2</v>
      </c>
      <c r="P1102" s="12">
        <f t="shared" si="104"/>
        <v>42384.110775462963</v>
      </c>
      <c r="Q1102" s="12">
        <f t="shared" si="105"/>
        <v>42414.110775462963</v>
      </c>
      <c r="R1102" t="s">
        <v>8282</v>
      </c>
      <c r="S1102" t="str">
        <f t="shared" si="106"/>
        <v>games</v>
      </c>
      <c r="T1102" t="str">
        <f t="shared" si="107"/>
        <v>video games</v>
      </c>
    </row>
    <row r="1103" spans="1:20" ht="28.8" x14ac:dyDescent="0.55000000000000004">
      <c r="A1103">
        <v>1101</v>
      </c>
      <c r="B1103" s="3" t="s">
        <v>1102</v>
      </c>
      <c r="C1103" s="3" t="s">
        <v>5211</v>
      </c>
      <c r="D1103" s="7">
        <v>100000</v>
      </c>
      <c r="E1103" s="7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7">
        <f t="shared" si="102"/>
        <v>6.833333333333333</v>
      </c>
      <c r="N1103" t="b">
        <v>0</v>
      </c>
      <c r="O1103" s="11">
        <f t="shared" si="103"/>
        <v>4.0999999999999999E-4</v>
      </c>
      <c r="P1103" s="12">
        <f t="shared" si="104"/>
        <v>42538.77243055556</v>
      </c>
      <c r="Q1103" s="12">
        <f t="shared" si="105"/>
        <v>42565.758333333331</v>
      </c>
      <c r="R1103" t="s">
        <v>8282</v>
      </c>
      <c r="S1103" t="str">
        <f t="shared" si="106"/>
        <v>games</v>
      </c>
      <c r="T1103" t="str">
        <f t="shared" si="107"/>
        <v>video games</v>
      </c>
    </row>
    <row r="1104" spans="1:20" ht="43.2" x14ac:dyDescent="0.55000000000000004">
      <c r="A1104">
        <v>1102</v>
      </c>
      <c r="B1104" s="3" t="s">
        <v>1103</v>
      </c>
      <c r="C1104" s="3" t="s">
        <v>5212</v>
      </c>
      <c r="D1104" s="7">
        <v>8000</v>
      </c>
      <c r="E1104" s="7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7">
        <f t="shared" si="102"/>
        <v>17.708333333333332</v>
      </c>
      <c r="N1104" t="b">
        <v>0</v>
      </c>
      <c r="O1104" s="11">
        <f t="shared" si="103"/>
        <v>5.3124999999999999E-2</v>
      </c>
      <c r="P1104" s="12">
        <f t="shared" si="104"/>
        <v>41577.045428240745</v>
      </c>
      <c r="Q1104" s="12">
        <f t="shared" si="105"/>
        <v>41617.249305555553</v>
      </c>
      <c r="R1104" t="s">
        <v>8282</v>
      </c>
      <c r="S1104" t="str">
        <f t="shared" si="106"/>
        <v>games</v>
      </c>
      <c r="T1104" t="str">
        <f t="shared" si="107"/>
        <v>video games</v>
      </c>
    </row>
    <row r="1105" spans="1:20" ht="43.2" x14ac:dyDescent="0.55000000000000004">
      <c r="A1105">
        <v>1103</v>
      </c>
      <c r="B1105" s="3" t="s">
        <v>1104</v>
      </c>
      <c r="C1105" s="3" t="s">
        <v>5213</v>
      </c>
      <c r="D1105" s="7">
        <v>15000</v>
      </c>
      <c r="E1105" s="7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7">
        <f t="shared" si="102"/>
        <v>16.2</v>
      </c>
      <c r="N1105" t="b">
        <v>0</v>
      </c>
      <c r="O1105" s="11">
        <f t="shared" si="103"/>
        <v>1.6199999999999999E-2</v>
      </c>
      <c r="P1105" s="12">
        <f t="shared" si="104"/>
        <v>42479.22210648148</v>
      </c>
      <c r="Q1105" s="12">
        <f t="shared" si="105"/>
        <v>42539.22210648148</v>
      </c>
      <c r="R1105" t="s">
        <v>8282</v>
      </c>
      <c r="S1105" t="str">
        <f t="shared" si="106"/>
        <v>games</v>
      </c>
      <c r="T1105" t="str">
        <f t="shared" si="107"/>
        <v>video games</v>
      </c>
    </row>
    <row r="1106" spans="1:20" ht="43.2" x14ac:dyDescent="0.55000000000000004">
      <c r="A1106">
        <v>1104</v>
      </c>
      <c r="B1106" s="3" t="s">
        <v>1105</v>
      </c>
      <c r="C1106" s="3" t="s">
        <v>5214</v>
      </c>
      <c r="D1106" s="7">
        <v>60000</v>
      </c>
      <c r="E1106" s="7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7">
        <f t="shared" si="102"/>
        <v>80.297297297297291</v>
      </c>
      <c r="N1106" t="b">
        <v>0</v>
      </c>
      <c r="O1106" s="11">
        <f t="shared" si="103"/>
        <v>4.9516666666666667E-2</v>
      </c>
      <c r="P1106" s="12">
        <f t="shared" si="104"/>
        <v>41771.40996527778</v>
      </c>
      <c r="Q1106" s="12">
        <f t="shared" si="105"/>
        <v>41801.40996527778</v>
      </c>
      <c r="R1106" t="s">
        <v>8282</v>
      </c>
      <c r="S1106" t="str">
        <f t="shared" si="106"/>
        <v>games</v>
      </c>
      <c r="T1106" t="str">
        <f t="shared" si="107"/>
        <v>video games</v>
      </c>
    </row>
    <row r="1107" spans="1:20" ht="43.2" x14ac:dyDescent="0.55000000000000004">
      <c r="A1107">
        <v>1105</v>
      </c>
      <c r="B1107" s="3" t="s">
        <v>1106</v>
      </c>
      <c r="C1107" s="3" t="s">
        <v>5215</v>
      </c>
      <c r="D1107" s="7">
        <v>900000</v>
      </c>
      <c r="E1107" s="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7">
        <f t="shared" si="102"/>
        <v>71.55</v>
      </c>
      <c r="N1107" t="b">
        <v>0</v>
      </c>
      <c r="O1107" s="11">
        <f t="shared" si="103"/>
        <v>1.5900000000000001E-3</v>
      </c>
      <c r="P1107" s="12">
        <f t="shared" si="104"/>
        <v>41692.135729166665</v>
      </c>
      <c r="Q1107" s="12">
        <f t="shared" si="105"/>
        <v>41722.0940625</v>
      </c>
      <c r="R1107" t="s">
        <v>8282</v>
      </c>
      <c r="S1107" t="str">
        <f t="shared" si="106"/>
        <v>games</v>
      </c>
      <c r="T1107" t="str">
        <f t="shared" si="107"/>
        <v>video games</v>
      </c>
    </row>
    <row r="1108" spans="1:20" ht="43.2" x14ac:dyDescent="0.55000000000000004">
      <c r="A1108">
        <v>1106</v>
      </c>
      <c r="B1108" s="3" t="s">
        <v>1107</v>
      </c>
      <c r="C1108" s="3" t="s">
        <v>5216</v>
      </c>
      <c r="D1108" s="7">
        <v>400</v>
      </c>
      <c r="E1108" s="7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7">
        <f t="shared" si="102"/>
        <v>23.571428571428573</v>
      </c>
      <c r="N1108" t="b">
        <v>0</v>
      </c>
      <c r="O1108" s="11">
        <f t="shared" si="103"/>
        <v>0.41249999999999998</v>
      </c>
      <c r="P1108" s="12">
        <f t="shared" si="104"/>
        <v>40973.740451388891</v>
      </c>
      <c r="Q1108" s="12">
        <f t="shared" si="105"/>
        <v>41003.698784722219</v>
      </c>
      <c r="R1108" t="s">
        <v>8282</v>
      </c>
      <c r="S1108" t="str">
        <f t="shared" si="106"/>
        <v>games</v>
      </c>
      <c r="T1108" t="str">
        <f t="shared" si="107"/>
        <v>video games</v>
      </c>
    </row>
    <row r="1109" spans="1:20" ht="57.6" x14ac:dyDescent="0.55000000000000004">
      <c r="A1109">
        <v>1107</v>
      </c>
      <c r="B1109" s="3" t="s">
        <v>1108</v>
      </c>
      <c r="C1109" s="3" t="s">
        <v>5217</v>
      </c>
      <c r="D1109" s="7">
        <v>10000</v>
      </c>
      <c r="E1109" s="7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7" t="e">
        <f t="shared" si="102"/>
        <v>#DIV/0!</v>
      </c>
      <c r="N1109" t="b">
        <v>0</v>
      </c>
      <c r="O1109" s="11">
        <f t="shared" si="103"/>
        <v>0</v>
      </c>
      <c r="P1109" s="12">
        <f t="shared" si="104"/>
        <v>41813.861388888887</v>
      </c>
      <c r="Q1109" s="12">
        <f t="shared" si="105"/>
        <v>41843.861388888887</v>
      </c>
      <c r="R1109" t="s">
        <v>8282</v>
      </c>
      <c r="S1109" t="str">
        <f t="shared" si="106"/>
        <v>games</v>
      </c>
      <c r="T1109" t="str">
        <f t="shared" si="107"/>
        <v>video games</v>
      </c>
    </row>
    <row r="1110" spans="1:20" ht="43.2" x14ac:dyDescent="0.55000000000000004">
      <c r="A1110">
        <v>1108</v>
      </c>
      <c r="B1110" s="3" t="s">
        <v>1109</v>
      </c>
      <c r="C1110" s="3" t="s">
        <v>5218</v>
      </c>
      <c r="D1110" s="7">
        <v>25000</v>
      </c>
      <c r="E1110" s="7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7">
        <f t="shared" si="102"/>
        <v>34.88095238095238</v>
      </c>
      <c r="N1110" t="b">
        <v>0</v>
      </c>
      <c r="O1110" s="11">
        <f t="shared" si="103"/>
        <v>2.93E-2</v>
      </c>
      <c r="P1110" s="12">
        <f t="shared" si="104"/>
        <v>40952.636979166666</v>
      </c>
      <c r="Q1110" s="12">
        <f t="shared" si="105"/>
        <v>41012.595312500001</v>
      </c>
      <c r="R1110" t="s">
        <v>8282</v>
      </c>
      <c r="S1110" t="str">
        <f t="shared" si="106"/>
        <v>games</v>
      </c>
      <c r="T1110" t="str">
        <f t="shared" si="107"/>
        <v>video games</v>
      </c>
    </row>
    <row r="1111" spans="1:20" ht="43.2" x14ac:dyDescent="0.55000000000000004">
      <c r="A1111">
        <v>1109</v>
      </c>
      <c r="B1111" s="3" t="s">
        <v>1110</v>
      </c>
      <c r="C1111" s="3" t="s">
        <v>5219</v>
      </c>
      <c r="D1111" s="7">
        <v>10000</v>
      </c>
      <c r="E1111" s="7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7">
        <f t="shared" si="102"/>
        <v>15</v>
      </c>
      <c r="N1111" t="b">
        <v>0</v>
      </c>
      <c r="O1111" s="11">
        <f t="shared" si="103"/>
        <v>4.4999999999999997E-3</v>
      </c>
      <c r="P1111" s="12">
        <f t="shared" si="104"/>
        <v>42662.752199074079</v>
      </c>
      <c r="Q1111" s="12">
        <f t="shared" si="105"/>
        <v>42692.793865740736</v>
      </c>
      <c r="R1111" t="s">
        <v>8282</v>
      </c>
      <c r="S1111" t="str">
        <f t="shared" si="106"/>
        <v>games</v>
      </c>
      <c r="T1111" t="str">
        <f t="shared" si="107"/>
        <v>video games</v>
      </c>
    </row>
    <row r="1112" spans="1:20" ht="43.2" x14ac:dyDescent="0.55000000000000004">
      <c r="A1112">
        <v>1110</v>
      </c>
      <c r="B1112" s="3" t="s">
        <v>1111</v>
      </c>
      <c r="C1112" s="3" t="s">
        <v>5220</v>
      </c>
      <c r="D1112" s="7">
        <v>50000</v>
      </c>
      <c r="E1112" s="7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7">
        <f t="shared" si="102"/>
        <v>23.181818181818183</v>
      </c>
      <c r="N1112" t="b">
        <v>0</v>
      </c>
      <c r="O1112" s="11">
        <f t="shared" si="103"/>
        <v>5.1000000000000004E-3</v>
      </c>
      <c r="P1112" s="12">
        <f t="shared" si="104"/>
        <v>41220.933124999996</v>
      </c>
      <c r="Q1112" s="12">
        <f t="shared" si="105"/>
        <v>41250.933124999996</v>
      </c>
      <c r="R1112" t="s">
        <v>8282</v>
      </c>
      <c r="S1112" t="str">
        <f t="shared" si="106"/>
        <v>games</v>
      </c>
      <c r="T1112" t="str">
        <f t="shared" si="107"/>
        <v>video games</v>
      </c>
    </row>
    <row r="1113" spans="1:20" ht="43.2" x14ac:dyDescent="0.55000000000000004">
      <c r="A1113">
        <v>1111</v>
      </c>
      <c r="B1113" s="3" t="s">
        <v>1112</v>
      </c>
      <c r="C1113" s="3" t="s">
        <v>5221</v>
      </c>
      <c r="D1113" s="7">
        <v>2500</v>
      </c>
      <c r="E1113" s="7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7">
        <f t="shared" si="102"/>
        <v>1</v>
      </c>
      <c r="N1113" t="b">
        <v>0</v>
      </c>
      <c r="O1113" s="11">
        <f t="shared" si="103"/>
        <v>4.0000000000000002E-4</v>
      </c>
      <c r="P1113" s="12">
        <f t="shared" si="104"/>
        <v>42347.203587962969</v>
      </c>
      <c r="Q1113" s="12">
        <f t="shared" si="105"/>
        <v>42377.203587962969</v>
      </c>
      <c r="R1113" t="s">
        <v>8282</v>
      </c>
      <c r="S1113" t="str">
        <f t="shared" si="106"/>
        <v>games</v>
      </c>
      <c r="T1113" t="str">
        <f t="shared" si="107"/>
        <v>video games</v>
      </c>
    </row>
    <row r="1114" spans="1:20" ht="43.2" x14ac:dyDescent="0.55000000000000004">
      <c r="A1114">
        <v>1112</v>
      </c>
      <c r="B1114" s="3" t="s">
        <v>1113</v>
      </c>
      <c r="C1114" s="3" t="s">
        <v>5222</v>
      </c>
      <c r="D1114" s="7">
        <v>88000</v>
      </c>
      <c r="E1114" s="7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7">
        <f t="shared" si="102"/>
        <v>100.23371794871794</v>
      </c>
      <c r="N1114" t="b">
        <v>0</v>
      </c>
      <c r="O1114" s="11">
        <f t="shared" si="103"/>
        <v>0.35537409090909089</v>
      </c>
      <c r="P1114" s="12">
        <f t="shared" si="104"/>
        <v>41963.759386574078</v>
      </c>
      <c r="Q1114" s="12">
        <f t="shared" si="105"/>
        <v>42023.354166666672</v>
      </c>
      <c r="R1114" t="s">
        <v>8282</v>
      </c>
      <c r="S1114" t="str">
        <f t="shared" si="106"/>
        <v>games</v>
      </c>
      <c r="T1114" t="str">
        <f t="shared" si="107"/>
        <v>video games</v>
      </c>
    </row>
    <row r="1115" spans="1:20" ht="43.2" x14ac:dyDescent="0.55000000000000004">
      <c r="A1115">
        <v>1113</v>
      </c>
      <c r="B1115" s="3" t="s">
        <v>1114</v>
      </c>
      <c r="C1115" s="3" t="s">
        <v>5223</v>
      </c>
      <c r="D1115" s="7">
        <v>1000</v>
      </c>
      <c r="E1115" s="7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7">
        <f t="shared" si="102"/>
        <v>5</v>
      </c>
      <c r="N1115" t="b">
        <v>0</v>
      </c>
      <c r="O1115" s="11">
        <f t="shared" si="103"/>
        <v>5.0000000000000001E-3</v>
      </c>
      <c r="P1115" s="12">
        <f t="shared" si="104"/>
        <v>41835.977083333331</v>
      </c>
      <c r="Q1115" s="12">
        <f t="shared" si="105"/>
        <v>41865.977083333331</v>
      </c>
      <c r="R1115" t="s">
        <v>8282</v>
      </c>
      <c r="S1115" t="str">
        <f t="shared" si="106"/>
        <v>games</v>
      </c>
      <c r="T1115" t="str">
        <f t="shared" si="107"/>
        <v>video games</v>
      </c>
    </row>
    <row r="1116" spans="1:20" ht="43.2" x14ac:dyDescent="0.55000000000000004">
      <c r="A1116">
        <v>1114</v>
      </c>
      <c r="B1116" s="3" t="s">
        <v>1115</v>
      </c>
      <c r="C1116" s="3" t="s">
        <v>5224</v>
      </c>
      <c r="D1116" s="7">
        <v>6000</v>
      </c>
      <c r="E1116" s="7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7">
        <f t="shared" si="102"/>
        <v>3.3333333333333335</v>
      </c>
      <c r="N1116" t="b">
        <v>0</v>
      </c>
      <c r="O1116" s="11">
        <f t="shared" si="103"/>
        <v>1.6666666666666668E-3</v>
      </c>
      <c r="P1116" s="12">
        <f t="shared" si="104"/>
        <v>41526.345914351856</v>
      </c>
      <c r="Q1116" s="12">
        <f t="shared" si="105"/>
        <v>41556.345914351856</v>
      </c>
      <c r="R1116" t="s">
        <v>8282</v>
      </c>
      <c r="S1116" t="str">
        <f t="shared" si="106"/>
        <v>games</v>
      </c>
      <c r="T1116" t="str">
        <f t="shared" si="107"/>
        <v>video games</v>
      </c>
    </row>
    <row r="1117" spans="1:20" ht="43.2" x14ac:dyDescent="0.55000000000000004">
      <c r="A1117">
        <v>1115</v>
      </c>
      <c r="B1117" s="3" t="s">
        <v>1116</v>
      </c>
      <c r="C1117" s="3" t="s">
        <v>5225</v>
      </c>
      <c r="D1117" s="7">
        <v>40000</v>
      </c>
      <c r="E1117" s="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7">
        <f t="shared" si="102"/>
        <v>13.25</v>
      </c>
      <c r="N1117" t="b">
        <v>0</v>
      </c>
      <c r="O1117" s="11">
        <f t="shared" si="103"/>
        <v>1.325E-3</v>
      </c>
      <c r="P1117" s="12">
        <f t="shared" si="104"/>
        <v>42429.695543981477</v>
      </c>
      <c r="Q1117" s="12">
        <f t="shared" si="105"/>
        <v>42459.653877314813</v>
      </c>
      <c r="R1117" t="s">
        <v>8282</v>
      </c>
      <c r="S1117" t="str">
        <f t="shared" si="106"/>
        <v>games</v>
      </c>
      <c r="T1117" t="str">
        <f t="shared" si="107"/>
        <v>video games</v>
      </c>
    </row>
    <row r="1118" spans="1:20" ht="28.8" x14ac:dyDescent="0.55000000000000004">
      <c r="A1118">
        <v>1116</v>
      </c>
      <c r="B1118" s="3" t="s">
        <v>1117</v>
      </c>
      <c r="C1118" s="3" t="s">
        <v>5226</v>
      </c>
      <c r="D1118" s="7">
        <v>500000</v>
      </c>
      <c r="E1118" s="7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7">
        <f t="shared" si="102"/>
        <v>17.852</v>
      </c>
      <c r="N1118" t="b">
        <v>0</v>
      </c>
      <c r="O1118" s="11">
        <f t="shared" si="103"/>
        <v>3.5704000000000004E-4</v>
      </c>
      <c r="P1118" s="12">
        <f t="shared" si="104"/>
        <v>41009.847314814811</v>
      </c>
      <c r="Q1118" s="12">
        <f t="shared" si="105"/>
        <v>41069.847314814811</v>
      </c>
      <c r="R1118" t="s">
        <v>8282</v>
      </c>
      <c r="S1118" t="str">
        <f t="shared" si="106"/>
        <v>games</v>
      </c>
      <c r="T1118" t="str">
        <f t="shared" si="107"/>
        <v>video games</v>
      </c>
    </row>
    <row r="1119" spans="1:20" ht="43.2" x14ac:dyDescent="0.55000000000000004">
      <c r="A1119">
        <v>1117</v>
      </c>
      <c r="B1119" s="3" t="s">
        <v>1118</v>
      </c>
      <c r="C1119" s="3" t="s">
        <v>5227</v>
      </c>
      <c r="D1119" s="7">
        <v>1000</v>
      </c>
      <c r="E1119" s="7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7">
        <f t="shared" si="102"/>
        <v>10.375</v>
      </c>
      <c r="N1119" t="b">
        <v>0</v>
      </c>
      <c r="O1119" s="11">
        <f t="shared" si="103"/>
        <v>8.3000000000000004E-2</v>
      </c>
      <c r="P1119" s="12">
        <f t="shared" si="104"/>
        <v>42333.598530092597</v>
      </c>
      <c r="Q1119" s="12">
        <f t="shared" si="105"/>
        <v>42363.598530092597</v>
      </c>
      <c r="R1119" t="s">
        <v>8282</v>
      </c>
      <c r="S1119" t="str">
        <f t="shared" si="106"/>
        <v>games</v>
      </c>
      <c r="T1119" t="str">
        <f t="shared" si="107"/>
        <v>video games</v>
      </c>
    </row>
    <row r="1120" spans="1:20" ht="43.2" x14ac:dyDescent="0.55000000000000004">
      <c r="A1120">
        <v>1118</v>
      </c>
      <c r="B1120" s="3" t="s">
        <v>1119</v>
      </c>
      <c r="C1120" s="3" t="s">
        <v>5228</v>
      </c>
      <c r="D1120" s="7">
        <v>4500</v>
      </c>
      <c r="E1120" s="7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7">
        <f t="shared" si="102"/>
        <v>36.333333333333336</v>
      </c>
      <c r="N1120" t="b">
        <v>0</v>
      </c>
      <c r="O1120" s="11">
        <f t="shared" si="103"/>
        <v>2.4222222222222221E-2</v>
      </c>
      <c r="P1120" s="12">
        <f t="shared" si="104"/>
        <v>41704.16642361111</v>
      </c>
      <c r="Q1120" s="12">
        <f t="shared" si="105"/>
        <v>41734.124756944446</v>
      </c>
      <c r="R1120" t="s">
        <v>8282</v>
      </c>
      <c r="S1120" t="str">
        <f t="shared" si="106"/>
        <v>games</v>
      </c>
      <c r="T1120" t="str">
        <f t="shared" si="107"/>
        <v>video games</v>
      </c>
    </row>
    <row r="1121" spans="1:20" ht="43.2" x14ac:dyDescent="0.55000000000000004">
      <c r="A1121">
        <v>1119</v>
      </c>
      <c r="B1121" s="3" t="s">
        <v>1120</v>
      </c>
      <c r="C1121" s="3" t="s">
        <v>5229</v>
      </c>
      <c r="D1121" s="7">
        <v>2100</v>
      </c>
      <c r="E1121" s="7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7">
        <f t="shared" si="102"/>
        <v>5</v>
      </c>
      <c r="N1121" t="b">
        <v>0</v>
      </c>
      <c r="O1121" s="11">
        <f t="shared" si="103"/>
        <v>2.3809523809523812E-3</v>
      </c>
      <c r="P1121" s="12">
        <f t="shared" si="104"/>
        <v>41722.792407407411</v>
      </c>
      <c r="Q1121" s="12">
        <f t="shared" si="105"/>
        <v>41735.792407407411</v>
      </c>
      <c r="R1121" t="s">
        <v>8282</v>
      </c>
      <c r="S1121" t="str">
        <f t="shared" si="106"/>
        <v>games</v>
      </c>
      <c r="T1121" t="str">
        <f t="shared" si="107"/>
        <v>video games</v>
      </c>
    </row>
    <row r="1122" spans="1:20" ht="28.8" x14ac:dyDescent="0.55000000000000004">
      <c r="A1122">
        <v>1120</v>
      </c>
      <c r="B1122" s="3" t="s">
        <v>1121</v>
      </c>
      <c r="C1122" s="3" t="s">
        <v>5230</v>
      </c>
      <c r="D1122" s="7">
        <v>25000</v>
      </c>
      <c r="E1122" s="7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7" t="e">
        <f t="shared" si="102"/>
        <v>#DIV/0!</v>
      </c>
      <c r="N1122" t="b">
        <v>0</v>
      </c>
      <c r="O1122" s="11">
        <f t="shared" si="103"/>
        <v>0</v>
      </c>
      <c r="P1122" s="12">
        <f t="shared" si="104"/>
        <v>40799.872685185182</v>
      </c>
      <c r="Q1122" s="12">
        <f t="shared" si="105"/>
        <v>40844.872685185182</v>
      </c>
      <c r="R1122" t="s">
        <v>8282</v>
      </c>
      <c r="S1122" t="str">
        <f t="shared" si="106"/>
        <v>games</v>
      </c>
      <c r="T1122" t="str">
        <f t="shared" si="107"/>
        <v>video games</v>
      </c>
    </row>
    <row r="1123" spans="1:20" ht="43.2" x14ac:dyDescent="0.55000000000000004">
      <c r="A1123">
        <v>1121</v>
      </c>
      <c r="B1123" s="3" t="s">
        <v>1122</v>
      </c>
      <c r="C1123" s="3" t="s">
        <v>5231</v>
      </c>
      <c r="D1123" s="7">
        <v>250000</v>
      </c>
      <c r="E1123" s="7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7">
        <f t="shared" si="102"/>
        <v>5.8</v>
      </c>
      <c r="N1123" t="b">
        <v>0</v>
      </c>
      <c r="O1123" s="11">
        <f t="shared" si="103"/>
        <v>1.16E-4</v>
      </c>
      <c r="P1123" s="12">
        <f t="shared" si="104"/>
        <v>42412.934212962966</v>
      </c>
      <c r="Q1123" s="12">
        <f t="shared" si="105"/>
        <v>42442.892546296294</v>
      </c>
      <c r="R1123" t="s">
        <v>8282</v>
      </c>
      <c r="S1123" t="str">
        <f t="shared" si="106"/>
        <v>games</v>
      </c>
      <c r="T1123" t="str">
        <f t="shared" si="107"/>
        <v>video games</v>
      </c>
    </row>
    <row r="1124" spans="1:20" ht="43.2" x14ac:dyDescent="0.55000000000000004">
      <c r="A1124">
        <v>1122</v>
      </c>
      <c r="B1124" s="3" t="s">
        <v>1123</v>
      </c>
      <c r="C1124" s="3" t="s">
        <v>5232</v>
      </c>
      <c r="D1124" s="7">
        <v>3200</v>
      </c>
      <c r="E1124" s="7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7" t="e">
        <f t="shared" si="102"/>
        <v>#DIV/0!</v>
      </c>
      <c r="N1124" t="b">
        <v>0</v>
      </c>
      <c r="O1124" s="11">
        <f t="shared" si="103"/>
        <v>0</v>
      </c>
      <c r="P1124" s="12">
        <f t="shared" si="104"/>
        <v>41410.703993055555</v>
      </c>
      <c r="Q1124" s="12">
        <f t="shared" si="105"/>
        <v>41424.703993055555</v>
      </c>
      <c r="R1124" t="s">
        <v>8282</v>
      </c>
      <c r="S1124" t="str">
        <f t="shared" si="106"/>
        <v>games</v>
      </c>
      <c r="T1124" t="str">
        <f t="shared" si="107"/>
        <v>video games</v>
      </c>
    </row>
    <row r="1125" spans="1:20" ht="43.2" x14ac:dyDescent="0.55000000000000004">
      <c r="A1125">
        <v>1123</v>
      </c>
      <c r="B1125" s="3" t="s">
        <v>1124</v>
      </c>
      <c r="C1125" s="3" t="s">
        <v>5233</v>
      </c>
      <c r="D1125" s="7">
        <v>5000</v>
      </c>
      <c r="E1125" s="7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7">
        <f t="shared" si="102"/>
        <v>3.6666666666666665</v>
      </c>
      <c r="N1125" t="b">
        <v>0</v>
      </c>
      <c r="O1125" s="11">
        <f t="shared" si="103"/>
        <v>2.2000000000000001E-3</v>
      </c>
      <c r="P1125" s="12">
        <f t="shared" si="104"/>
        <v>41718.5237037037</v>
      </c>
      <c r="Q1125" s="12">
        <f t="shared" si="105"/>
        <v>41748.5237037037</v>
      </c>
      <c r="R1125" t="s">
        <v>8282</v>
      </c>
      <c r="S1125" t="str">
        <f t="shared" si="106"/>
        <v>games</v>
      </c>
      <c r="T1125" t="str">
        <f t="shared" si="107"/>
        <v>video games</v>
      </c>
    </row>
    <row r="1126" spans="1:20" ht="43.2" x14ac:dyDescent="0.55000000000000004">
      <c r="A1126">
        <v>1124</v>
      </c>
      <c r="B1126" s="3" t="s">
        <v>1125</v>
      </c>
      <c r="C1126" s="3" t="s">
        <v>5234</v>
      </c>
      <c r="D1126" s="7">
        <v>90000</v>
      </c>
      <c r="E1126" s="7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7">
        <f t="shared" si="102"/>
        <v>60.714285714285715</v>
      </c>
      <c r="N1126" t="b">
        <v>0</v>
      </c>
      <c r="O1126" s="11">
        <f t="shared" si="103"/>
        <v>4.7222222222222223E-3</v>
      </c>
      <c r="P1126" s="12">
        <f t="shared" si="104"/>
        <v>42094.667256944449</v>
      </c>
      <c r="Q1126" s="12">
        <f t="shared" si="105"/>
        <v>42124.667256944449</v>
      </c>
      <c r="R1126" t="s">
        <v>8283</v>
      </c>
      <c r="S1126" t="str">
        <f t="shared" si="106"/>
        <v>games</v>
      </c>
      <c r="T1126" t="str">
        <f t="shared" si="107"/>
        <v>mobile games</v>
      </c>
    </row>
    <row r="1127" spans="1:20" ht="43.2" x14ac:dyDescent="0.55000000000000004">
      <c r="A1127">
        <v>1125</v>
      </c>
      <c r="B1127" s="3" t="s">
        <v>1126</v>
      </c>
      <c r="C1127" s="3" t="s">
        <v>5235</v>
      </c>
      <c r="D1127" s="7">
        <v>3000</v>
      </c>
      <c r="E1127" s="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7" t="e">
        <f t="shared" si="102"/>
        <v>#DIV/0!</v>
      </c>
      <c r="N1127" t="b">
        <v>0</v>
      </c>
      <c r="O1127" s="11">
        <f t="shared" si="103"/>
        <v>0</v>
      </c>
      <c r="P1127" s="12">
        <f t="shared" si="104"/>
        <v>42212.624189814815</v>
      </c>
      <c r="Q1127" s="12">
        <f t="shared" si="105"/>
        <v>42272.624189814815</v>
      </c>
      <c r="R1127" t="s">
        <v>8283</v>
      </c>
      <c r="S1127" t="str">
        <f t="shared" si="106"/>
        <v>games</v>
      </c>
      <c r="T1127" t="str">
        <f t="shared" si="107"/>
        <v>mobile games</v>
      </c>
    </row>
    <row r="1128" spans="1:20" ht="43.2" x14ac:dyDescent="0.55000000000000004">
      <c r="A1128">
        <v>1126</v>
      </c>
      <c r="B1128" s="3" t="s">
        <v>1127</v>
      </c>
      <c r="C1128" s="3" t="s">
        <v>5236</v>
      </c>
      <c r="D1128" s="7">
        <v>2000</v>
      </c>
      <c r="E1128" s="7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7">
        <f t="shared" si="102"/>
        <v>5</v>
      </c>
      <c r="N1128" t="b">
        <v>0</v>
      </c>
      <c r="O1128" s="11">
        <f t="shared" si="103"/>
        <v>5.0000000000000001E-3</v>
      </c>
      <c r="P1128" s="12">
        <f t="shared" si="104"/>
        <v>42535.327476851846</v>
      </c>
      <c r="Q1128" s="12">
        <f t="shared" si="105"/>
        <v>42565.327476851846</v>
      </c>
      <c r="R1128" t="s">
        <v>8283</v>
      </c>
      <c r="S1128" t="str">
        <f t="shared" si="106"/>
        <v>games</v>
      </c>
      <c r="T1128" t="str">
        <f t="shared" si="107"/>
        <v>mobile games</v>
      </c>
    </row>
    <row r="1129" spans="1:20" ht="57.6" x14ac:dyDescent="0.55000000000000004">
      <c r="A1129">
        <v>1127</v>
      </c>
      <c r="B1129" s="3" t="s">
        <v>1128</v>
      </c>
      <c r="C1129" s="3" t="s">
        <v>5237</v>
      </c>
      <c r="D1129" s="7">
        <v>35000</v>
      </c>
      <c r="E1129" s="7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7">
        <f t="shared" si="102"/>
        <v>25.434782608695652</v>
      </c>
      <c r="N1129" t="b">
        <v>0</v>
      </c>
      <c r="O1129" s="11">
        <f t="shared" si="103"/>
        <v>1.6714285714285713E-2</v>
      </c>
      <c r="P1129" s="12">
        <f t="shared" si="104"/>
        <v>41926.854166666664</v>
      </c>
      <c r="Q1129" s="12">
        <f t="shared" si="105"/>
        <v>41957.895833333328</v>
      </c>
      <c r="R1129" t="s">
        <v>8283</v>
      </c>
      <c r="S1129" t="str">
        <f t="shared" si="106"/>
        <v>games</v>
      </c>
      <c r="T1129" t="str">
        <f t="shared" si="107"/>
        <v>mobile games</v>
      </c>
    </row>
    <row r="1130" spans="1:20" x14ac:dyDescent="0.55000000000000004">
      <c r="A1130">
        <v>1128</v>
      </c>
      <c r="B1130" s="3" t="s">
        <v>1129</v>
      </c>
      <c r="C1130" s="3" t="s">
        <v>5238</v>
      </c>
      <c r="D1130" s="7">
        <v>1000</v>
      </c>
      <c r="E1130" s="7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7">
        <f t="shared" si="102"/>
        <v>1</v>
      </c>
      <c r="N1130" t="b">
        <v>0</v>
      </c>
      <c r="O1130" s="11">
        <f t="shared" si="103"/>
        <v>1E-3</v>
      </c>
      <c r="P1130" s="12">
        <f t="shared" si="104"/>
        <v>41828.649502314816</v>
      </c>
      <c r="Q1130" s="12">
        <f t="shared" si="105"/>
        <v>41858.649502314816</v>
      </c>
      <c r="R1130" t="s">
        <v>8283</v>
      </c>
      <c r="S1130" t="str">
        <f t="shared" si="106"/>
        <v>games</v>
      </c>
      <c r="T1130" t="str">
        <f t="shared" si="107"/>
        <v>mobile games</v>
      </c>
    </row>
    <row r="1131" spans="1:20" ht="43.2" x14ac:dyDescent="0.55000000000000004">
      <c r="A1131">
        <v>1129</v>
      </c>
      <c r="B1131" s="3" t="s">
        <v>1130</v>
      </c>
      <c r="C1131" s="3" t="s">
        <v>5239</v>
      </c>
      <c r="D1131" s="7">
        <v>20000</v>
      </c>
      <c r="E1131" s="7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7">
        <f t="shared" si="102"/>
        <v>10.5</v>
      </c>
      <c r="N1131" t="b">
        <v>0</v>
      </c>
      <c r="O1131" s="11">
        <f t="shared" si="103"/>
        <v>1.0499999999999999E-3</v>
      </c>
      <c r="P1131" s="12">
        <f t="shared" si="104"/>
        <v>42496.264965277776</v>
      </c>
      <c r="Q1131" s="12">
        <f t="shared" si="105"/>
        <v>42526.264965277776</v>
      </c>
      <c r="R1131" t="s">
        <v>8283</v>
      </c>
      <c r="S1131" t="str">
        <f t="shared" si="106"/>
        <v>games</v>
      </c>
      <c r="T1131" t="str">
        <f t="shared" si="107"/>
        <v>mobile games</v>
      </c>
    </row>
    <row r="1132" spans="1:20" ht="43.2" x14ac:dyDescent="0.55000000000000004">
      <c r="A1132">
        <v>1130</v>
      </c>
      <c r="B1132" s="3" t="s">
        <v>1131</v>
      </c>
      <c r="C1132" s="3" t="s">
        <v>5240</v>
      </c>
      <c r="D1132" s="7">
        <v>5000</v>
      </c>
      <c r="E1132" s="7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7">
        <f t="shared" si="102"/>
        <v>3.6666666666666665</v>
      </c>
      <c r="N1132" t="b">
        <v>0</v>
      </c>
      <c r="O1132" s="11">
        <f t="shared" si="103"/>
        <v>2.2000000000000001E-3</v>
      </c>
      <c r="P1132" s="12">
        <f t="shared" si="104"/>
        <v>41908.996527777781</v>
      </c>
      <c r="Q1132" s="12">
        <f t="shared" si="105"/>
        <v>41969.038194444445</v>
      </c>
      <c r="R1132" t="s">
        <v>8283</v>
      </c>
      <c r="S1132" t="str">
        <f t="shared" si="106"/>
        <v>games</v>
      </c>
      <c r="T1132" t="str">
        <f t="shared" si="107"/>
        <v>mobile games</v>
      </c>
    </row>
    <row r="1133" spans="1:20" ht="43.2" x14ac:dyDescent="0.55000000000000004">
      <c r="A1133">
        <v>1131</v>
      </c>
      <c r="B1133" s="3" t="s">
        <v>1132</v>
      </c>
      <c r="C1133" s="3" t="s">
        <v>5241</v>
      </c>
      <c r="D1133" s="7">
        <v>40000</v>
      </c>
      <c r="E1133" s="7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7" t="e">
        <f t="shared" si="102"/>
        <v>#DIV/0!</v>
      </c>
      <c r="N1133" t="b">
        <v>0</v>
      </c>
      <c r="O1133" s="11">
        <f t="shared" si="103"/>
        <v>0</v>
      </c>
      <c r="P1133" s="12">
        <f t="shared" si="104"/>
        <v>42332.908194444448</v>
      </c>
      <c r="Q1133" s="12">
        <f t="shared" si="105"/>
        <v>42362.908194444448</v>
      </c>
      <c r="R1133" t="s">
        <v>8283</v>
      </c>
      <c r="S1133" t="str">
        <f t="shared" si="106"/>
        <v>games</v>
      </c>
      <c r="T1133" t="str">
        <f t="shared" si="107"/>
        <v>mobile games</v>
      </c>
    </row>
    <row r="1134" spans="1:20" ht="43.2" x14ac:dyDescent="0.55000000000000004">
      <c r="A1134">
        <v>1132</v>
      </c>
      <c r="B1134" s="3" t="s">
        <v>1133</v>
      </c>
      <c r="C1134" s="3" t="s">
        <v>5242</v>
      </c>
      <c r="D1134" s="7">
        <v>10000</v>
      </c>
      <c r="E1134" s="7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7">
        <f t="shared" si="102"/>
        <v>110.61538461538461</v>
      </c>
      <c r="N1134" t="b">
        <v>0</v>
      </c>
      <c r="O1134" s="11">
        <f t="shared" si="103"/>
        <v>0.14380000000000001</v>
      </c>
      <c r="P1134" s="12">
        <f t="shared" si="104"/>
        <v>42706.115405092598</v>
      </c>
      <c r="Q1134" s="12">
        <f t="shared" si="105"/>
        <v>42736.115405092598</v>
      </c>
      <c r="R1134" t="s">
        <v>8283</v>
      </c>
      <c r="S1134" t="str">
        <f t="shared" si="106"/>
        <v>games</v>
      </c>
      <c r="T1134" t="str">
        <f t="shared" si="107"/>
        <v>mobile games</v>
      </c>
    </row>
    <row r="1135" spans="1:20" ht="43.2" x14ac:dyDescent="0.55000000000000004">
      <c r="A1135">
        <v>1133</v>
      </c>
      <c r="B1135" s="3" t="s">
        <v>1134</v>
      </c>
      <c r="C1135" s="3" t="s">
        <v>5243</v>
      </c>
      <c r="D1135" s="7">
        <v>3000</v>
      </c>
      <c r="E1135" s="7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7">
        <f t="shared" si="102"/>
        <v>20</v>
      </c>
      <c r="N1135" t="b">
        <v>0</v>
      </c>
      <c r="O1135" s="11">
        <f t="shared" si="103"/>
        <v>6.6666666666666671E-3</v>
      </c>
      <c r="P1135" s="12">
        <f t="shared" si="104"/>
        <v>41821.407187500001</v>
      </c>
      <c r="Q1135" s="12">
        <f t="shared" si="105"/>
        <v>41851.407187500001</v>
      </c>
      <c r="R1135" t="s">
        <v>8283</v>
      </c>
      <c r="S1135" t="str">
        <f t="shared" si="106"/>
        <v>games</v>
      </c>
      <c r="T1135" t="str">
        <f t="shared" si="107"/>
        <v>mobile games</v>
      </c>
    </row>
    <row r="1136" spans="1:20" ht="43.2" x14ac:dyDescent="0.55000000000000004">
      <c r="A1136">
        <v>1134</v>
      </c>
      <c r="B1136" s="3" t="s">
        <v>1135</v>
      </c>
      <c r="C1136" s="3" t="s">
        <v>5244</v>
      </c>
      <c r="D1136" s="7">
        <v>25000</v>
      </c>
      <c r="E1136" s="7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7">
        <f t="shared" si="102"/>
        <v>1</v>
      </c>
      <c r="N1136" t="b">
        <v>0</v>
      </c>
      <c r="O1136" s="11">
        <f t="shared" si="103"/>
        <v>4.0000000000000003E-5</v>
      </c>
      <c r="P1136" s="12">
        <f t="shared" si="104"/>
        <v>41958.285046296296</v>
      </c>
      <c r="Q1136" s="12">
        <f t="shared" si="105"/>
        <v>41972.189583333333</v>
      </c>
      <c r="R1136" t="s">
        <v>8283</v>
      </c>
      <c r="S1136" t="str">
        <f t="shared" si="106"/>
        <v>games</v>
      </c>
      <c r="T1136" t="str">
        <f t="shared" si="107"/>
        <v>mobile games</v>
      </c>
    </row>
    <row r="1137" spans="1:20" ht="57.6" x14ac:dyDescent="0.55000000000000004">
      <c r="A1137">
        <v>1135</v>
      </c>
      <c r="B1137" s="3" t="s">
        <v>1136</v>
      </c>
      <c r="C1137" s="3" t="s">
        <v>5245</v>
      </c>
      <c r="D1137" s="7">
        <v>1000</v>
      </c>
      <c r="E1137" s="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7">
        <f t="shared" si="102"/>
        <v>50</v>
      </c>
      <c r="N1137" t="b">
        <v>0</v>
      </c>
      <c r="O1137" s="11">
        <f t="shared" si="103"/>
        <v>0.05</v>
      </c>
      <c r="P1137" s="12">
        <f t="shared" si="104"/>
        <v>42558.989513888882</v>
      </c>
      <c r="Q1137" s="12">
        <f t="shared" si="105"/>
        <v>42588.989513888882</v>
      </c>
      <c r="R1137" t="s">
        <v>8283</v>
      </c>
      <c r="S1137" t="str">
        <f t="shared" si="106"/>
        <v>games</v>
      </c>
      <c r="T1137" t="str">
        <f t="shared" si="107"/>
        <v>mobile games</v>
      </c>
    </row>
    <row r="1138" spans="1:20" ht="43.2" x14ac:dyDescent="0.55000000000000004">
      <c r="A1138">
        <v>1136</v>
      </c>
      <c r="B1138" s="3" t="s">
        <v>1137</v>
      </c>
      <c r="C1138" s="3" t="s">
        <v>5246</v>
      </c>
      <c r="D1138" s="7">
        <v>4190</v>
      </c>
      <c r="E1138" s="7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7">
        <f t="shared" si="102"/>
        <v>45</v>
      </c>
      <c r="N1138" t="b">
        <v>0</v>
      </c>
      <c r="O1138" s="11">
        <f t="shared" si="103"/>
        <v>6.4439140811455853E-2</v>
      </c>
      <c r="P1138" s="12">
        <f t="shared" si="104"/>
        <v>42327.671631944439</v>
      </c>
      <c r="Q1138" s="12">
        <f t="shared" si="105"/>
        <v>42357.671631944439</v>
      </c>
      <c r="R1138" t="s">
        <v>8283</v>
      </c>
      <c r="S1138" t="str">
        <f t="shared" si="106"/>
        <v>games</v>
      </c>
      <c r="T1138" t="str">
        <f t="shared" si="107"/>
        <v>mobile games</v>
      </c>
    </row>
    <row r="1139" spans="1:20" ht="43.2" x14ac:dyDescent="0.55000000000000004">
      <c r="A1139">
        <v>1137</v>
      </c>
      <c r="B1139" s="3" t="s">
        <v>1138</v>
      </c>
      <c r="C1139" s="3" t="s">
        <v>5247</v>
      </c>
      <c r="D1139" s="7">
        <v>25000</v>
      </c>
      <c r="E1139" s="7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7">
        <f t="shared" si="102"/>
        <v>253.2051282051282</v>
      </c>
      <c r="N1139" t="b">
        <v>0</v>
      </c>
      <c r="O1139" s="11">
        <f t="shared" si="103"/>
        <v>0.39500000000000002</v>
      </c>
      <c r="P1139" s="12">
        <f t="shared" si="104"/>
        <v>42453.819687499999</v>
      </c>
      <c r="Q1139" s="12">
        <f t="shared" si="105"/>
        <v>42483.819687499999</v>
      </c>
      <c r="R1139" t="s">
        <v>8283</v>
      </c>
      <c r="S1139" t="str">
        <f t="shared" si="106"/>
        <v>games</v>
      </c>
      <c r="T1139" t="str">
        <f t="shared" si="107"/>
        <v>mobile games</v>
      </c>
    </row>
    <row r="1140" spans="1:20" ht="43.2" x14ac:dyDescent="0.55000000000000004">
      <c r="A1140">
        <v>1138</v>
      </c>
      <c r="B1140" s="3" t="s">
        <v>1139</v>
      </c>
      <c r="C1140" s="3" t="s">
        <v>5248</v>
      </c>
      <c r="D1140" s="7">
        <v>35000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7">
        <f t="shared" si="102"/>
        <v>31.25</v>
      </c>
      <c r="N1140" t="b">
        <v>0</v>
      </c>
      <c r="O1140" s="11">
        <f t="shared" si="103"/>
        <v>3.5714285714285713E-3</v>
      </c>
      <c r="P1140" s="12">
        <f t="shared" si="104"/>
        <v>42736.9066087963</v>
      </c>
      <c r="Q1140" s="12">
        <f t="shared" si="105"/>
        <v>42756.9066087963</v>
      </c>
      <c r="R1140" t="s">
        <v>8283</v>
      </c>
      <c r="S1140" t="str">
        <f t="shared" si="106"/>
        <v>games</v>
      </c>
      <c r="T1140" t="str">
        <f t="shared" si="107"/>
        <v>mobile games</v>
      </c>
    </row>
    <row r="1141" spans="1:20" ht="43.2" x14ac:dyDescent="0.55000000000000004">
      <c r="A1141">
        <v>1139</v>
      </c>
      <c r="B1141" s="3" t="s">
        <v>1140</v>
      </c>
      <c r="C1141" s="3" t="s">
        <v>5249</v>
      </c>
      <c r="D1141" s="7">
        <v>8000</v>
      </c>
      <c r="E1141" s="7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7">
        <f t="shared" si="102"/>
        <v>5</v>
      </c>
      <c r="N1141" t="b">
        <v>0</v>
      </c>
      <c r="O1141" s="11">
        <f t="shared" si="103"/>
        <v>6.2500000000000001E-4</v>
      </c>
      <c r="P1141" s="12">
        <f t="shared" si="104"/>
        <v>41975.347523148142</v>
      </c>
      <c r="Q1141" s="12">
        <f t="shared" si="105"/>
        <v>42005.347523148142</v>
      </c>
      <c r="R1141" t="s">
        <v>8283</v>
      </c>
      <c r="S1141" t="str">
        <f t="shared" si="106"/>
        <v>games</v>
      </c>
      <c r="T1141" t="str">
        <f t="shared" si="107"/>
        <v>mobile games</v>
      </c>
    </row>
    <row r="1142" spans="1:20" ht="43.2" x14ac:dyDescent="0.55000000000000004">
      <c r="A1142">
        <v>1140</v>
      </c>
      <c r="B1142" s="3" t="s">
        <v>1141</v>
      </c>
      <c r="C1142" s="3" t="s">
        <v>5250</v>
      </c>
      <c r="D1142" s="7">
        <v>5000</v>
      </c>
      <c r="E1142" s="7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7" t="e">
        <f t="shared" si="102"/>
        <v>#DIV/0!</v>
      </c>
      <c r="N1142" t="b">
        <v>0</v>
      </c>
      <c r="O1142" s="11">
        <f t="shared" si="103"/>
        <v>0</v>
      </c>
      <c r="P1142" s="12">
        <f t="shared" si="104"/>
        <v>42192.462048611109</v>
      </c>
      <c r="Q1142" s="12">
        <f t="shared" si="105"/>
        <v>42222.462048611109</v>
      </c>
      <c r="R1142" t="s">
        <v>8283</v>
      </c>
      <c r="S1142" t="str">
        <f t="shared" si="106"/>
        <v>games</v>
      </c>
      <c r="T1142" t="str">
        <f t="shared" si="107"/>
        <v>mobile games</v>
      </c>
    </row>
    <row r="1143" spans="1:20" x14ac:dyDescent="0.55000000000000004">
      <c r="A1143">
        <v>1141</v>
      </c>
      <c r="B1143" s="3" t="s">
        <v>1142</v>
      </c>
      <c r="C1143" s="3" t="s">
        <v>5251</v>
      </c>
      <c r="D1143" s="7">
        <v>500</v>
      </c>
      <c r="E1143" s="7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7" t="e">
        <f t="shared" si="102"/>
        <v>#DIV/0!</v>
      </c>
      <c r="N1143" t="b">
        <v>0</v>
      </c>
      <c r="O1143" s="11">
        <f t="shared" si="103"/>
        <v>0</v>
      </c>
      <c r="P1143" s="12">
        <f t="shared" si="104"/>
        <v>42164.699652777781</v>
      </c>
      <c r="Q1143" s="12">
        <f t="shared" si="105"/>
        <v>42194.699652777781</v>
      </c>
      <c r="R1143" t="s">
        <v>8283</v>
      </c>
      <c r="S1143" t="str">
        <f t="shared" si="106"/>
        <v>games</v>
      </c>
      <c r="T1143" t="str">
        <f t="shared" si="107"/>
        <v>mobile games</v>
      </c>
    </row>
    <row r="1144" spans="1:20" ht="43.2" x14ac:dyDescent="0.55000000000000004">
      <c r="A1144">
        <v>1142</v>
      </c>
      <c r="B1144" s="3" t="s">
        <v>1143</v>
      </c>
      <c r="C1144" s="3" t="s">
        <v>5252</v>
      </c>
      <c r="D1144" s="7">
        <v>4000</v>
      </c>
      <c r="E1144" s="7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7" t="e">
        <f t="shared" si="102"/>
        <v>#DIV/0!</v>
      </c>
      <c r="N1144" t="b">
        <v>0</v>
      </c>
      <c r="O1144" s="11">
        <f t="shared" si="103"/>
        <v>0</v>
      </c>
      <c r="P1144" s="12">
        <f t="shared" si="104"/>
        <v>42022.006099537044</v>
      </c>
      <c r="Q1144" s="12">
        <f t="shared" si="105"/>
        <v>42052.006099537044</v>
      </c>
      <c r="R1144" t="s">
        <v>8283</v>
      </c>
      <c r="S1144" t="str">
        <f t="shared" si="106"/>
        <v>games</v>
      </c>
      <c r="T1144" t="str">
        <f t="shared" si="107"/>
        <v>mobile games</v>
      </c>
    </row>
    <row r="1145" spans="1:20" ht="43.2" x14ac:dyDescent="0.55000000000000004">
      <c r="A1145">
        <v>1143</v>
      </c>
      <c r="B1145" s="3" t="s">
        <v>1144</v>
      </c>
      <c r="C1145" s="3" t="s">
        <v>5253</v>
      </c>
      <c r="D1145" s="7">
        <v>45000</v>
      </c>
      <c r="E1145" s="7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7">
        <f t="shared" si="102"/>
        <v>23.25</v>
      </c>
      <c r="N1145" t="b">
        <v>0</v>
      </c>
      <c r="O1145" s="11">
        <f t="shared" si="103"/>
        <v>4.1333333333333335E-3</v>
      </c>
      <c r="P1145" s="12">
        <f t="shared" si="104"/>
        <v>42325.19358796296</v>
      </c>
      <c r="Q1145" s="12">
        <f t="shared" si="105"/>
        <v>42355.19358796296</v>
      </c>
      <c r="R1145" t="s">
        <v>8283</v>
      </c>
      <c r="S1145" t="str">
        <f t="shared" si="106"/>
        <v>games</v>
      </c>
      <c r="T1145" t="str">
        <f t="shared" si="107"/>
        <v>mobile games</v>
      </c>
    </row>
    <row r="1146" spans="1:20" ht="43.2" x14ac:dyDescent="0.55000000000000004">
      <c r="A1146">
        <v>1144</v>
      </c>
      <c r="B1146" s="3" t="s">
        <v>1145</v>
      </c>
      <c r="C1146" s="3" t="s">
        <v>5254</v>
      </c>
      <c r="D1146" s="7">
        <v>9300</v>
      </c>
      <c r="E1146" s="7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7" t="e">
        <f t="shared" si="102"/>
        <v>#DIV/0!</v>
      </c>
      <c r="N1146" t="b">
        <v>0</v>
      </c>
      <c r="O1146" s="11">
        <f t="shared" si="103"/>
        <v>0</v>
      </c>
      <c r="P1146" s="12">
        <f t="shared" si="104"/>
        <v>42093.181944444441</v>
      </c>
      <c r="Q1146" s="12">
        <f t="shared" si="105"/>
        <v>42123.181944444441</v>
      </c>
      <c r="R1146" t="s">
        <v>8284</v>
      </c>
      <c r="S1146" t="str">
        <f t="shared" si="106"/>
        <v>food</v>
      </c>
      <c r="T1146" t="str">
        <f t="shared" si="107"/>
        <v>food trucks</v>
      </c>
    </row>
    <row r="1147" spans="1:20" ht="43.2" x14ac:dyDescent="0.55000000000000004">
      <c r="A1147">
        <v>1145</v>
      </c>
      <c r="B1147" s="3" t="s">
        <v>1146</v>
      </c>
      <c r="C1147" s="3" t="s">
        <v>5255</v>
      </c>
      <c r="D1147" s="7">
        <v>80000</v>
      </c>
      <c r="E1147" s="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7">
        <f t="shared" si="102"/>
        <v>100</v>
      </c>
      <c r="N1147" t="b">
        <v>0</v>
      </c>
      <c r="O1147" s="11">
        <f t="shared" si="103"/>
        <v>1.25E-3</v>
      </c>
      <c r="P1147" s="12">
        <f t="shared" si="104"/>
        <v>41854.747592592597</v>
      </c>
      <c r="Q1147" s="12">
        <f t="shared" si="105"/>
        <v>41914.747592592597</v>
      </c>
      <c r="R1147" t="s">
        <v>8284</v>
      </c>
      <c r="S1147" t="str">
        <f t="shared" si="106"/>
        <v>food</v>
      </c>
      <c r="T1147" t="str">
        <f t="shared" si="107"/>
        <v>food trucks</v>
      </c>
    </row>
    <row r="1148" spans="1:20" ht="43.2" x14ac:dyDescent="0.55000000000000004">
      <c r="A1148">
        <v>1146</v>
      </c>
      <c r="B1148" s="3" t="s">
        <v>1147</v>
      </c>
      <c r="C1148" s="3" t="s">
        <v>5256</v>
      </c>
      <c r="D1148" s="7">
        <v>6000</v>
      </c>
      <c r="E1148" s="7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7">
        <f t="shared" si="102"/>
        <v>44.166666666666664</v>
      </c>
      <c r="N1148" t="b">
        <v>0</v>
      </c>
      <c r="O1148" s="11">
        <f t="shared" si="103"/>
        <v>8.8333333333333333E-2</v>
      </c>
      <c r="P1148" s="12">
        <f t="shared" si="104"/>
        <v>41723.9533912037</v>
      </c>
      <c r="Q1148" s="12">
        <f t="shared" si="105"/>
        <v>41761.9533912037</v>
      </c>
      <c r="R1148" t="s">
        <v>8284</v>
      </c>
      <c r="S1148" t="str">
        <f t="shared" si="106"/>
        <v>food</v>
      </c>
      <c r="T1148" t="str">
        <f t="shared" si="107"/>
        <v>food trucks</v>
      </c>
    </row>
    <row r="1149" spans="1:20" ht="43.2" x14ac:dyDescent="0.55000000000000004">
      <c r="A1149">
        <v>1147</v>
      </c>
      <c r="B1149" s="3" t="s">
        <v>1148</v>
      </c>
      <c r="C1149" s="3" t="s">
        <v>5257</v>
      </c>
      <c r="D1149" s="7">
        <v>25000</v>
      </c>
      <c r="E1149" s="7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7" t="e">
        <f t="shared" si="102"/>
        <v>#DIV/0!</v>
      </c>
      <c r="N1149" t="b">
        <v>0</v>
      </c>
      <c r="O1149" s="11">
        <f t="shared" si="103"/>
        <v>0</v>
      </c>
      <c r="P1149" s="12">
        <f t="shared" si="104"/>
        <v>41871.972025462965</v>
      </c>
      <c r="Q1149" s="12">
        <f t="shared" si="105"/>
        <v>41931.972025462965</v>
      </c>
      <c r="R1149" t="s">
        <v>8284</v>
      </c>
      <c r="S1149" t="str">
        <f t="shared" si="106"/>
        <v>food</v>
      </c>
      <c r="T1149" t="str">
        <f t="shared" si="107"/>
        <v>food trucks</v>
      </c>
    </row>
    <row r="1150" spans="1:20" ht="28.8" x14ac:dyDescent="0.55000000000000004">
      <c r="A1150">
        <v>1148</v>
      </c>
      <c r="B1150" s="3" t="s">
        <v>1149</v>
      </c>
      <c r="C1150" s="3" t="s">
        <v>5258</v>
      </c>
      <c r="D1150" s="7">
        <v>15000</v>
      </c>
      <c r="E1150" s="7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7">
        <f t="shared" si="102"/>
        <v>24.333333333333332</v>
      </c>
      <c r="N1150" t="b">
        <v>0</v>
      </c>
      <c r="O1150" s="11">
        <f t="shared" si="103"/>
        <v>4.8666666666666667E-3</v>
      </c>
      <c r="P1150" s="12">
        <f t="shared" si="104"/>
        <v>42675.171076388884</v>
      </c>
      <c r="Q1150" s="12">
        <f t="shared" si="105"/>
        <v>42705.212743055556</v>
      </c>
      <c r="R1150" t="s">
        <v>8284</v>
      </c>
      <c r="S1150" t="str">
        <f t="shared" si="106"/>
        <v>food</v>
      </c>
      <c r="T1150" t="str">
        <f t="shared" si="107"/>
        <v>food trucks</v>
      </c>
    </row>
    <row r="1151" spans="1:20" ht="28.8" x14ac:dyDescent="0.55000000000000004">
      <c r="A1151">
        <v>1149</v>
      </c>
      <c r="B1151" s="3" t="s">
        <v>1150</v>
      </c>
      <c r="C1151" s="3" t="s">
        <v>5259</v>
      </c>
      <c r="D1151" s="7">
        <v>50000</v>
      </c>
      <c r="E1151" s="7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7">
        <f t="shared" si="102"/>
        <v>37.5</v>
      </c>
      <c r="N1151" t="b">
        <v>0</v>
      </c>
      <c r="O1151" s="11">
        <f t="shared" si="103"/>
        <v>1.5E-3</v>
      </c>
      <c r="P1151" s="12">
        <f t="shared" si="104"/>
        <v>42507.71025462963</v>
      </c>
      <c r="Q1151" s="12">
        <f t="shared" si="105"/>
        <v>42537.71025462963</v>
      </c>
      <c r="R1151" t="s">
        <v>8284</v>
      </c>
      <c r="S1151" t="str">
        <f t="shared" si="106"/>
        <v>food</v>
      </c>
      <c r="T1151" t="str">
        <f t="shared" si="107"/>
        <v>food trucks</v>
      </c>
    </row>
    <row r="1152" spans="1:20" ht="28.8" x14ac:dyDescent="0.55000000000000004">
      <c r="A1152">
        <v>1150</v>
      </c>
      <c r="B1152" s="3" t="s">
        <v>1151</v>
      </c>
      <c r="C1152" s="3" t="s">
        <v>5260</v>
      </c>
      <c r="D1152" s="7">
        <v>2500</v>
      </c>
      <c r="E1152" s="7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7">
        <f t="shared" si="102"/>
        <v>42</v>
      </c>
      <c r="N1152" t="b">
        <v>0</v>
      </c>
      <c r="O1152" s="11">
        <f t="shared" si="103"/>
        <v>0.1008</v>
      </c>
      <c r="P1152" s="12">
        <f t="shared" si="104"/>
        <v>42317.954571759255</v>
      </c>
      <c r="Q1152" s="12">
        <f t="shared" si="105"/>
        <v>42377.954571759255</v>
      </c>
      <c r="R1152" t="s">
        <v>8284</v>
      </c>
      <c r="S1152" t="str">
        <f t="shared" si="106"/>
        <v>food</v>
      </c>
      <c r="T1152" t="str">
        <f t="shared" si="107"/>
        <v>food trucks</v>
      </c>
    </row>
    <row r="1153" spans="1:20" ht="43.2" x14ac:dyDescent="0.55000000000000004">
      <c r="A1153">
        <v>1151</v>
      </c>
      <c r="B1153" s="3" t="s">
        <v>1152</v>
      </c>
      <c r="C1153" s="3" t="s">
        <v>5261</v>
      </c>
      <c r="D1153" s="7">
        <v>25000</v>
      </c>
      <c r="E1153" s="7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7" t="e">
        <f t="shared" si="102"/>
        <v>#DIV/0!</v>
      </c>
      <c r="N1153" t="b">
        <v>0</v>
      </c>
      <c r="O1153" s="11">
        <f t="shared" si="103"/>
        <v>0</v>
      </c>
      <c r="P1153" s="12">
        <f t="shared" si="104"/>
        <v>42224.102581018517</v>
      </c>
      <c r="Q1153" s="12">
        <f t="shared" si="105"/>
        <v>42254.102581018517</v>
      </c>
      <c r="R1153" t="s">
        <v>8284</v>
      </c>
      <c r="S1153" t="str">
        <f t="shared" si="106"/>
        <v>food</v>
      </c>
      <c r="T1153" t="str">
        <f t="shared" si="107"/>
        <v>food trucks</v>
      </c>
    </row>
    <row r="1154" spans="1:20" x14ac:dyDescent="0.55000000000000004">
      <c r="A1154">
        <v>1152</v>
      </c>
      <c r="B1154" s="3" t="s">
        <v>1153</v>
      </c>
      <c r="C1154" s="3" t="s">
        <v>5262</v>
      </c>
      <c r="D1154" s="7">
        <v>16000</v>
      </c>
      <c r="E1154" s="7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7">
        <f t="shared" si="102"/>
        <v>60.733333333333334</v>
      </c>
      <c r="N1154" t="b">
        <v>0</v>
      </c>
      <c r="O1154" s="11">
        <f t="shared" si="103"/>
        <v>5.6937500000000002E-2</v>
      </c>
      <c r="P1154" s="12">
        <f t="shared" si="104"/>
        <v>42109.709629629629</v>
      </c>
      <c r="Q1154" s="12">
        <f t="shared" si="105"/>
        <v>42139.709629629629</v>
      </c>
      <c r="R1154" t="s">
        <v>8284</v>
      </c>
      <c r="S1154" t="str">
        <f t="shared" si="106"/>
        <v>food</v>
      </c>
      <c r="T1154" t="str">
        <f t="shared" si="107"/>
        <v>food trucks</v>
      </c>
    </row>
    <row r="1155" spans="1:20" ht="28.8" x14ac:dyDescent="0.55000000000000004">
      <c r="A1155">
        <v>1153</v>
      </c>
      <c r="B1155" s="3" t="s">
        <v>1154</v>
      </c>
      <c r="C1155" s="3" t="s">
        <v>5263</v>
      </c>
      <c r="D1155" s="7">
        <v>8000</v>
      </c>
      <c r="E1155" s="7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7">
        <f t="shared" ref="M1155:M1218" si="108">E1155/L1155</f>
        <v>50</v>
      </c>
      <c r="N1155" t="b">
        <v>0</v>
      </c>
      <c r="O1155" s="11">
        <f t="shared" ref="O1155:O1218" si="109">E1155/D1155</f>
        <v>6.2500000000000003E-3</v>
      </c>
      <c r="P1155" s="12">
        <f t="shared" ref="P1155:P1218" si="110">(((J1155/60)/60)/24)+DATE(1970,1,1)</f>
        <v>42143.714178240742</v>
      </c>
      <c r="Q1155" s="12">
        <f t="shared" ref="Q1155:Q1218" si="111">(((I1155/60)/60)/24)+DATE(1970,1,1)</f>
        <v>42173.714178240742</v>
      </c>
      <c r="R1155" t="s">
        <v>8284</v>
      </c>
      <c r="S1155" t="str">
        <f t="shared" ref="S1155:S1218" si="112">LEFT(R1155, SEARCH("/",R1155,1)-1)</f>
        <v>food</v>
      </c>
      <c r="T1155" t="str">
        <f t="shared" ref="T1155:T1218" si="113">RIGHT(R1155,LEN(R1155)-SEARCH("/",R1155))</f>
        <v>food trucks</v>
      </c>
    </row>
    <row r="1156" spans="1:20" ht="43.2" x14ac:dyDescent="0.55000000000000004">
      <c r="A1156">
        <v>1154</v>
      </c>
      <c r="B1156" s="3" t="s">
        <v>1155</v>
      </c>
      <c r="C1156" s="3" t="s">
        <v>5264</v>
      </c>
      <c r="D1156" s="7">
        <v>5000</v>
      </c>
      <c r="E1156" s="7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7">
        <f t="shared" si="108"/>
        <v>108.33333333333333</v>
      </c>
      <c r="N1156" t="b">
        <v>0</v>
      </c>
      <c r="O1156" s="11">
        <f t="shared" si="109"/>
        <v>6.5000000000000002E-2</v>
      </c>
      <c r="P1156" s="12">
        <f t="shared" si="110"/>
        <v>42223.108865740738</v>
      </c>
      <c r="Q1156" s="12">
        <f t="shared" si="111"/>
        <v>42253.108865740738</v>
      </c>
      <c r="R1156" t="s">
        <v>8284</v>
      </c>
      <c r="S1156" t="str">
        <f t="shared" si="112"/>
        <v>food</v>
      </c>
      <c r="T1156" t="str">
        <f t="shared" si="113"/>
        <v>food trucks</v>
      </c>
    </row>
    <row r="1157" spans="1:20" ht="43.2" x14ac:dyDescent="0.55000000000000004">
      <c r="A1157">
        <v>1155</v>
      </c>
      <c r="B1157" s="3" t="s">
        <v>1156</v>
      </c>
      <c r="C1157" s="3" t="s">
        <v>5265</v>
      </c>
      <c r="D1157" s="7">
        <v>25000</v>
      </c>
      <c r="E1157" s="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7">
        <f t="shared" si="108"/>
        <v>23.5</v>
      </c>
      <c r="N1157" t="b">
        <v>0</v>
      </c>
      <c r="O1157" s="11">
        <f t="shared" si="109"/>
        <v>7.5199999999999998E-3</v>
      </c>
      <c r="P1157" s="12">
        <f t="shared" si="110"/>
        <v>41835.763981481483</v>
      </c>
      <c r="Q1157" s="12">
        <f t="shared" si="111"/>
        <v>41865.763981481483</v>
      </c>
      <c r="R1157" t="s">
        <v>8284</v>
      </c>
      <c r="S1157" t="str">
        <f t="shared" si="112"/>
        <v>food</v>
      </c>
      <c r="T1157" t="str">
        <f t="shared" si="113"/>
        <v>food trucks</v>
      </c>
    </row>
    <row r="1158" spans="1:20" ht="43.2" x14ac:dyDescent="0.55000000000000004">
      <c r="A1158">
        <v>1156</v>
      </c>
      <c r="B1158" s="3" t="s">
        <v>1157</v>
      </c>
      <c r="C1158" s="3" t="s">
        <v>5266</v>
      </c>
      <c r="D1158" s="7">
        <v>6500</v>
      </c>
      <c r="E1158" s="7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7" t="e">
        <f t="shared" si="108"/>
        <v>#DIV/0!</v>
      </c>
      <c r="N1158" t="b">
        <v>0</v>
      </c>
      <c r="O1158" s="11">
        <f t="shared" si="109"/>
        <v>0</v>
      </c>
      <c r="P1158" s="12">
        <f t="shared" si="110"/>
        <v>42029.07131944444</v>
      </c>
      <c r="Q1158" s="12">
        <f t="shared" si="111"/>
        <v>42059.07131944444</v>
      </c>
      <c r="R1158" t="s">
        <v>8284</v>
      </c>
      <c r="S1158" t="str">
        <f t="shared" si="112"/>
        <v>food</v>
      </c>
      <c r="T1158" t="str">
        <f t="shared" si="113"/>
        <v>food trucks</v>
      </c>
    </row>
    <row r="1159" spans="1:20" ht="43.2" x14ac:dyDescent="0.55000000000000004">
      <c r="A1159">
        <v>1157</v>
      </c>
      <c r="B1159" s="3" t="s">
        <v>1158</v>
      </c>
      <c r="C1159" s="3" t="s">
        <v>5267</v>
      </c>
      <c r="D1159" s="7">
        <v>10000</v>
      </c>
      <c r="E1159" s="7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7">
        <f t="shared" si="108"/>
        <v>50.333333333333336</v>
      </c>
      <c r="N1159" t="b">
        <v>0</v>
      </c>
      <c r="O1159" s="11">
        <f t="shared" si="109"/>
        <v>1.5100000000000001E-2</v>
      </c>
      <c r="P1159" s="12">
        <f t="shared" si="110"/>
        <v>41918.628240740742</v>
      </c>
      <c r="Q1159" s="12">
        <f t="shared" si="111"/>
        <v>41978.669907407413</v>
      </c>
      <c r="R1159" t="s">
        <v>8284</v>
      </c>
      <c r="S1159" t="str">
        <f t="shared" si="112"/>
        <v>food</v>
      </c>
      <c r="T1159" t="str">
        <f t="shared" si="113"/>
        <v>food trucks</v>
      </c>
    </row>
    <row r="1160" spans="1:20" ht="43.2" x14ac:dyDescent="0.55000000000000004">
      <c r="A1160">
        <v>1158</v>
      </c>
      <c r="B1160" s="3" t="s">
        <v>1159</v>
      </c>
      <c r="C1160" s="3" t="s">
        <v>5268</v>
      </c>
      <c r="D1160" s="7">
        <v>7500</v>
      </c>
      <c r="E1160" s="7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7">
        <f t="shared" si="108"/>
        <v>11.666666666666666</v>
      </c>
      <c r="N1160" t="b">
        <v>0</v>
      </c>
      <c r="O1160" s="11">
        <f t="shared" si="109"/>
        <v>4.6666666666666671E-3</v>
      </c>
      <c r="P1160" s="12">
        <f t="shared" si="110"/>
        <v>41952.09175925926</v>
      </c>
      <c r="Q1160" s="12">
        <f t="shared" si="111"/>
        <v>41982.09175925926</v>
      </c>
      <c r="R1160" t="s">
        <v>8284</v>
      </c>
      <c r="S1160" t="str">
        <f t="shared" si="112"/>
        <v>food</v>
      </c>
      <c r="T1160" t="str">
        <f t="shared" si="113"/>
        <v>food trucks</v>
      </c>
    </row>
    <row r="1161" spans="1:20" ht="43.2" x14ac:dyDescent="0.55000000000000004">
      <c r="A1161">
        <v>1159</v>
      </c>
      <c r="B1161" s="3" t="s">
        <v>1160</v>
      </c>
      <c r="C1161" s="3" t="s">
        <v>5269</v>
      </c>
      <c r="D1161" s="7">
        <v>6750</v>
      </c>
      <c r="E1161" s="7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7" t="e">
        <f t="shared" si="108"/>
        <v>#DIV/0!</v>
      </c>
      <c r="N1161" t="b">
        <v>0</v>
      </c>
      <c r="O1161" s="11">
        <f t="shared" si="109"/>
        <v>0</v>
      </c>
      <c r="P1161" s="12">
        <f t="shared" si="110"/>
        <v>42154.726446759261</v>
      </c>
      <c r="Q1161" s="12">
        <f t="shared" si="111"/>
        <v>42185.65625</v>
      </c>
      <c r="R1161" t="s">
        <v>8284</v>
      </c>
      <c r="S1161" t="str">
        <f t="shared" si="112"/>
        <v>food</v>
      </c>
      <c r="T1161" t="str">
        <f t="shared" si="113"/>
        <v>food trucks</v>
      </c>
    </row>
    <row r="1162" spans="1:20" ht="43.2" x14ac:dyDescent="0.55000000000000004">
      <c r="A1162">
        <v>1160</v>
      </c>
      <c r="B1162" s="3" t="s">
        <v>1161</v>
      </c>
      <c r="C1162" s="3" t="s">
        <v>5270</v>
      </c>
      <c r="D1162" s="7">
        <v>30000</v>
      </c>
      <c r="E1162" s="7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7">
        <f t="shared" si="108"/>
        <v>60.789473684210527</v>
      </c>
      <c r="N1162" t="b">
        <v>0</v>
      </c>
      <c r="O1162" s="11">
        <f t="shared" si="109"/>
        <v>3.85E-2</v>
      </c>
      <c r="P1162" s="12">
        <f t="shared" si="110"/>
        <v>42061.154930555553</v>
      </c>
      <c r="Q1162" s="12">
        <f t="shared" si="111"/>
        <v>42091.113263888896</v>
      </c>
      <c r="R1162" t="s">
        <v>8284</v>
      </c>
      <c r="S1162" t="str">
        <f t="shared" si="112"/>
        <v>food</v>
      </c>
      <c r="T1162" t="str">
        <f t="shared" si="113"/>
        <v>food trucks</v>
      </c>
    </row>
    <row r="1163" spans="1:20" ht="43.2" x14ac:dyDescent="0.55000000000000004">
      <c r="A1163">
        <v>1161</v>
      </c>
      <c r="B1163" s="3" t="s">
        <v>1162</v>
      </c>
      <c r="C1163" s="3" t="s">
        <v>5271</v>
      </c>
      <c r="D1163" s="7">
        <v>18000</v>
      </c>
      <c r="E1163" s="7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7" t="e">
        <f t="shared" si="108"/>
        <v>#DIV/0!</v>
      </c>
      <c r="N1163" t="b">
        <v>0</v>
      </c>
      <c r="O1163" s="11">
        <f t="shared" si="109"/>
        <v>0</v>
      </c>
      <c r="P1163" s="12">
        <f t="shared" si="110"/>
        <v>42122.629502314812</v>
      </c>
      <c r="Q1163" s="12">
        <f t="shared" si="111"/>
        <v>42143.629502314812</v>
      </c>
      <c r="R1163" t="s">
        <v>8284</v>
      </c>
      <c r="S1163" t="str">
        <f t="shared" si="112"/>
        <v>food</v>
      </c>
      <c r="T1163" t="str">
        <f t="shared" si="113"/>
        <v>food trucks</v>
      </c>
    </row>
    <row r="1164" spans="1:20" ht="43.2" x14ac:dyDescent="0.55000000000000004">
      <c r="A1164">
        <v>1162</v>
      </c>
      <c r="B1164" s="3" t="s">
        <v>1163</v>
      </c>
      <c r="C1164" s="3" t="s">
        <v>5272</v>
      </c>
      <c r="D1164" s="7">
        <v>60000</v>
      </c>
      <c r="E1164" s="7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7">
        <f t="shared" si="108"/>
        <v>17.5</v>
      </c>
      <c r="N1164" t="b">
        <v>0</v>
      </c>
      <c r="O1164" s="11">
        <f t="shared" si="109"/>
        <v>5.8333333333333338E-4</v>
      </c>
      <c r="P1164" s="12">
        <f t="shared" si="110"/>
        <v>41876.683611111112</v>
      </c>
      <c r="Q1164" s="12">
        <f t="shared" si="111"/>
        <v>41907.683611111112</v>
      </c>
      <c r="R1164" t="s">
        <v>8284</v>
      </c>
      <c r="S1164" t="str">
        <f t="shared" si="112"/>
        <v>food</v>
      </c>
      <c r="T1164" t="str">
        <f t="shared" si="113"/>
        <v>food trucks</v>
      </c>
    </row>
    <row r="1165" spans="1:20" ht="43.2" x14ac:dyDescent="0.55000000000000004">
      <c r="A1165">
        <v>1163</v>
      </c>
      <c r="B1165" s="3" t="s">
        <v>1164</v>
      </c>
      <c r="C1165" s="3" t="s">
        <v>5273</v>
      </c>
      <c r="D1165" s="7">
        <v>5200</v>
      </c>
      <c r="E1165" s="7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7" t="e">
        <f t="shared" si="108"/>
        <v>#DIV/0!</v>
      </c>
      <c r="N1165" t="b">
        <v>0</v>
      </c>
      <c r="O1165" s="11">
        <f t="shared" si="109"/>
        <v>0</v>
      </c>
      <c r="P1165" s="12">
        <f t="shared" si="110"/>
        <v>41830.723611111112</v>
      </c>
      <c r="Q1165" s="12">
        <f t="shared" si="111"/>
        <v>41860.723611111112</v>
      </c>
      <c r="R1165" t="s">
        <v>8284</v>
      </c>
      <c r="S1165" t="str">
        <f t="shared" si="112"/>
        <v>food</v>
      </c>
      <c r="T1165" t="str">
        <f t="shared" si="113"/>
        <v>food trucks</v>
      </c>
    </row>
    <row r="1166" spans="1:20" ht="57.6" x14ac:dyDescent="0.55000000000000004">
      <c r="A1166">
        <v>1164</v>
      </c>
      <c r="B1166" s="3" t="s">
        <v>1165</v>
      </c>
      <c r="C1166" s="3" t="s">
        <v>5274</v>
      </c>
      <c r="D1166" s="7">
        <v>10000</v>
      </c>
      <c r="E1166" s="7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7" t="e">
        <f t="shared" si="108"/>
        <v>#DIV/0!</v>
      </c>
      <c r="N1166" t="b">
        <v>0</v>
      </c>
      <c r="O1166" s="11">
        <f t="shared" si="109"/>
        <v>0</v>
      </c>
      <c r="P1166" s="12">
        <f t="shared" si="110"/>
        <v>42509.724328703705</v>
      </c>
      <c r="Q1166" s="12">
        <f t="shared" si="111"/>
        <v>42539.724328703705</v>
      </c>
      <c r="R1166" t="s">
        <v>8284</v>
      </c>
      <c r="S1166" t="str">
        <f t="shared" si="112"/>
        <v>food</v>
      </c>
      <c r="T1166" t="str">
        <f t="shared" si="113"/>
        <v>food trucks</v>
      </c>
    </row>
    <row r="1167" spans="1:20" ht="43.2" x14ac:dyDescent="0.55000000000000004">
      <c r="A1167">
        <v>1165</v>
      </c>
      <c r="B1167" s="3" t="s">
        <v>1166</v>
      </c>
      <c r="C1167" s="3" t="s">
        <v>5275</v>
      </c>
      <c r="D1167" s="7">
        <v>10000</v>
      </c>
      <c r="E1167" s="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7">
        <f t="shared" si="108"/>
        <v>82.82</v>
      </c>
      <c r="N1167" t="b">
        <v>0</v>
      </c>
      <c r="O1167" s="11">
        <f t="shared" si="109"/>
        <v>0.20705000000000001</v>
      </c>
      <c r="P1167" s="12">
        <f t="shared" si="110"/>
        <v>41792.214467592588</v>
      </c>
      <c r="Q1167" s="12">
        <f t="shared" si="111"/>
        <v>41826.214467592588</v>
      </c>
      <c r="R1167" t="s">
        <v>8284</v>
      </c>
      <c r="S1167" t="str">
        <f t="shared" si="112"/>
        <v>food</v>
      </c>
      <c r="T1167" t="str">
        <f t="shared" si="113"/>
        <v>food trucks</v>
      </c>
    </row>
    <row r="1168" spans="1:20" ht="43.2" x14ac:dyDescent="0.55000000000000004">
      <c r="A1168">
        <v>1166</v>
      </c>
      <c r="B1168" s="3" t="s">
        <v>1167</v>
      </c>
      <c r="C1168" s="3" t="s">
        <v>5276</v>
      </c>
      <c r="D1168" s="7">
        <v>15000</v>
      </c>
      <c r="E1168" s="7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7">
        <f t="shared" si="108"/>
        <v>358.875</v>
      </c>
      <c r="N1168" t="b">
        <v>0</v>
      </c>
      <c r="O1168" s="11">
        <f t="shared" si="109"/>
        <v>0.19139999999999999</v>
      </c>
      <c r="P1168" s="12">
        <f t="shared" si="110"/>
        <v>42150.485439814816</v>
      </c>
      <c r="Q1168" s="12">
        <f t="shared" si="111"/>
        <v>42181.166666666672</v>
      </c>
      <c r="R1168" t="s">
        <v>8284</v>
      </c>
      <c r="S1168" t="str">
        <f t="shared" si="112"/>
        <v>food</v>
      </c>
      <c r="T1168" t="str">
        <f t="shared" si="113"/>
        <v>food trucks</v>
      </c>
    </row>
    <row r="1169" spans="1:20" ht="43.2" x14ac:dyDescent="0.55000000000000004">
      <c r="A1169">
        <v>1167</v>
      </c>
      <c r="B1169" s="3" t="s">
        <v>1168</v>
      </c>
      <c r="C1169" s="3" t="s">
        <v>5277</v>
      </c>
      <c r="D1169" s="7">
        <v>60000</v>
      </c>
      <c r="E1169" s="7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7">
        <f t="shared" si="108"/>
        <v>61.1875</v>
      </c>
      <c r="N1169" t="b">
        <v>0</v>
      </c>
      <c r="O1169" s="11">
        <f t="shared" si="109"/>
        <v>1.6316666666666667E-2</v>
      </c>
      <c r="P1169" s="12">
        <f t="shared" si="110"/>
        <v>41863.734895833331</v>
      </c>
      <c r="Q1169" s="12">
        <f t="shared" si="111"/>
        <v>41894.734895833331</v>
      </c>
      <c r="R1169" t="s">
        <v>8284</v>
      </c>
      <c r="S1169" t="str">
        <f t="shared" si="112"/>
        <v>food</v>
      </c>
      <c r="T1169" t="str">
        <f t="shared" si="113"/>
        <v>food trucks</v>
      </c>
    </row>
    <row r="1170" spans="1:20" ht="43.2" x14ac:dyDescent="0.55000000000000004">
      <c r="A1170">
        <v>1168</v>
      </c>
      <c r="B1170" s="3" t="s">
        <v>1169</v>
      </c>
      <c r="C1170" s="3" t="s">
        <v>5278</v>
      </c>
      <c r="D1170" s="7">
        <v>18000</v>
      </c>
      <c r="E1170" s="7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7">
        <f t="shared" si="108"/>
        <v>340</v>
      </c>
      <c r="N1170" t="b">
        <v>0</v>
      </c>
      <c r="O1170" s="11">
        <f t="shared" si="109"/>
        <v>5.6666666666666664E-2</v>
      </c>
      <c r="P1170" s="12">
        <f t="shared" si="110"/>
        <v>42605.053993055553</v>
      </c>
      <c r="Q1170" s="12">
        <f t="shared" si="111"/>
        <v>42635.053993055553</v>
      </c>
      <c r="R1170" t="s">
        <v>8284</v>
      </c>
      <c r="S1170" t="str">
        <f t="shared" si="112"/>
        <v>food</v>
      </c>
      <c r="T1170" t="str">
        <f t="shared" si="113"/>
        <v>food trucks</v>
      </c>
    </row>
    <row r="1171" spans="1:20" ht="43.2" x14ac:dyDescent="0.55000000000000004">
      <c r="A1171">
        <v>1169</v>
      </c>
      <c r="B1171" s="3" t="s">
        <v>1170</v>
      </c>
      <c r="C1171" s="3" t="s">
        <v>5279</v>
      </c>
      <c r="D1171" s="7">
        <v>10000</v>
      </c>
      <c r="E1171" s="7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7">
        <f t="shared" si="108"/>
        <v>5.666666666666667</v>
      </c>
      <c r="N1171" t="b">
        <v>0</v>
      </c>
      <c r="O1171" s="11">
        <f t="shared" si="109"/>
        <v>1.6999999999999999E-3</v>
      </c>
      <c r="P1171" s="12">
        <f t="shared" si="110"/>
        <v>42027.353738425925</v>
      </c>
      <c r="Q1171" s="12">
        <f t="shared" si="111"/>
        <v>42057.353738425925</v>
      </c>
      <c r="R1171" t="s">
        <v>8284</v>
      </c>
      <c r="S1171" t="str">
        <f t="shared" si="112"/>
        <v>food</v>
      </c>
      <c r="T1171" t="str">
        <f t="shared" si="113"/>
        <v>food trucks</v>
      </c>
    </row>
    <row r="1172" spans="1:20" ht="43.2" x14ac:dyDescent="0.55000000000000004">
      <c r="A1172">
        <v>1170</v>
      </c>
      <c r="B1172" s="3" t="s">
        <v>1171</v>
      </c>
      <c r="C1172" s="3" t="s">
        <v>5280</v>
      </c>
      <c r="D1172" s="7">
        <v>25000</v>
      </c>
      <c r="E1172" s="7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7">
        <f t="shared" si="108"/>
        <v>50</v>
      </c>
      <c r="N1172" t="b">
        <v>0</v>
      </c>
      <c r="O1172" s="11">
        <f t="shared" si="109"/>
        <v>4.0000000000000001E-3</v>
      </c>
      <c r="P1172" s="12">
        <f t="shared" si="110"/>
        <v>42124.893182870372</v>
      </c>
      <c r="Q1172" s="12">
        <f t="shared" si="111"/>
        <v>42154.893182870372</v>
      </c>
      <c r="R1172" t="s">
        <v>8284</v>
      </c>
      <c r="S1172" t="str">
        <f t="shared" si="112"/>
        <v>food</v>
      </c>
      <c r="T1172" t="str">
        <f t="shared" si="113"/>
        <v>food trucks</v>
      </c>
    </row>
    <row r="1173" spans="1:20" ht="28.8" x14ac:dyDescent="0.55000000000000004">
      <c r="A1173">
        <v>1171</v>
      </c>
      <c r="B1173" s="3" t="s">
        <v>1172</v>
      </c>
      <c r="C1173" s="3" t="s">
        <v>5281</v>
      </c>
      <c r="D1173" s="7">
        <v>25000</v>
      </c>
      <c r="E1173" s="7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7">
        <f t="shared" si="108"/>
        <v>25</v>
      </c>
      <c r="N1173" t="b">
        <v>0</v>
      </c>
      <c r="O1173" s="11">
        <f t="shared" si="109"/>
        <v>1E-3</v>
      </c>
      <c r="P1173" s="12">
        <f t="shared" si="110"/>
        <v>41938.804710648146</v>
      </c>
      <c r="Q1173" s="12">
        <f t="shared" si="111"/>
        <v>41956.846377314811</v>
      </c>
      <c r="R1173" t="s">
        <v>8284</v>
      </c>
      <c r="S1173" t="str">
        <f t="shared" si="112"/>
        <v>food</v>
      </c>
      <c r="T1173" t="str">
        <f t="shared" si="113"/>
        <v>food trucks</v>
      </c>
    </row>
    <row r="1174" spans="1:20" x14ac:dyDescent="0.55000000000000004">
      <c r="A1174">
        <v>1172</v>
      </c>
      <c r="B1174" s="3" t="s">
        <v>1173</v>
      </c>
      <c r="C1174" s="3" t="s">
        <v>5282</v>
      </c>
      <c r="D1174" s="7">
        <v>9000</v>
      </c>
      <c r="E1174" s="7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7" t="e">
        <f t="shared" si="108"/>
        <v>#DIV/0!</v>
      </c>
      <c r="N1174" t="b">
        <v>0</v>
      </c>
      <c r="O1174" s="11">
        <f t="shared" si="109"/>
        <v>0</v>
      </c>
      <c r="P1174" s="12">
        <f t="shared" si="110"/>
        <v>41841.682314814818</v>
      </c>
      <c r="Q1174" s="12">
        <f t="shared" si="111"/>
        <v>41871.682314814818</v>
      </c>
      <c r="R1174" t="s">
        <v>8284</v>
      </c>
      <c r="S1174" t="str">
        <f t="shared" si="112"/>
        <v>food</v>
      </c>
      <c r="T1174" t="str">
        <f t="shared" si="113"/>
        <v>food trucks</v>
      </c>
    </row>
    <row r="1175" spans="1:20" ht="43.2" x14ac:dyDescent="0.55000000000000004">
      <c r="A1175">
        <v>1173</v>
      </c>
      <c r="B1175" s="3" t="s">
        <v>1174</v>
      </c>
      <c r="C1175" s="3" t="s">
        <v>5283</v>
      </c>
      <c r="D1175" s="7">
        <v>125000</v>
      </c>
      <c r="E1175" s="7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7">
        <f t="shared" si="108"/>
        <v>30</v>
      </c>
      <c r="N1175" t="b">
        <v>0</v>
      </c>
      <c r="O1175" s="11">
        <f t="shared" si="109"/>
        <v>2.4000000000000001E-4</v>
      </c>
      <c r="P1175" s="12">
        <f t="shared" si="110"/>
        <v>42184.185844907406</v>
      </c>
      <c r="Q1175" s="12">
        <f t="shared" si="111"/>
        <v>42219.185844907406</v>
      </c>
      <c r="R1175" t="s">
        <v>8284</v>
      </c>
      <c r="S1175" t="str">
        <f t="shared" si="112"/>
        <v>food</v>
      </c>
      <c r="T1175" t="str">
        <f t="shared" si="113"/>
        <v>food trucks</v>
      </c>
    </row>
    <row r="1176" spans="1:20" ht="43.2" x14ac:dyDescent="0.55000000000000004">
      <c r="A1176">
        <v>1174</v>
      </c>
      <c r="B1176" s="3" t="s">
        <v>1175</v>
      </c>
      <c r="C1176" s="3" t="s">
        <v>5284</v>
      </c>
      <c r="D1176" s="7">
        <v>15000</v>
      </c>
      <c r="E1176" s="7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7">
        <f t="shared" si="108"/>
        <v>46.631578947368418</v>
      </c>
      <c r="N1176" t="b">
        <v>0</v>
      </c>
      <c r="O1176" s="11">
        <f t="shared" si="109"/>
        <v>5.906666666666667E-2</v>
      </c>
      <c r="P1176" s="12">
        <f t="shared" si="110"/>
        <v>42468.84174768519</v>
      </c>
      <c r="Q1176" s="12">
        <f t="shared" si="111"/>
        <v>42498.84174768519</v>
      </c>
      <c r="R1176" t="s">
        <v>8284</v>
      </c>
      <c r="S1176" t="str">
        <f t="shared" si="112"/>
        <v>food</v>
      </c>
      <c r="T1176" t="str">
        <f t="shared" si="113"/>
        <v>food trucks</v>
      </c>
    </row>
    <row r="1177" spans="1:20" ht="43.2" x14ac:dyDescent="0.55000000000000004">
      <c r="A1177">
        <v>1175</v>
      </c>
      <c r="B1177" s="3" t="s">
        <v>1176</v>
      </c>
      <c r="C1177" s="3" t="s">
        <v>5285</v>
      </c>
      <c r="D1177" s="7">
        <v>20000</v>
      </c>
      <c r="E1177" s="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7">
        <f t="shared" si="108"/>
        <v>65</v>
      </c>
      <c r="N1177" t="b">
        <v>0</v>
      </c>
      <c r="O1177" s="11">
        <f t="shared" si="109"/>
        <v>2.9250000000000002E-2</v>
      </c>
      <c r="P1177" s="12">
        <f t="shared" si="110"/>
        <v>42170.728460648148</v>
      </c>
      <c r="Q1177" s="12">
        <f t="shared" si="111"/>
        <v>42200.728460648148</v>
      </c>
      <c r="R1177" t="s">
        <v>8284</v>
      </c>
      <c r="S1177" t="str">
        <f t="shared" si="112"/>
        <v>food</v>
      </c>
      <c r="T1177" t="str">
        <f t="shared" si="113"/>
        <v>food trucks</v>
      </c>
    </row>
    <row r="1178" spans="1:20" ht="57.6" x14ac:dyDescent="0.55000000000000004">
      <c r="A1178">
        <v>1176</v>
      </c>
      <c r="B1178" s="3" t="s">
        <v>1177</v>
      </c>
      <c r="C1178" s="3" t="s">
        <v>5286</v>
      </c>
      <c r="D1178" s="7">
        <v>175000</v>
      </c>
      <c r="E1178" s="7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7">
        <f t="shared" si="108"/>
        <v>10</v>
      </c>
      <c r="N1178" t="b">
        <v>0</v>
      </c>
      <c r="O1178" s="11">
        <f t="shared" si="109"/>
        <v>5.7142857142857142E-5</v>
      </c>
      <c r="P1178" s="12">
        <f t="shared" si="110"/>
        <v>42746.019652777773</v>
      </c>
      <c r="Q1178" s="12">
        <f t="shared" si="111"/>
        <v>42800.541666666672</v>
      </c>
      <c r="R1178" t="s">
        <v>8284</v>
      </c>
      <c r="S1178" t="str">
        <f t="shared" si="112"/>
        <v>food</v>
      </c>
      <c r="T1178" t="str">
        <f t="shared" si="113"/>
        <v>food trucks</v>
      </c>
    </row>
    <row r="1179" spans="1:20" ht="43.2" x14ac:dyDescent="0.55000000000000004">
      <c r="A1179">
        <v>1177</v>
      </c>
      <c r="B1179" s="3" t="s">
        <v>1178</v>
      </c>
      <c r="C1179" s="3" t="s">
        <v>5287</v>
      </c>
      <c r="D1179" s="7">
        <v>6000</v>
      </c>
      <c r="E1179" s="7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7" t="e">
        <f t="shared" si="108"/>
        <v>#DIV/0!</v>
      </c>
      <c r="N1179" t="b">
        <v>0</v>
      </c>
      <c r="O1179" s="11">
        <f t="shared" si="109"/>
        <v>0</v>
      </c>
      <c r="P1179" s="12">
        <f t="shared" si="110"/>
        <v>41897.660833333335</v>
      </c>
      <c r="Q1179" s="12">
        <f t="shared" si="111"/>
        <v>41927.660833333335</v>
      </c>
      <c r="R1179" t="s">
        <v>8284</v>
      </c>
      <c r="S1179" t="str">
        <f t="shared" si="112"/>
        <v>food</v>
      </c>
      <c r="T1179" t="str">
        <f t="shared" si="113"/>
        <v>food trucks</v>
      </c>
    </row>
    <row r="1180" spans="1:20" ht="43.2" x14ac:dyDescent="0.55000000000000004">
      <c r="A1180">
        <v>1178</v>
      </c>
      <c r="B1180" s="3" t="s">
        <v>1179</v>
      </c>
      <c r="C1180" s="3" t="s">
        <v>5288</v>
      </c>
      <c r="D1180" s="7">
        <v>75000</v>
      </c>
      <c r="E1180" s="7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7">
        <f t="shared" si="108"/>
        <v>5</v>
      </c>
      <c r="N1180" t="b">
        <v>0</v>
      </c>
      <c r="O1180" s="11">
        <f t="shared" si="109"/>
        <v>6.666666666666667E-5</v>
      </c>
      <c r="P1180" s="12">
        <f t="shared" si="110"/>
        <v>41837.905694444446</v>
      </c>
      <c r="Q1180" s="12">
        <f t="shared" si="111"/>
        <v>41867.905694444446</v>
      </c>
      <c r="R1180" t="s">
        <v>8284</v>
      </c>
      <c r="S1180" t="str">
        <f t="shared" si="112"/>
        <v>food</v>
      </c>
      <c r="T1180" t="str">
        <f t="shared" si="113"/>
        <v>food trucks</v>
      </c>
    </row>
    <row r="1181" spans="1:20" ht="43.2" x14ac:dyDescent="0.55000000000000004">
      <c r="A1181">
        <v>1179</v>
      </c>
      <c r="B1181" s="3" t="s">
        <v>1180</v>
      </c>
      <c r="C1181" s="3" t="s">
        <v>5289</v>
      </c>
      <c r="D1181" s="7">
        <v>60000</v>
      </c>
      <c r="E1181" s="7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7">
        <f t="shared" si="108"/>
        <v>640</v>
      </c>
      <c r="N1181" t="b">
        <v>0</v>
      </c>
      <c r="O1181" s="11">
        <f t="shared" si="109"/>
        <v>5.3333333333333337E-2</v>
      </c>
      <c r="P1181" s="12">
        <f t="shared" si="110"/>
        <v>42275.720219907409</v>
      </c>
      <c r="Q1181" s="12">
        <f t="shared" si="111"/>
        <v>42305.720219907409</v>
      </c>
      <c r="R1181" t="s">
        <v>8284</v>
      </c>
      <c r="S1181" t="str">
        <f t="shared" si="112"/>
        <v>food</v>
      </c>
      <c r="T1181" t="str">
        <f t="shared" si="113"/>
        <v>food trucks</v>
      </c>
    </row>
    <row r="1182" spans="1:20" ht="28.8" x14ac:dyDescent="0.55000000000000004">
      <c r="A1182">
        <v>1180</v>
      </c>
      <c r="B1182" s="3" t="s">
        <v>1181</v>
      </c>
      <c r="C1182" s="3" t="s">
        <v>5290</v>
      </c>
      <c r="D1182" s="7">
        <v>50000</v>
      </c>
      <c r="E1182" s="7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7">
        <f t="shared" si="108"/>
        <v>69.117647058823536</v>
      </c>
      <c r="N1182" t="b">
        <v>0</v>
      </c>
      <c r="O1182" s="11">
        <f t="shared" si="109"/>
        <v>0.11749999999999999</v>
      </c>
      <c r="P1182" s="12">
        <f t="shared" si="110"/>
        <v>41781.806875000002</v>
      </c>
      <c r="Q1182" s="12">
        <f t="shared" si="111"/>
        <v>41818.806875000002</v>
      </c>
      <c r="R1182" t="s">
        <v>8284</v>
      </c>
      <c r="S1182" t="str">
        <f t="shared" si="112"/>
        <v>food</v>
      </c>
      <c r="T1182" t="str">
        <f t="shared" si="113"/>
        <v>food trucks</v>
      </c>
    </row>
    <row r="1183" spans="1:20" x14ac:dyDescent="0.55000000000000004">
      <c r="A1183">
        <v>1181</v>
      </c>
      <c r="B1183" s="3" t="s">
        <v>1182</v>
      </c>
      <c r="C1183" s="3" t="s">
        <v>5291</v>
      </c>
      <c r="D1183" s="7">
        <v>50000</v>
      </c>
      <c r="E1183" s="7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7">
        <f t="shared" si="108"/>
        <v>1.3333333333333333</v>
      </c>
      <c r="N1183" t="b">
        <v>0</v>
      </c>
      <c r="O1183" s="11">
        <f t="shared" si="109"/>
        <v>8.0000000000000007E-5</v>
      </c>
      <c r="P1183" s="12">
        <f t="shared" si="110"/>
        <v>42034.339363425926</v>
      </c>
      <c r="Q1183" s="12">
        <f t="shared" si="111"/>
        <v>42064.339363425926</v>
      </c>
      <c r="R1183" t="s">
        <v>8284</v>
      </c>
      <c r="S1183" t="str">
        <f t="shared" si="112"/>
        <v>food</v>
      </c>
      <c r="T1183" t="str">
        <f t="shared" si="113"/>
        <v>food trucks</v>
      </c>
    </row>
    <row r="1184" spans="1:20" ht="43.2" x14ac:dyDescent="0.55000000000000004">
      <c r="A1184">
        <v>1182</v>
      </c>
      <c r="B1184" s="3" t="s">
        <v>1183</v>
      </c>
      <c r="C1184" s="3" t="s">
        <v>5292</v>
      </c>
      <c r="D1184" s="7">
        <v>1000</v>
      </c>
      <c r="E1184" s="7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7">
        <f t="shared" si="108"/>
        <v>10.5</v>
      </c>
      <c r="N1184" t="b">
        <v>0</v>
      </c>
      <c r="O1184" s="11">
        <f t="shared" si="109"/>
        <v>4.2000000000000003E-2</v>
      </c>
      <c r="P1184" s="12">
        <f t="shared" si="110"/>
        <v>42728.827407407407</v>
      </c>
      <c r="Q1184" s="12">
        <f t="shared" si="111"/>
        <v>42747.695833333331</v>
      </c>
      <c r="R1184" t="s">
        <v>8284</v>
      </c>
      <c r="S1184" t="str">
        <f t="shared" si="112"/>
        <v>food</v>
      </c>
      <c r="T1184" t="str">
        <f t="shared" si="113"/>
        <v>food trucks</v>
      </c>
    </row>
    <row r="1185" spans="1:20" ht="43.2" x14ac:dyDescent="0.55000000000000004">
      <c r="A1185">
        <v>1183</v>
      </c>
      <c r="B1185" s="3" t="s">
        <v>1184</v>
      </c>
      <c r="C1185" s="3" t="s">
        <v>5293</v>
      </c>
      <c r="D1185" s="7">
        <v>2500</v>
      </c>
      <c r="E1185" s="7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7">
        <f t="shared" si="108"/>
        <v>33.333333333333336</v>
      </c>
      <c r="N1185" t="b">
        <v>0</v>
      </c>
      <c r="O1185" s="11">
        <f t="shared" si="109"/>
        <v>0.04</v>
      </c>
      <c r="P1185" s="12">
        <f t="shared" si="110"/>
        <v>42656.86137731481</v>
      </c>
      <c r="Q1185" s="12">
        <f t="shared" si="111"/>
        <v>42676.165972222225</v>
      </c>
      <c r="R1185" t="s">
        <v>8284</v>
      </c>
      <c r="S1185" t="str">
        <f t="shared" si="112"/>
        <v>food</v>
      </c>
      <c r="T1185" t="str">
        <f t="shared" si="113"/>
        <v>food trucks</v>
      </c>
    </row>
    <row r="1186" spans="1:20" ht="43.2" x14ac:dyDescent="0.55000000000000004">
      <c r="A1186">
        <v>1184</v>
      </c>
      <c r="B1186" s="3" t="s">
        <v>1185</v>
      </c>
      <c r="C1186" s="3" t="s">
        <v>5294</v>
      </c>
      <c r="D1186" s="7">
        <v>22000</v>
      </c>
      <c r="E1186" s="7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7">
        <f t="shared" si="108"/>
        <v>61.562666666666665</v>
      </c>
      <c r="N1186" t="b">
        <v>1</v>
      </c>
      <c r="O1186" s="11">
        <f t="shared" si="109"/>
        <v>1.0493636363636363</v>
      </c>
      <c r="P1186" s="12">
        <f t="shared" si="110"/>
        <v>42741.599664351852</v>
      </c>
      <c r="Q1186" s="12">
        <f t="shared" si="111"/>
        <v>42772.599664351852</v>
      </c>
      <c r="R1186" t="s">
        <v>8285</v>
      </c>
      <c r="S1186" t="str">
        <f t="shared" si="112"/>
        <v>photography</v>
      </c>
      <c r="T1186" t="str">
        <f t="shared" si="113"/>
        <v>photobooks</v>
      </c>
    </row>
    <row r="1187" spans="1:20" ht="57.6" x14ac:dyDescent="0.55000000000000004">
      <c r="A1187">
        <v>1185</v>
      </c>
      <c r="B1187" s="3" t="s">
        <v>1186</v>
      </c>
      <c r="C1187" s="3" t="s">
        <v>5295</v>
      </c>
      <c r="D1187" s="7">
        <v>12500</v>
      </c>
      <c r="E1187" s="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7">
        <f t="shared" si="108"/>
        <v>118.73873873873873</v>
      </c>
      <c r="N1187" t="b">
        <v>1</v>
      </c>
      <c r="O1187" s="11">
        <f t="shared" si="109"/>
        <v>1.0544</v>
      </c>
      <c r="P1187" s="12">
        <f t="shared" si="110"/>
        <v>42130.865150462967</v>
      </c>
      <c r="Q1187" s="12">
        <f t="shared" si="111"/>
        <v>42163.166666666672</v>
      </c>
      <c r="R1187" t="s">
        <v>8285</v>
      </c>
      <c r="S1187" t="str">
        <f t="shared" si="112"/>
        <v>photography</v>
      </c>
      <c r="T1187" t="str">
        <f t="shared" si="113"/>
        <v>photobooks</v>
      </c>
    </row>
    <row r="1188" spans="1:20" ht="43.2" x14ac:dyDescent="0.55000000000000004">
      <c r="A1188">
        <v>1186</v>
      </c>
      <c r="B1188" s="3" t="s">
        <v>1187</v>
      </c>
      <c r="C1188" s="3" t="s">
        <v>5296</v>
      </c>
      <c r="D1188" s="7">
        <v>7500</v>
      </c>
      <c r="E1188" s="7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7">
        <f t="shared" si="108"/>
        <v>65.081300813008127</v>
      </c>
      <c r="N1188" t="b">
        <v>1</v>
      </c>
      <c r="O1188" s="11">
        <f t="shared" si="109"/>
        <v>1.0673333333333332</v>
      </c>
      <c r="P1188" s="12">
        <f t="shared" si="110"/>
        <v>42123.86336805555</v>
      </c>
      <c r="Q1188" s="12">
        <f t="shared" si="111"/>
        <v>42156.945833333331</v>
      </c>
      <c r="R1188" t="s">
        <v>8285</v>
      </c>
      <c r="S1188" t="str">
        <f t="shared" si="112"/>
        <v>photography</v>
      </c>
      <c r="T1188" t="str">
        <f t="shared" si="113"/>
        <v>photobooks</v>
      </c>
    </row>
    <row r="1189" spans="1:20" ht="43.2" x14ac:dyDescent="0.55000000000000004">
      <c r="A1189">
        <v>1187</v>
      </c>
      <c r="B1189" s="3" t="s">
        <v>1188</v>
      </c>
      <c r="C1189" s="3" t="s">
        <v>5297</v>
      </c>
      <c r="D1189" s="7">
        <v>8750</v>
      </c>
      <c r="E1189" s="7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7">
        <f t="shared" si="108"/>
        <v>130.15714285714284</v>
      </c>
      <c r="N1189" t="b">
        <v>1</v>
      </c>
      <c r="O1189" s="11">
        <f t="shared" si="109"/>
        <v>1.0412571428571429</v>
      </c>
      <c r="P1189" s="12">
        <f t="shared" si="110"/>
        <v>42109.894942129627</v>
      </c>
      <c r="Q1189" s="12">
        <f t="shared" si="111"/>
        <v>42141.75</v>
      </c>
      <c r="R1189" t="s">
        <v>8285</v>
      </c>
      <c r="S1189" t="str">
        <f t="shared" si="112"/>
        <v>photography</v>
      </c>
      <c r="T1189" t="str">
        <f t="shared" si="113"/>
        <v>photobooks</v>
      </c>
    </row>
    <row r="1190" spans="1:20" ht="43.2" x14ac:dyDescent="0.55000000000000004">
      <c r="A1190">
        <v>1188</v>
      </c>
      <c r="B1190" s="3" t="s">
        <v>1189</v>
      </c>
      <c r="C1190" s="3" t="s">
        <v>5298</v>
      </c>
      <c r="D1190" s="7">
        <v>2000</v>
      </c>
      <c r="E1190" s="7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7">
        <f t="shared" si="108"/>
        <v>37.776470588235291</v>
      </c>
      <c r="N1190" t="b">
        <v>1</v>
      </c>
      <c r="O1190" s="11">
        <f t="shared" si="109"/>
        <v>1.6054999999999999</v>
      </c>
      <c r="P1190" s="12">
        <f t="shared" si="110"/>
        <v>42711.700694444444</v>
      </c>
      <c r="Q1190" s="12">
        <f t="shared" si="111"/>
        <v>42732.700694444444</v>
      </c>
      <c r="R1190" t="s">
        <v>8285</v>
      </c>
      <c r="S1190" t="str">
        <f t="shared" si="112"/>
        <v>photography</v>
      </c>
      <c r="T1190" t="str">
        <f t="shared" si="113"/>
        <v>photobooks</v>
      </c>
    </row>
    <row r="1191" spans="1:20" ht="43.2" x14ac:dyDescent="0.55000000000000004">
      <c r="A1191">
        <v>1189</v>
      </c>
      <c r="B1191" s="3" t="s">
        <v>1190</v>
      </c>
      <c r="C1191" s="3" t="s">
        <v>5299</v>
      </c>
      <c r="D1191" s="7">
        <v>9000</v>
      </c>
      <c r="E1191" s="7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7">
        <f t="shared" si="108"/>
        <v>112.79069767441861</v>
      </c>
      <c r="N1191" t="b">
        <v>1</v>
      </c>
      <c r="O1191" s="11">
        <f t="shared" si="109"/>
        <v>1.0777777777777777</v>
      </c>
      <c r="P1191" s="12">
        <f t="shared" si="110"/>
        <v>42529.979108796295</v>
      </c>
      <c r="Q1191" s="12">
        <f t="shared" si="111"/>
        <v>42550.979108796295</v>
      </c>
      <c r="R1191" t="s">
        <v>8285</v>
      </c>
      <c r="S1191" t="str">
        <f t="shared" si="112"/>
        <v>photography</v>
      </c>
      <c r="T1191" t="str">
        <f t="shared" si="113"/>
        <v>photobooks</v>
      </c>
    </row>
    <row r="1192" spans="1:20" ht="28.8" x14ac:dyDescent="0.55000000000000004">
      <c r="A1192">
        <v>1190</v>
      </c>
      <c r="B1192" s="3" t="s">
        <v>1191</v>
      </c>
      <c r="C1192" s="3" t="s">
        <v>5300</v>
      </c>
      <c r="D1192" s="7">
        <v>500</v>
      </c>
      <c r="E1192" s="7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7">
        <f t="shared" si="108"/>
        <v>51.92307692307692</v>
      </c>
      <c r="N1192" t="b">
        <v>1</v>
      </c>
      <c r="O1192" s="11">
        <f t="shared" si="109"/>
        <v>1.35</v>
      </c>
      <c r="P1192" s="12">
        <f t="shared" si="110"/>
        <v>41852.665798611109</v>
      </c>
      <c r="Q1192" s="12">
        <f t="shared" si="111"/>
        <v>41882.665798611109</v>
      </c>
      <c r="R1192" t="s">
        <v>8285</v>
      </c>
      <c r="S1192" t="str">
        <f t="shared" si="112"/>
        <v>photography</v>
      </c>
      <c r="T1192" t="str">
        <f t="shared" si="113"/>
        <v>photobooks</v>
      </c>
    </row>
    <row r="1193" spans="1:20" ht="43.2" x14ac:dyDescent="0.55000000000000004">
      <c r="A1193">
        <v>1191</v>
      </c>
      <c r="B1193" s="3" t="s">
        <v>1192</v>
      </c>
      <c r="C1193" s="3" t="s">
        <v>5301</v>
      </c>
      <c r="D1193" s="7">
        <v>2700</v>
      </c>
      <c r="E1193" s="7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7">
        <f t="shared" si="108"/>
        <v>89.242424242424249</v>
      </c>
      <c r="N1193" t="b">
        <v>1</v>
      </c>
      <c r="O1193" s="11">
        <f t="shared" si="109"/>
        <v>1.0907407407407408</v>
      </c>
      <c r="P1193" s="12">
        <f t="shared" si="110"/>
        <v>42419.603703703702</v>
      </c>
      <c r="Q1193" s="12">
        <f t="shared" si="111"/>
        <v>42449.562037037031</v>
      </c>
      <c r="R1193" t="s">
        <v>8285</v>
      </c>
      <c r="S1193" t="str">
        <f t="shared" si="112"/>
        <v>photography</v>
      </c>
      <c r="T1193" t="str">
        <f t="shared" si="113"/>
        <v>photobooks</v>
      </c>
    </row>
    <row r="1194" spans="1:20" ht="28.8" x14ac:dyDescent="0.55000000000000004">
      <c r="A1194">
        <v>1192</v>
      </c>
      <c r="B1194" s="3" t="s">
        <v>1193</v>
      </c>
      <c r="C1194" s="3" t="s">
        <v>5302</v>
      </c>
      <c r="D1194" s="7">
        <v>100</v>
      </c>
      <c r="E1194" s="7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7">
        <f t="shared" si="108"/>
        <v>19.333333333333332</v>
      </c>
      <c r="N1194" t="b">
        <v>1</v>
      </c>
      <c r="O1194" s="11">
        <f t="shared" si="109"/>
        <v>2.9</v>
      </c>
      <c r="P1194" s="12">
        <f t="shared" si="110"/>
        <v>42747.506689814814</v>
      </c>
      <c r="Q1194" s="12">
        <f t="shared" si="111"/>
        <v>42777.506689814814</v>
      </c>
      <c r="R1194" t="s">
        <v>8285</v>
      </c>
      <c r="S1194" t="str">
        <f t="shared" si="112"/>
        <v>photography</v>
      </c>
      <c r="T1194" t="str">
        <f t="shared" si="113"/>
        <v>photobooks</v>
      </c>
    </row>
    <row r="1195" spans="1:20" ht="43.2" x14ac:dyDescent="0.55000000000000004">
      <c r="A1195">
        <v>1193</v>
      </c>
      <c r="B1195" s="3" t="s">
        <v>1194</v>
      </c>
      <c r="C1195" s="3" t="s">
        <v>5303</v>
      </c>
      <c r="D1195" s="7">
        <v>21000</v>
      </c>
      <c r="E1195" s="7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7">
        <f t="shared" si="108"/>
        <v>79.967032967032964</v>
      </c>
      <c r="N1195" t="b">
        <v>1</v>
      </c>
      <c r="O1195" s="11">
        <f t="shared" si="109"/>
        <v>1.0395714285714286</v>
      </c>
      <c r="P1195" s="12">
        <f t="shared" si="110"/>
        <v>42409.776076388895</v>
      </c>
      <c r="Q1195" s="12">
        <f t="shared" si="111"/>
        <v>42469.734409722223</v>
      </c>
      <c r="R1195" t="s">
        <v>8285</v>
      </c>
      <c r="S1195" t="str">
        <f t="shared" si="112"/>
        <v>photography</v>
      </c>
      <c r="T1195" t="str">
        <f t="shared" si="113"/>
        <v>photobooks</v>
      </c>
    </row>
    <row r="1196" spans="1:20" ht="43.2" x14ac:dyDescent="0.55000000000000004">
      <c r="A1196">
        <v>1194</v>
      </c>
      <c r="B1196" s="3" t="s">
        <v>1195</v>
      </c>
      <c r="C1196" s="3" t="s">
        <v>5304</v>
      </c>
      <c r="D1196" s="7">
        <v>12500</v>
      </c>
      <c r="E1196" s="7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7">
        <f t="shared" si="108"/>
        <v>56.414565826330531</v>
      </c>
      <c r="N1196" t="b">
        <v>1</v>
      </c>
      <c r="O1196" s="11">
        <f t="shared" si="109"/>
        <v>3.2223999999999999</v>
      </c>
      <c r="P1196" s="12">
        <f t="shared" si="110"/>
        <v>42072.488182870366</v>
      </c>
      <c r="Q1196" s="12">
        <f t="shared" si="111"/>
        <v>42102.488182870366</v>
      </c>
      <c r="R1196" t="s">
        <v>8285</v>
      </c>
      <c r="S1196" t="str">
        <f t="shared" si="112"/>
        <v>photography</v>
      </c>
      <c r="T1196" t="str">
        <f t="shared" si="113"/>
        <v>photobooks</v>
      </c>
    </row>
    <row r="1197" spans="1:20" ht="57.6" x14ac:dyDescent="0.55000000000000004">
      <c r="A1197">
        <v>1195</v>
      </c>
      <c r="B1197" s="3" t="s">
        <v>1196</v>
      </c>
      <c r="C1197" s="3" t="s">
        <v>5305</v>
      </c>
      <c r="D1197" s="7">
        <v>10000</v>
      </c>
      <c r="E1197" s="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7">
        <f t="shared" si="108"/>
        <v>79.411764705882348</v>
      </c>
      <c r="N1197" t="b">
        <v>1</v>
      </c>
      <c r="O1197" s="11">
        <f t="shared" si="109"/>
        <v>1.35</v>
      </c>
      <c r="P1197" s="12">
        <f t="shared" si="110"/>
        <v>42298.34783564815</v>
      </c>
      <c r="Q1197" s="12">
        <f t="shared" si="111"/>
        <v>42358.375</v>
      </c>
      <c r="R1197" t="s">
        <v>8285</v>
      </c>
      <c r="S1197" t="str">
        <f t="shared" si="112"/>
        <v>photography</v>
      </c>
      <c r="T1197" t="str">
        <f t="shared" si="113"/>
        <v>photobooks</v>
      </c>
    </row>
    <row r="1198" spans="1:20" ht="28.8" x14ac:dyDescent="0.55000000000000004">
      <c r="A1198">
        <v>1196</v>
      </c>
      <c r="B1198" s="3" t="s">
        <v>1197</v>
      </c>
      <c r="C1198" s="3" t="s">
        <v>5306</v>
      </c>
      <c r="D1198" s="7">
        <v>14500</v>
      </c>
      <c r="E1198" s="7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7">
        <f t="shared" si="108"/>
        <v>76.439453125</v>
      </c>
      <c r="N1198" t="b">
        <v>1</v>
      </c>
      <c r="O1198" s="11">
        <f t="shared" si="109"/>
        <v>2.6991034482758622</v>
      </c>
      <c r="P1198" s="12">
        <f t="shared" si="110"/>
        <v>42326.818738425922</v>
      </c>
      <c r="Q1198" s="12">
        <f t="shared" si="111"/>
        <v>42356.818738425922</v>
      </c>
      <c r="R1198" t="s">
        <v>8285</v>
      </c>
      <c r="S1198" t="str">
        <f t="shared" si="112"/>
        <v>photography</v>
      </c>
      <c r="T1198" t="str">
        <f t="shared" si="113"/>
        <v>photobooks</v>
      </c>
    </row>
    <row r="1199" spans="1:20" ht="43.2" x14ac:dyDescent="0.55000000000000004">
      <c r="A1199">
        <v>1197</v>
      </c>
      <c r="B1199" s="3" t="s">
        <v>1198</v>
      </c>
      <c r="C1199" s="3" t="s">
        <v>5307</v>
      </c>
      <c r="D1199" s="7">
        <v>15000</v>
      </c>
      <c r="E1199" s="7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7">
        <f t="shared" si="108"/>
        <v>121</v>
      </c>
      <c r="N1199" t="b">
        <v>1</v>
      </c>
      <c r="O1199" s="11">
        <f t="shared" si="109"/>
        <v>2.5329333333333333</v>
      </c>
      <c r="P1199" s="12">
        <f t="shared" si="110"/>
        <v>42503.66474537037</v>
      </c>
      <c r="Q1199" s="12">
        <f t="shared" si="111"/>
        <v>42534.249305555553</v>
      </c>
      <c r="R1199" t="s">
        <v>8285</v>
      </c>
      <c r="S1199" t="str">
        <f t="shared" si="112"/>
        <v>photography</v>
      </c>
      <c r="T1199" t="str">
        <f t="shared" si="113"/>
        <v>photobooks</v>
      </c>
    </row>
    <row r="1200" spans="1:20" ht="43.2" x14ac:dyDescent="0.55000000000000004">
      <c r="A1200">
        <v>1198</v>
      </c>
      <c r="B1200" s="3" t="s">
        <v>1199</v>
      </c>
      <c r="C1200" s="3" t="s">
        <v>5308</v>
      </c>
      <c r="D1200" s="7">
        <v>3500</v>
      </c>
      <c r="E1200" s="7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7">
        <f t="shared" si="108"/>
        <v>54.616766467065865</v>
      </c>
      <c r="N1200" t="b">
        <v>1</v>
      </c>
      <c r="O1200" s="11">
        <f t="shared" si="109"/>
        <v>2.6059999999999999</v>
      </c>
      <c r="P1200" s="12">
        <f t="shared" si="110"/>
        <v>42333.619050925925</v>
      </c>
      <c r="Q1200" s="12">
        <f t="shared" si="111"/>
        <v>42369.125</v>
      </c>
      <c r="R1200" t="s">
        <v>8285</v>
      </c>
      <c r="S1200" t="str">
        <f t="shared" si="112"/>
        <v>photography</v>
      </c>
      <c r="T1200" t="str">
        <f t="shared" si="113"/>
        <v>photobooks</v>
      </c>
    </row>
    <row r="1201" spans="1:20" ht="43.2" x14ac:dyDescent="0.55000000000000004">
      <c r="A1201">
        <v>1199</v>
      </c>
      <c r="B1201" s="3" t="s">
        <v>1200</v>
      </c>
      <c r="C1201" s="3" t="s">
        <v>5309</v>
      </c>
      <c r="D1201" s="7">
        <v>2658</v>
      </c>
      <c r="E1201" s="7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7">
        <f t="shared" si="108"/>
        <v>299.22222222222223</v>
      </c>
      <c r="N1201" t="b">
        <v>1</v>
      </c>
      <c r="O1201" s="11">
        <f t="shared" si="109"/>
        <v>1.0131677953348381</v>
      </c>
      <c r="P1201" s="12">
        <f t="shared" si="110"/>
        <v>42161.770833333328</v>
      </c>
      <c r="Q1201" s="12">
        <f t="shared" si="111"/>
        <v>42193.770833333328</v>
      </c>
      <c r="R1201" t="s">
        <v>8285</v>
      </c>
      <c r="S1201" t="str">
        <f t="shared" si="112"/>
        <v>photography</v>
      </c>
      <c r="T1201" t="str">
        <f t="shared" si="113"/>
        <v>photobooks</v>
      </c>
    </row>
    <row r="1202" spans="1:20" ht="43.2" x14ac:dyDescent="0.55000000000000004">
      <c r="A1202">
        <v>1200</v>
      </c>
      <c r="B1202" s="3" t="s">
        <v>1201</v>
      </c>
      <c r="C1202" s="3" t="s">
        <v>5310</v>
      </c>
      <c r="D1202" s="7">
        <v>4800</v>
      </c>
      <c r="E1202" s="7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7">
        <f t="shared" si="108"/>
        <v>58.533980582524272</v>
      </c>
      <c r="N1202" t="b">
        <v>1</v>
      </c>
      <c r="O1202" s="11">
        <f t="shared" si="109"/>
        <v>1.2560416666666667</v>
      </c>
      <c r="P1202" s="12">
        <f t="shared" si="110"/>
        <v>42089.477500000001</v>
      </c>
      <c r="Q1202" s="12">
        <f t="shared" si="111"/>
        <v>42110.477500000001</v>
      </c>
      <c r="R1202" t="s">
        <v>8285</v>
      </c>
      <c r="S1202" t="str">
        <f t="shared" si="112"/>
        <v>photography</v>
      </c>
      <c r="T1202" t="str">
        <f t="shared" si="113"/>
        <v>photobooks</v>
      </c>
    </row>
    <row r="1203" spans="1:20" ht="43.2" x14ac:dyDescent="0.55000000000000004">
      <c r="A1203">
        <v>1201</v>
      </c>
      <c r="B1203" s="3" t="s">
        <v>1202</v>
      </c>
      <c r="C1203" s="3" t="s">
        <v>5311</v>
      </c>
      <c r="D1203" s="7">
        <v>6000</v>
      </c>
      <c r="E1203" s="7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7">
        <f t="shared" si="108"/>
        <v>55.371801801801809</v>
      </c>
      <c r="N1203" t="b">
        <v>1</v>
      </c>
      <c r="O1203" s="11">
        <f t="shared" si="109"/>
        <v>1.0243783333333334</v>
      </c>
      <c r="P1203" s="12">
        <f t="shared" si="110"/>
        <v>42536.60701388889</v>
      </c>
      <c r="Q1203" s="12">
        <f t="shared" si="111"/>
        <v>42566.60701388889</v>
      </c>
      <c r="R1203" t="s">
        <v>8285</v>
      </c>
      <c r="S1203" t="str">
        <f t="shared" si="112"/>
        <v>photography</v>
      </c>
      <c r="T1203" t="str">
        <f t="shared" si="113"/>
        <v>photobooks</v>
      </c>
    </row>
    <row r="1204" spans="1:20" ht="43.2" x14ac:dyDescent="0.55000000000000004">
      <c r="A1204">
        <v>1202</v>
      </c>
      <c r="B1204" s="3" t="s">
        <v>1203</v>
      </c>
      <c r="C1204" s="3" t="s">
        <v>5312</v>
      </c>
      <c r="D1204" s="7">
        <v>25000</v>
      </c>
      <c r="E1204" s="7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7">
        <f t="shared" si="108"/>
        <v>183.80442804428046</v>
      </c>
      <c r="N1204" t="b">
        <v>1</v>
      </c>
      <c r="O1204" s="11">
        <f t="shared" si="109"/>
        <v>1.99244</v>
      </c>
      <c r="P1204" s="12">
        <f t="shared" si="110"/>
        <v>42152.288819444439</v>
      </c>
      <c r="Q1204" s="12">
        <f t="shared" si="111"/>
        <v>42182.288819444439</v>
      </c>
      <c r="R1204" t="s">
        <v>8285</v>
      </c>
      <c r="S1204" t="str">
        <f t="shared" si="112"/>
        <v>photography</v>
      </c>
      <c r="T1204" t="str">
        <f t="shared" si="113"/>
        <v>photobooks</v>
      </c>
    </row>
    <row r="1205" spans="1:20" ht="43.2" x14ac:dyDescent="0.55000000000000004">
      <c r="A1205">
        <v>1203</v>
      </c>
      <c r="B1205" s="3" t="s">
        <v>1204</v>
      </c>
      <c r="C1205" s="3" t="s">
        <v>5313</v>
      </c>
      <c r="D1205" s="7">
        <v>16300</v>
      </c>
      <c r="E1205" s="7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7">
        <f t="shared" si="108"/>
        <v>165.34653465346534</v>
      </c>
      <c r="N1205" t="b">
        <v>1</v>
      </c>
      <c r="O1205" s="11">
        <f t="shared" si="109"/>
        <v>1.0245398773006136</v>
      </c>
      <c r="P1205" s="12">
        <f t="shared" si="110"/>
        <v>42125.614895833336</v>
      </c>
      <c r="Q1205" s="12">
        <f t="shared" si="111"/>
        <v>42155.614895833336</v>
      </c>
      <c r="R1205" t="s">
        <v>8285</v>
      </c>
      <c r="S1205" t="str">
        <f t="shared" si="112"/>
        <v>photography</v>
      </c>
      <c r="T1205" t="str">
        <f t="shared" si="113"/>
        <v>photobooks</v>
      </c>
    </row>
    <row r="1206" spans="1:20" ht="43.2" x14ac:dyDescent="0.55000000000000004">
      <c r="A1206">
        <v>1204</v>
      </c>
      <c r="B1206" s="3" t="s">
        <v>1205</v>
      </c>
      <c r="C1206" s="3" t="s">
        <v>5314</v>
      </c>
      <c r="D1206" s="7">
        <v>13000</v>
      </c>
      <c r="E1206" s="7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7">
        <f t="shared" si="108"/>
        <v>234.78947368421052</v>
      </c>
      <c r="N1206" t="b">
        <v>1</v>
      </c>
      <c r="O1206" s="11">
        <f t="shared" si="109"/>
        <v>1.0294615384615384</v>
      </c>
      <c r="P1206" s="12">
        <f t="shared" si="110"/>
        <v>42297.748067129629</v>
      </c>
      <c r="Q1206" s="12">
        <f t="shared" si="111"/>
        <v>42342.208333333328</v>
      </c>
      <c r="R1206" t="s">
        <v>8285</v>
      </c>
      <c r="S1206" t="str">
        <f t="shared" si="112"/>
        <v>photography</v>
      </c>
      <c r="T1206" t="str">
        <f t="shared" si="113"/>
        <v>photobooks</v>
      </c>
    </row>
    <row r="1207" spans="1:20" ht="43.2" x14ac:dyDescent="0.55000000000000004">
      <c r="A1207">
        <v>1205</v>
      </c>
      <c r="B1207" s="3" t="s">
        <v>1206</v>
      </c>
      <c r="C1207" s="3" t="s">
        <v>5315</v>
      </c>
      <c r="D1207" s="7">
        <v>13000</v>
      </c>
      <c r="E1207" s="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7">
        <f t="shared" si="108"/>
        <v>211.48387096774192</v>
      </c>
      <c r="N1207" t="b">
        <v>1</v>
      </c>
      <c r="O1207" s="11">
        <f t="shared" si="109"/>
        <v>1.0086153846153847</v>
      </c>
      <c r="P1207" s="12">
        <f t="shared" si="110"/>
        <v>42138.506377314814</v>
      </c>
      <c r="Q1207" s="12">
        <f t="shared" si="111"/>
        <v>42168.506377314814</v>
      </c>
      <c r="R1207" t="s">
        <v>8285</v>
      </c>
      <c r="S1207" t="str">
        <f t="shared" si="112"/>
        <v>photography</v>
      </c>
      <c r="T1207" t="str">
        <f t="shared" si="113"/>
        <v>photobooks</v>
      </c>
    </row>
    <row r="1208" spans="1:20" ht="43.2" x14ac:dyDescent="0.55000000000000004">
      <c r="A1208">
        <v>1206</v>
      </c>
      <c r="B1208" s="3" t="s">
        <v>1207</v>
      </c>
      <c r="C1208" s="3" t="s">
        <v>5316</v>
      </c>
      <c r="D1208" s="7">
        <v>900</v>
      </c>
      <c r="E1208" s="7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7">
        <f t="shared" si="108"/>
        <v>32.34375</v>
      </c>
      <c r="N1208" t="b">
        <v>1</v>
      </c>
      <c r="O1208" s="11">
        <f t="shared" si="109"/>
        <v>1.1499999999999999</v>
      </c>
      <c r="P1208" s="12">
        <f t="shared" si="110"/>
        <v>42772.776076388895</v>
      </c>
      <c r="Q1208" s="12">
        <f t="shared" si="111"/>
        <v>42805.561805555553</v>
      </c>
      <c r="R1208" t="s">
        <v>8285</v>
      </c>
      <c r="S1208" t="str">
        <f t="shared" si="112"/>
        <v>photography</v>
      </c>
      <c r="T1208" t="str">
        <f t="shared" si="113"/>
        <v>photobooks</v>
      </c>
    </row>
    <row r="1209" spans="1:20" ht="28.8" x14ac:dyDescent="0.55000000000000004">
      <c r="A1209">
        <v>1207</v>
      </c>
      <c r="B1209" s="3" t="s">
        <v>1208</v>
      </c>
      <c r="C1209" s="3" t="s">
        <v>5317</v>
      </c>
      <c r="D1209" s="7">
        <v>16700</v>
      </c>
      <c r="E1209" s="7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7">
        <f t="shared" si="108"/>
        <v>123.37588652482269</v>
      </c>
      <c r="N1209" t="b">
        <v>1</v>
      </c>
      <c r="O1209" s="11">
        <f t="shared" si="109"/>
        <v>1.0416766467065868</v>
      </c>
      <c r="P1209" s="12">
        <f t="shared" si="110"/>
        <v>42430.430243055554</v>
      </c>
      <c r="Q1209" s="12">
        <f t="shared" si="111"/>
        <v>42460.416666666672</v>
      </c>
      <c r="R1209" t="s">
        <v>8285</v>
      </c>
      <c r="S1209" t="str">
        <f t="shared" si="112"/>
        <v>photography</v>
      </c>
      <c r="T1209" t="str">
        <f t="shared" si="113"/>
        <v>photobooks</v>
      </c>
    </row>
    <row r="1210" spans="1:20" ht="43.2" x14ac:dyDescent="0.55000000000000004">
      <c r="A1210">
        <v>1208</v>
      </c>
      <c r="B1210" s="3" t="s">
        <v>1209</v>
      </c>
      <c r="C1210" s="3" t="s">
        <v>5318</v>
      </c>
      <c r="D1210" s="7">
        <v>10000</v>
      </c>
      <c r="E1210" s="7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7">
        <f t="shared" si="108"/>
        <v>207.06666666666666</v>
      </c>
      <c r="N1210" t="b">
        <v>1</v>
      </c>
      <c r="O1210" s="11">
        <f t="shared" si="109"/>
        <v>1.5529999999999999</v>
      </c>
      <c r="P1210" s="12">
        <f t="shared" si="110"/>
        <v>42423.709074074075</v>
      </c>
      <c r="Q1210" s="12">
        <f t="shared" si="111"/>
        <v>42453.667407407411</v>
      </c>
      <c r="R1210" t="s">
        <v>8285</v>
      </c>
      <c r="S1210" t="str">
        <f t="shared" si="112"/>
        <v>photography</v>
      </c>
      <c r="T1210" t="str">
        <f t="shared" si="113"/>
        <v>photobooks</v>
      </c>
    </row>
    <row r="1211" spans="1:20" ht="43.2" x14ac:dyDescent="0.55000000000000004">
      <c r="A1211">
        <v>1209</v>
      </c>
      <c r="B1211" s="3" t="s">
        <v>1210</v>
      </c>
      <c r="C1211" s="3" t="s">
        <v>5319</v>
      </c>
      <c r="D1211" s="7">
        <v>6000</v>
      </c>
      <c r="E1211" s="7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7">
        <f t="shared" si="108"/>
        <v>138.2608695652174</v>
      </c>
      <c r="N1211" t="b">
        <v>1</v>
      </c>
      <c r="O1211" s="11">
        <f t="shared" si="109"/>
        <v>1.06</v>
      </c>
      <c r="P1211" s="12">
        <f t="shared" si="110"/>
        <v>42761.846122685187</v>
      </c>
      <c r="Q1211" s="12">
        <f t="shared" si="111"/>
        <v>42791.846122685187</v>
      </c>
      <c r="R1211" t="s">
        <v>8285</v>
      </c>
      <c r="S1211" t="str">
        <f t="shared" si="112"/>
        <v>photography</v>
      </c>
      <c r="T1211" t="str">
        <f t="shared" si="113"/>
        <v>photobooks</v>
      </c>
    </row>
    <row r="1212" spans="1:20" ht="28.8" x14ac:dyDescent="0.55000000000000004">
      <c r="A1212">
        <v>1210</v>
      </c>
      <c r="B1212" s="3" t="s">
        <v>1211</v>
      </c>
      <c r="C1212" s="3" t="s">
        <v>5320</v>
      </c>
      <c r="D1212" s="7">
        <v>20000</v>
      </c>
      <c r="E1212" s="7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7">
        <f t="shared" si="108"/>
        <v>493.81553398058253</v>
      </c>
      <c r="N1212" t="b">
        <v>1</v>
      </c>
      <c r="O1212" s="11">
        <f t="shared" si="109"/>
        <v>2.5431499999999998</v>
      </c>
      <c r="P1212" s="12">
        <f t="shared" si="110"/>
        <v>42132.941805555558</v>
      </c>
      <c r="Q1212" s="12">
        <f t="shared" si="111"/>
        <v>42155.875</v>
      </c>
      <c r="R1212" t="s">
        <v>8285</v>
      </c>
      <c r="S1212" t="str">
        <f t="shared" si="112"/>
        <v>photography</v>
      </c>
      <c r="T1212" t="str">
        <f t="shared" si="113"/>
        <v>photobooks</v>
      </c>
    </row>
    <row r="1213" spans="1:20" ht="43.2" x14ac:dyDescent="0.55000000000000004">
      <c r="A1213">
        <v>1211</v>
      </c>
      <c r="B1213" s="3" t="s">
        <v>1212</v>
      </c>
      <c r="C1213" s="3" t="s">
        <v>5321</v>
      </c>
      <c r="D1213" s="7">
        <v>1000</v>
      </c>
      <c r="E1213" s="7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7">
        <f t="shared" si="108"/>
        <v>168.5</v>
      </c>
      <c r="N1213" t="b">
        <v>1</v>
      </c>
      <c r="O1213" s="11">
        <f t="shared" si="109"/>
        <v>1.0109999999999999</v>
      </c>
      <c r="P1213" s="12">
        <f t="shared" si="110"/>
        <v>42515.866446759261</v>
      </c>
      <c r="Q1213" s="12">
        <f t="shared" si="111"/>
        <v>42530.866446759261</v>
      </c>
      <c r="R1213" t="s">
        <v>8285</v>
      </c>
      <c r="S1213" t="str">
        <f t="shared" si="112"/>
        <v>photography</v>
      </c>
      <c r="T1213" t="str">
        <f t="shared" si="113"/>
        <v>photobooks</v>
      </c>
    </row>
    <row r="1214" spans="1:20" ht="43.2" x14ac:dyDescent="0.55000000000000004">
      <c r="A1214">
        <v>1212</v>
      </c>
      <c r="B1214" s="3" t="s">
        <v>1213</v>
      </c>
      <c r="C1214" s="3" t="s">
        <v>5322</v>
      </c>
      <c r="D1214" s="7">
        <v>2500</v>
      </c>
      <c r="E1214" s="7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7">
        <f t="shared" si="108"/>
        <v>38.867469879518069</v>
      </c>
      <c r="N1214" t="b">
        <v>1</v>
      </c>
      <c r="O1214" s="11">
        <f t="shared" si="109"/>
        <v>1.2904</v>
      </c>
      <c r="P1214" s="12">
        <f t="shared" si="110"/>
        <v>42318.950173611112</v>
      </c>
      <c r="Q1214" s="12">
        <f t="shared" si="111"/>
        <v>42335.041666666672</v>
      </c>
      <c r="R1214" t="s">
        <v>8285</v>
      </c>
      <c r="S1214" t="str">
        <f t="shared" si="112"/>
        <v>photography</v>
      </c>
      <c r="T1214" t="str">
        <f t="shared" si="113"/>
        <v>photobooks</v>
      </c>
    </row>
    <row r="1215" spans="1:20" ht="43.2" x14ac:dyDescent="0.55000000000000004">
      <c r="A1215">
        <v>1213</v>
      </c>
      <c r="B1215" s="3" t="s">
        <v>1214</v>
      </c>
      <c r="C1215" s="3" t="s">
        <v>5323</v>
      </c>
      <c r="D1215" s="7">
        <v>6500</v>
      </c>
      <c r="E1215" s="7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7">
        <f t="shared" si="108"/>
        <v>61.527777777777779</v>
      </c>
      <c r="N1215" t="b">
        <v>1</v>
      </c>
      <c r="O1215" s="11">
        <f t="shared" si="109"/>
        <v>1.0223076923076924</v>
      </c>
      <c r="P1215" s="12">
        <f t="shared" si="110"/>
        <v>42731.755787037036</v>
      </c>
      <c r="Q1215" s="12">
        <f t="shared" si="111"/>
        <v>42766.755787037036</v>
      </c>
      <c r="R1215" t="s">
        <v>8285</v>
      </c>
      <c r="S1215" t="str">
        <f t="shared" si="112"/>
        <v>photography</v>
      </c>
      <c r="T1215" t="str">
        <f t="shared" si="113"/>
        <v>photobooks</v>
      </c>
    </row>
    <row r="1216" spans="1:20" ht="43.2" x14ac:dyDescent="0.55000000000000004">
      <c r="A1216">
        <v>1214</v>
      </c>
      <c r="B1216" s="3" t="s">
        <v>1215</v>
      </c>
      <c r="C1216" s="3" t="s">
        <v>5324</v>
      </c>
      <c r="D1216" s="7">
        <v>2000</v>
      </c>
      <c r="E1216" s="7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7">
        <f t="shared" si="108"/>
        <v>105.44</v>
      </c>
      <c r="N1216" t="b">
        <v>1</v>
      </c>
      <c r="O1216" s="11">
        <f t="shared" si="109"/>
        <v>1.3180000000000001</v>
      </c>
      <c r="P1216" s="12">
        <f t="shared" si="110"/>
        <v>42104.840335648143</v>
      </c>
      <c r="Q1216" s="12">
        <f t="shared" si="111"/>
        <v>42164.840335648143</v>
      </c>
      <c r="R1216" t="s">
        <v>8285</v>
      </c>
      <c r="S1216" t="str">
        <f t="shared" si="112"/>
        <v>photography</v>
      </c>
      <c r="T1216" t="str">
        <f t="shared" si="113"/>
        <v>photobooks</v>
      </c>
    </row>
    <row r="1217" spans="1:20" ht="43.2" x14ac:dyDescent="0.55000000000000004">
      <c r="A1217">
        <v>1215</v>
      </c>
      <c r="B1217" s="3" t="s">
        <v>1216</v>
      </c>
      <c r="C1217" s="3" t="s">
        <v>5325</v>
      </c>
      <c r="D1217" s="7">
        <v>5000</v>
      </c>
      <c r="E1217" s="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7">
        <f t="shared" si="108"/>
        <v>71.592003642987251</v>
      </c>
      <c r="N1217" t="b">
        <v>1</v>
      </c>
      <c r="O1217" s="11">
        <f t="shared" si="109"/>
        <v>7.8608020000000005</v>
      </c>
      <c r="P1217" s="12">
        <f t="shared" si="110"/>
        <v>41759.923101851848</v>
      </c>
      <c r="Q1217" s="12">
        <f t="shared" si="111"/>
        <v>41789.923101851848</v>
      </c>
      <c r="R1217" t="s">
        <v>8285</v>
      </c>
      <c r="S1217" t="str">
        <f t="shared" si="112"/>
        <v>photography</v>
      </c>
      <c r="T1217" t="str">
        <f t="shared" si="113"/>
        <v>photobooks</v>
      </c>
    </row>
    <row r="1218" spans="1:20" ht="28.8" x14ac:dyDescent="0.55000000000000004">
      <c r="A1218">
        <v>1216</v>
      </c>
      <c r="B1218" s="3" t="s">
        <v>1217</v>
      </c>
      <c r="C1218" s="3" t="s">
        <v>5326</v>
      </c>
      <c r="D1218" s="7">
        <v>14000</v>
      </c>
      <c r="E1218" s="7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7">
        <f t="shared" si="108"/>
        <v>91.882882882882882</v>
      </c>
      <c r="N1218" t="b">
        <v>1</v>
      </c>
      <c r="O1218" s="11">
        <f t="shared" si="109"/>
        <v>1.4570000000000001</v>
      </c>
      <c r="P1218" s="12">
        <f t="shared" si="110"/>
        <v>42247.616400462968</v>
      </c>
      <c r="Q1218" s="12">
        <f t="shared" si="111"/>
        <v>42279.960416666669</v>
      </c>
      <c r="R1218" t="s">
        <v>8285</v>
      </c>
      <c r="S1218" t="str">
        <f t="shared" si="112"/>
        <v>photography</v>
      </c>
      <c r="T1218" t="str">
        <f t="shared" si="113"/>
        <v>photobooks</v>
      </c>
    </row>
    <row r="1219" spans="1:20" ht="43.2" x14ac:dyDescent="0.55000000000000004">
      <c r="A1219">
        <v>1217</v>
      </c>
      <c r="B1219" s="3" t="s">
        <v>1218</v>
      </c>
      <c r="C1219" s="3" t="s">
        <v>5327</v>
      </c>
      <c r="D1219" s="7">
        <v>26500</v>
      </c>
      <c r="E1219" s="7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7">
        <f t="shared" ref="M1219:M1282" si="114">E1219/L1219</f>
        <v>148.57377049180329</v>
      </c>
      <c r="N1219" t="b">
        <v>1</v>
      </c>
      <c r="O1219" s="11">
        <f t="shared" ref="O1219:O1282" si="115">E1219/D1219</f>
        <v>1.026</v>
      </c>
      <c r="P1219" s="12">
        <f t="shared" ref="P1219:P1282" si="116">(((J1219/60)/60)/24)+DATE(1970,1,1)</f>
        <v>42535.809490740736</v>
      </c>
      <c r="Q1219" s="12">
        <f t="shared" ref="Q1219:Q1282" si="117">(((I1219/60)/60)/24)+DATE(1970,1,1)</f>
        <v>42565.809490740736</v>
      </c>
      <c r="R1219" t="s">
        <v>8285</v>
      </c>
      <c r="S1219" t="str">
        <f t="shared" ref="S1219:S1282" si="118">LEFT(R1219, SEARCH("/",R1219,1)-1)</f>
        <v>photography</v>
      </c>
      <c r="T1219" t="str">
        <f t="shared" ref="T1219:T1282" si="119">RIGHT(R1219,LEN(R1219)-SEARCH("/",R1219))</f>
        <v>photobooks</v>
      </c>
    </row>
    <row r="1220" spans="1:20" ht="43.2" x14ac:dyDescent="0.55000000000000004">
      <c r="A1220">
        <v>1218</v>
      </c>
      <c r="B1220" s="3" t="s">
        <v>1219</v>
      </c>
      <c r="C1220" s="3" t="s">
        <v>5328</v>
      </c>
      <c r="D1220" s="7">
        <v>9000</v>
      </c>
      <c r="E1220" s="7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7">
        <f t="shared" si="114"/>
        <v>174.2134831460674</v>
      </c>
      <c r="N1220" t="b">
        <v>1</v>
      </c>
      <c r="O1220" s="11">
        <f t="shared" si="115"/>
        <v>1.7227777777777777</v>
      </c>
      <c r="P1220" s="12">
        <f t="shared" si="116"/>
        <v>42278.662037037036</v>
      </c>
      <c r="Q1220" s="12">
        <f t="shared" si="117"/>
        <v>42309.125</v>
      </c>
      <c r="R1220" t="s">
        <v>8285</v>
      </c>
      <c r="S1220" t="str">
        <f t="shared" si="118"/>
        <v>photography</v>
      </c>
      <c r="T1220" t="str">
        <f t="shared" si="119"/>
        <v>photobooks</v>
      </c>
    </row>
    <row r="1221" spans="1:20" ht="28.8" x14ac:dyDescent="0.55000000000000004">
      <c r="A1221">
        <v>1219</v>
      </c>
      <c r="B1221" s="3" t="s">
        <v>1220</v>
      </c>
      <c r="C1221" s="3" t="s">
        <v>5329</v>
      </c>
      <c r="D1221" s="7">
        <v>16350</v>
      </c>
      <c r="E1221" s="7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7">
        <f t="shared" si="114"/>
        <v>102.86166007905139</v>
      </c>
      <c r="N1221" t="b">
        <v>1</v>
      </c>
      <c r="O1221" s="11">
        <f t="shared" si="115"/>
        <v>1.5916819571865444</v>
      </c>
      <c r="P1221" s="12">
        <f t="shared" si="116"/>
        <v>42633.461956018517</v>
      </c>
      <c r="Q1221" s="12">
        <f t="shared" si="117"/>
        <v>42663.461956018517</v>
      </c>
      <c r="R1221" t="s">
        <v>8285</v>
      </c>
      <c r="S1221" t="str">
        <f t="shared" si="118"/>
        <v>photography</v>
      </c>
      <c r="T1221" t="str">
        <f t="shared" si="119"/>
        <v>photobooks</v>
      </c>
    </row>
    <row r="1222" spans="1:20" ht="43.2" x14ac:dyDescent="0.55000000000000004">
      <c r="A1222">
        <v>1220</v>
      </c>
      <c r="B1222" s="3" t="s">
        <v>1221</v>
      </c>
      <c r="C1222" s="3" t="s">
        <v>5330</v>
      </c>
      <c r="D1222" s="7">
        <v>15000</v>
      </c>
      <c r="E1222" s="7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7">
        <f t="shared" si="114"/>
        <v>111.17857142857143</v>
      </c>
      <c r="N1222" t="b">
        <v>1</v>
      </c>
      <c r="O1222" s="11">
        <f t="shared" si="115"/>
        <v>1.0376666666666667</v>
      </c>
      <c r="P1222" s="12">
        <f t="shared" si="116"/>
        <v>42211.628611111111</v>
      </c>
      <c r="Q1222" s="12">
        <f t="shared" si="117"/>
        <v>42241.628611111111</v>
      </c>
      <c r="R1222" t="s">
        <v>8285</v>
      </c>
      <c r="S1222" t="str">
        <f t="shared" si="118"/>
        <v>photography</v>
      </c>
      <c r="T1222" t="str">
        <f t="shared" si="119"/>
        <v>photobooks</v>
      </c>
    </row>
    <row r="1223" spans="1:20" ht="43.2" x14ac:dyDescent="0.55000000000000004">
      <c r="A1223">
        <v>1221</v>
      </c>
      <c r="B1223" s="3" t="s">
        <v>1222</v>
      </c>
      <c r="C1223" s="3" t="s">
        <v>5331</v>
      </c>
      <c r="D1223" s="7">
        <v>2200</v>
      </c>
      <c r="E1223" s="7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7">
        <f t="shared" si="114"/>
        <v>23.796213592233013</v>
      </c>
      <c r="N1223" t="b">
        <v>1</v>
      </c>
      <c r="O1223" s="11">
        <f t="shared" si="115"/>
        <v>1.1140954545454547</v>
      </c>
      <c r="P1223" s="12">
        <f t="shared" si="116"/>
        <v>42680.47555555556</v>
      </c>
      <c r="Q1223" s="12">
        <f t="shared" si="117"/>
        <v>42708</v>
      </c>
      <c r="R1223" t="s">
        <v>8285</v>
      </c>
      <c r="S1223" t="str">
        <f t="shared" si="118"/>
        <v>photography</v>
      </c>
      <c r="T1223" t="str">
        <f t="shared" si="119"/>
        <v>photobooks</v>
      </c>
    </row>
    <row r="1224" spans="1:20" ht="28.8" x14ac:dyDescent="0.55000000000000004">
      <c r="A1224">
        <v>1222</v>
      </c>
      <c r="B1224" s="3" t="s">
        <v>1223</v>
      </c>
      <c r="C1224" s="3" t="s">
        <v>5332</v>
      </c>
      <c r="D1224" s="7">
        <v>4000</v>
      </c>
      <c r="E1224" s="7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7">
        <f t="shared" si="114"/>
        <v>81.268115942028984</v>
      </c>
      <c r="N1224" t="b">
        <v>1</v>
      </c>
      <c r="O1224" s="11">
        <f t="shared" si="115"/>
        <v>2.80375</v>
      </c>
      <c r="P1224" s="12">
        <f t="shared" si="116"/>
        <v>42430.720451388886</v>
      </c>
      <c r="Q1224" s="12">
        <f t="shared" si="117"/>
        <v>42461.166666666672</v>
      </c>
      <c r="R1224" t="s">
        <v>8285</v>
      </c>
      <c r="S1224" t="str">
        <f t="shared" si="118"/>
        <v>photography</v>
      </c>
      <c r="T1224" t="str">
        <f t="shared" si="119"/>
        <v>photobooks</v>
      </c>
    </row>
    <row r="1225" spans="1:20" ht="28.8" x14ac:dyDescent="0.55000000000000004">
      <c r="A1225">
        <v>1223</v>
      </c>
      <c r="B1225" s="3" t="s">
        <v>1224</v>
      </c>
      <c r="C1225" s="3" t="s">
        <v>5333</v>
      </c>
      <c r="D1225" s="7">
        <v>19800</v>
      </c>
      <c r="E1225" s="7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7">
        <f t="shared" si="114"/>
        <v>116.21465968586388</v>
      </c>
      <c r="N1225" t="b">
        <v>1</v>
      </c>
      <c r="O1225" s="11">
        <f t="shared" si="115"/>
        <v>1.1210606060606061</v>
      </c>
      <c r="P1225" s="12">
        <f t="shared" si="116"/>
        <v>42654.177187499998</v>
      </c>
      <c r="Q1225" s="12">
        <f t="shared" si="117"/>
        <v>42684.218854166669</v>
      </c>
      <c r="R1225" t="s">
        <v>8285</v>
      </c>
      <c r="S1225" t="str">
        <f t="shared" si="118"/>
        <v>photography</v>
      </c>
      <c r="T1225" t="str">
        <f t="shared" si="119"/>
        <v>photobooks</v>
      </c>
    </row>
    <row r="1226" spans="1:20" ht="28.8" x14ac:dyDescent="0.55000000000000004">
      <c r="A1226">
        <v>1224</v>
      </c>
      <c r="B1226" s="3" t="s">
        <v>1225</v>
      </c>
      <c r="C1226" s="3" t="s">
        <v>5334</v>
      </c>
      <c r="D1226" s="7">
        <v>15000</v>
      </c>
      <c r="E1226" s="7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7">
        <f t="shared" si="114"/>
        <v>58.888888888888886</v>
      </c>
      <c r="N1226" t="b">
        <v>0</v>
      </c>
      <c r="O1226" s="11">
        <f t="shared" si="115"/>
        <v>7.0666666666666669E-2</v>
      </c>
      <c r="P1226" s="12">
        <f t="shared" si="116"/>
        <v>41736.549791666665</v>
      </c>
      <c r="Q1226" s="12">
        <f t="shared" si="117"/>
        <v>41796.549791666665</v>
      </c>
      <c r="R1226" t="s">
        <v>8286</v>
      </c>
      <c r="S1226" t="str">
        <f t="shared" si="118"/>
        <v>music</v>
      </c>
      <c r="T1226" t="str">
        <f t="shared" si="119"/>
        <v>world music</v>
      </c>
    </row>
    <row r="1227" spans="1:20" ht="43.2" x14ac:dyDescent="0.55000000000000004">
      <c r="A1227">
        <v>1225</v>
      </c>
      <c r="B1227" s="3" t="s">
        <v>1226</v>
      </c>
      <c r="C1227" s="3" t="s">
        <v>5335</v>
      </c>
      <c r="D1227" s="7">
        <v>3000</v>
      </c>
      <c r="E1227" s="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7">
        <f t="shared" si="114"/>
        <v>44</v>
      </c>
      <c r="N1227" t="b">
        <v>0</v>
      </c>
      <c r="O1227" s="11">
        <f t="shared" si="115"/>
        <v>4.3999999999999997E-2</v>
      </c>
      <c r="P1227" s="12">
        <f t="shared" si="116"/>
        <v>41509.905995370369</v>
      </c>
      <c r="Q1227" s="12">
        <f t="shared" si="117"/>
        <v>41569.905995370369</v>
      </c>
      <c r="R1227" t="s">
        <v>8286</v>
      </c>
      <c r="S1227" t="str">
        <f t="shared" si="118"/>
        <v>music</v>
      </c>
      <c r="T1227" t="str">
        <f t="shared" si="119"/>
        <v>world music</v>
      </c>
    </row>
    <row r="1228" spans="1:20" ht="43.2" x14ac:dyDescent="0.55000000000000004">
      <c r="A1228">
        <v>1226</v>
      </c>
      <c r="B1228" s="3" t="s">
        <v>1227</v>
      </c>
      <c r="C1228" s="3" t="s">
        <v>5336</v>
      </c>
      <c r="D1228" s="7">
        <v>50000</v>
      </c>
      <c r="E1228" s="7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7">
        <f t="shared" si="114"/>
        <v>48.424999999999997</v>
      </c>
      <c r="N1228" t="b">
        <v>0</v>
      </c>
      <c r="O1228" s="11">
        <f t="shared" si="115"/>
        <v>3.8739999999999997E-2</v>
      </c>
      <c r="P1228" s="12">
        <f t="shared" si="116"/>
        <v>41715.874780092592</v>
      </c>
      <c r="Q1228" s="12">
        <f t="shared" si="117"/>
        <v>41750.041666666664</v>
      </c>
      <c r="R1228" t="s">
        <v>8286</v>
      </c>
      <c r="S1228" t="str">
        <f t="shared" si="118"/>
        <v>music</v>
      </c>
      <c r="T1228" t="str">
        <f t="shared" si="119"/>
        <v>world music</v>
      </c>
    </row>
    <row r="1229" spans="1:20" ht="43.2" x14ac:dyDescent="0.55000000000000004">
      <c r="A1229">
        <v>1227</v>
      </c>
      <c r="B1229" s="3" t="s">
        <v>1228</v>
      </c>
      <c r="C1229" s="3" t="s">
        <v>5337</v>
      </c>
      <c r="D1229" s="7">
        <v>2000</v>
      </c>
      <c r="E1229" s="7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7" t="e">
        <f t="shared" si="114"/>
        <v>#DIV/0!</v>
      </c>
      <c r="N1229" t="b">
        <v>0</v>
      </c>
      <c r="O1229" s="11">
        <f t="shared" si="115"/>
        <v>0</v>
      </c>
      <c r="P1229" s="12">
        <f t="shared" si="116"/>
        <v>41827.919166666667</v>
      </c>
      <c r="Q1229" s="12">
        <f t="shared" si="117"/>
        <v>41858.291666666664</v>
      </c>
      <c r="R1229" t="s">
        <v>8286</v>
      </c>
      <c r="S1229" t="str">
        <f t="shared" si="118"/>
        <v>music</v>
      </c>
      <c r="T1229" t="str">
        <f t="shared" si="119"/>
        <v>world music</v>
      </c>
    </row>
    <row r="1230" spans="1:20" ht="43.2" x14ac:dyDescent="0.55000000000000004">
      <c r="A1230">
        <v>1228</v>
      </c>
      <c r="B1230" s="3" t="s">
        <v>1229</v>
      </c>
      <c r="C1230" s="3" t="s">
        <v>5338</v>
      </c>
      <c r="D1230" s="7">
        <v>5000</v>
      </c>
      <c r="E1230" s="7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7">
        <f t="shared" si="114"/>
        <v>61.041666666666664</v>
      </c>
      <c r="N1230" t="b">
        <v>0</v>
      </c>
      <c r="O1230" s="11">
        <f t="shared" si="115"/>
        <v>0.29299999999999998</v>
      </c>
      <c r="P1230" s="12">
        <f t="shared" si="116"/>
        <v>40754.729259259257</v>
      </c>
      <c r="Q1230" s="12">
        <f t="shared" si="117"/>
        <v>40814.729259259257</v>
      </c>
      <c r="R1230" t="s">
        <v>8286</v>
      </c>
      <c r="S1230" t="str">
        <f t="shared" si="118"/>
        <v>music</v>
      </c>
      <c r="T1230" t="str">
        <f t="shared" si="119"/>
        <v>world music</v>
      </c>
    </row>
    <row r="1231" spans="1:20" ht="43.2" x14ac:dyDescent="0.55000000000000004">
      <c r="A1231">
        <v>1229</v>
      </c>
      <c r="B1231" s="3" t="s">
        <v>1230</v>
      </c>
      <c r="C1231" s="3" t="s">
        <v>5339</v>
      </c>
      <c r="D1231" s="7">
        <v>2750</v>
      </c>
      <c r="E1231" s="7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7">
        <f t="shared" si="114"/>
        <v>25</v>
      </c>
      <c r="N1231" t="b">
        <v>0</v>
      </c>
      <c r="O1231" s="11">
        <f t="shared" si="115"/>
        <v>9.0909090909090905E-3</v>
      </c>
      <c r="P1231" s="12">
        <f t="shared" si="116"/>
        <v>40985.459803240738</v>
      </c>
      <c r="Q1231" s="12">
        <f t="shared" si="117"/>
        <v>41015.666666666664</v>
      </c>
      <c r="R1231" t="s">
        <v>8286</v>
      </c>
      <c r="S1231" t="str">
        <f t="shared" si="118"/>
        <v>music</v>
      </c>
      <c r="T1231" t="str">
        <f t="shared" si="119"/>
        <v>world music</v>
      </c>
    </row>
    <row r="1232" spans="1:20" ht="43.2" x14ac:dyDescent="0.55000000000000004">
      <c r="A1232">
        <v>1230</v>
      </c>
      <c r="B1232" s="3" t="s">
        <v>1231</v>
      </c>
      <c r="C1232" s="3" t="s">
        <v>5340</v>
      </c>
      <c r="D1232" s="7">
        <v>500000</v>
      </c>
      <c r="E1232" s="7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7" t="e">
        <f t="shared" si="114"/>
        <v>#DIV/0!</v>
      </c>
      <c r="N1232" t="b">
        <v>0</v>
      </c>
      <c r="O1232" s="11">
        <f t="shared" si="115"/>
        <v>0</v>
      </c>
      <c r="P1232" s="12">
        <f t="shared" si="116"/>
        <v>40568.972569444442</v>
      </c>
      <c r="Q1232" s="12">
        <f t="shared" si="117"/>
        <v>40598.972569444442</v>
      </c>
      <c r="R1232" t="s">
        <v>8286</v>
      </c>
      <c r="S1232" t="str">
        <f t="shared" si="118"/>
        <v>music</v>
      </c>
      <c r="T1232" t="str">
        <f t="shared" si="119"/>
        <v>world music</v>
      </c>
    </row>
    <row r="1233" spans="1:20" ht="43.2" x14ac:dyDescent="0.55000000000000004">
      <c r="A1233">
        <v>1231</v>
      </c>
      <c r="B1233" s="3" t="s">
        <v>1232</v>
      </c>
      <c r="C1233" s="3" t="s">
        <v>5341</v>
      </c>
      <c r="D1233" s="7">
        <v>5000</v>
      </c>
      <c r="E1233" s="7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7" t="e">
        <f t="shared" si="114"/>
        <v>#DIV/0!</v>
      </c>
      <c r="N1233" t="b">
        <v>0</v>
      </c>
      <c r="O1233" s="11">
        <f t="shared" si="115"/>
        <v>0</v>
      </c>
      <c r="P1233" s="12">
        <f t="shared" si="116"/>
        <v>42193.941759259258</v>
      </c>
      <c r="Q1233" s="12">
        <f t="shared" si="117"/>
        <v>42244.041666666672</v>
      </c>
      <c r="R1233" t="s">
        <v>8286</v>
      </c>
      <c r="S1233" t="str">
        <f t="shared" si="118"/>
        <v>music</v>
      </c>
      <c r="T1233" t="str">
        <f t="shared" si="119"/>
        <v>world music</v>
      </c>
    </row>
    <row r="1234" spans="1:20" ht="43.2" x14ac:dyDescent="0.55000000000000004">
      <c r="A1234">
        <v>1232</v>
      </c>
      <c r="B1234" s="3" t="s">
        <v>1233</v>
      </c>
      <c r="C1234" s="3" t="s">
        <v>5342</v>
      </c>
      <c r="D1234" s="7">
        <v>5000</v>
      </c>
      <c r="E1234" s="7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7">
        <f t="shared" si="114"/>
        <v>40</v>
      </c>
      <c r="N1234" t="b">
        <v>0</v>
      </c>
      <c r="O1234" s="11">
        <f t="shared" si="115"/>
        <v>8.0000000000000002E-3</v>
      </c>
      <c r="P1234" s="12">
        <f t="shared" si="116"/>
        <v>41506.848032407412</v>
      </c>
      <c r="Q1234" s="12">
        <f t="shared" si="117"/>
        <v>41553.848032407412</v>
      </c>
      <c r="R1234" t="s">
        <v>8286</v>
      </c>
      <c r="S1234" t="str">
        <f t="shared" si="118"/>
        <v>music</v>
      </c>
      <c r="T1234" t="str">
        <f t="shared" si="119"/>
        <v>world music</v>
      </c>
    </row>
    <row r="1235" spans="1:20" ht="43.2" x14ac:dyDescent="0.55000000000000004">
      <c r="A1235">
        <v>1233</v>
      </c>
      <c r="B1235" s="3" t="s">
        <v>1234</v>
      </c>
      <c r="C1235" s="3" t="s">
        <v>5343</v>
      </c>
      <c r="D1235" s="7">
        <v>1000</v>
      </c>
      <c r="E1235" s="7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7">
        <f t="shared" si="114"/>
        <v>19.333333333333332</v>
      </c>
      <c r="N1235" t="b">
        <v>0</v>
      </c>
      <c r="O1235" s="11">
        <f t="shared" si="115"/>
        <v>0.11600000000000001</v>
      </c>
      <c r="P1235" s="12">
        <f t="shared" si="116"/>
        <v>40939.948773148149</v>
      </c>
      <c r="Q1235" s="12">
        <f t="shared" si="117"/>
        <v>40960.948773148149</v>
      </c>
      <c r="R1235" t="s">
        <v>8286</v>
      </c>
      <c r="S1235" t="str">
        <f t="shared" si="118"/>
        <v>music</v>
      </c>
      <c r="T1235" t="str">
        <f t="shared" si="119"/>
        <v>world music</v>
      </c>
    </row>
    <row r="1236" spans="1:20" ht="43.2" x14ac:dyDescent="0.55000000000000004">
      <c r="A1236">
        <v>1234</v>
      </c>
      <c r="B1236" s="3" t="s">
        <v>1235</v>
      </c>
      <c r="C1236" s="3" t="s">
        <v>5344</v>
      </c>
      <c r="D1236" s="7">
        <v>50000</v>
      </c>
      <c r="E1236" s="7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7" t="e">
        <f t="shared" si="114"/>
        <v>#DIV/0!</v>
      </c>
      <c r="N1236" t="b">
        <v>0</v>
      </c>
      <c r="O1236" s="11">
        <f t="shared" si="115"/>
        <v>0</v>
      </c>
      <c r="P1236" s="12">
        <f t="shared" si="116"/>
        <v>42007.788680555561</v>
      </c>
      <c r="Q1236" s="12">
        <f t="shared" si="117"/>
        <v>42037.788680555561</v>
      </c>
      <c r="R1236" t="s">
        <v>8286</v>
      </c>
      <c r="S1236" t="str">
        <f t="shared" si="118"/>
        <v>music</v>
      </c>
      <c r="T1236" t="str">
        <f t="shared" si="119"/>
        <v>world music</v>
      </c>
    </row>
    <row r="1237" spans="1:20" ht="43.2" x14ac:dyDescent="0.55000000000000004">
      <c r="A1237">
        <v>1235</v>
      </c>
      <c r="B1237" s="3" t="s">
        <v>1236</v>
      </c>
      <c r="C1237" s="3" t="s">
        <v>5345</v>
      </c>
      <c r="D1237" s="7">
        <v>7534</v>
      </c>
      <c r="E1237" s="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7">
        <f t="shared" si="114"/>
        <v>35</v>
      </c>
      <c r="N1237" t="b">
        <v>0</v>
      </c>
      <c r="O1237" s="11">
        <f t="shared" si="115"/>
        <v>2.787363950092912E-2</v>
      </c>
      <c r="P1237" s="12">
        <f t="shared" si="116"/>
        <v>41583.135405092595</v>
      </c>
      <c r="Q1237" s="12">
        <f t="shared" si="117"/>
        <v>41623.135405092595</v>
      </c>
      <c r="R1237" t="s">
        <v>8286</v>
      </c>
      <c r="S1237" t="str">
        <f t="shared" si="118"/>
        <v>music</v>
      </c>
      <c r="T1237" t="str">
        <f t="shared" si="119"/>
        <v>world music</v>
      </c>
    </row>
    <row r="1238" spans="1:20" x14ac:dyDescent="0.55000000000000004">
      <c r="A1238">
        <v>1236</v>
      </c>
      <c r="B1238" s="3" t="s">
        <v>1237</v>
      </c>
      <c r="C1238" s="3" t="s">
        <v>5346</v>
      </c>
      <c r="D1238" s="7">
        <v>2500</v>
      </c>
      <c r="E1238" s="7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7" t="e">
        <f t="shared" si="114"/>
        <v>#DIV/0!</v>
      </c>
      <c r="N1238" t="b">
        <v>0</v>
      </c>
      <c r="O1238" s="11">
        <f t="shared" si="115"/>
        <v>0</v>
      </c>
      <c r="P1238" s="12">
        <f t="shared" si="116"/>
        <v>41110.680138888885</v>
      </c>
      <c r="Q1238" s="12">
        <f t="shared" si="117"/>
        <v>41118.666666666664</v>
      </c>
      <c r="R1238" t="s">
        <v>8286</v>
      </c>
      <c r="S1238" t="str">
        <f t="shared" si="118"/>
        <v>music</v>
      </c>
      <c r="T1238" t="str">
        <f t="shared" si="119"/>
        <v>world music</v>
      </c>
    </row>
    <row r="1239" spans="1:20" ht="43.2" x14ac:dyDescent="0.55000000000000004">
      <c r="A1239">
        <v>1237</v>
      </c>
      <c r="B1239" s="3" t="s">
        <v>1238</v>
      </c>
      <c r="C1239" s="3" t="s">
        <v>5347</v>
      </c>
      <c r="D1239" s="7">
        <v>25000</v>
      </c>
      <c r="E1239" s="7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7" t="e">
        <f t="shared" si="114"/>
        <v>#DIV/0!</v>
      </c>
      <c r="N1239" t="b">
        <v>0</v>
      </c>
      <c r="O1239" s="11">
        <f t="shared" si="115"/>
        <v>0</v>
      </c>
      <c r="P1239" s="12">
        <f t="shared" si="116"/>
        <v>41125.283159722225</v>
      </c>
      <c r="Q1239" s="12">
        <f t="shared" si="117"/>
        <v>41145.283159722225</v>
      </c>
      <c r="R1239" t="s">
        <v>8286</v>
      </c>
      <c r="S1239" t="str">
        <f t="shared" si="118"/>
        <v>music</v>
      </c>
      <c r="T1239" t="str">
        <f t="shared" si="119"/>
        <v>world music</v>
      </c>
    </row>
    <row r="1240" spans="1:20" ht="57.6" x14ac:dyDescent="0.55000000000000004">
      <c r="A1240">
        <v>1238</v>
      </c>
      <c r="B1240" s="3" t="s">
        <v>1239</v>
      </c>
      <c r="C1240" s="3" t="s">
        <v>5348</v>
      </c>
      <c r="D1240" s="7">
        <v>1000</v>
      </c>
      <c r="E1240" s="7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7">
        <f t="shared" si="114"/>
        <v>59.333333333333336</v>
      </c>
      <c r="N1240" t="b">
        <v>0</v>
      </c>
      <c r="O1240" s="11">
        <f t="shared" si="115"/>
        <v>0.17799999999999999</v>
      </c>
      <c r="P1240" s="12">
        <f t="shared" si="116"/>
        <v>40731.61037037037</v>
      </c>
      <c r="Q1240" s="12">
        <f t="shared" si="117"/>
        <v>40761.61037037037</v>
      </c>
      <c r="R1240" t="s">
        <v>8286</v>
      </c>
      <c r="S1240" t="str">
        <f t="shared" si="118"/>
        <v>music</v>
      </c>
      <c r="T1240" t="str">
        <f t="shared" si="119"/>
        <v>world music</v>
      </c>
    </row>
    <row r="1241" spans="1:20" ht="28.8" x14ac:dyDescent="0.55000000000000004">
      <c r="A1241">
        <v>1239</v>
      </c>
      <c r="B1241" s="3" t="s">
        <v>1240</v>
      </c>
      <c r="C1241" s="3" t="s">
        <v>5349</v>
      </c>
      <c r="D1241" s="7">
        <v>2500</v>
      </c>
      <c r="E1241" s="7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7" t="e">
        <f t="shared" si="114"/>
        <v>#DIV/0!</v>
      </c>
      <c r="N1241" t="b">
        <v>0</v>
      </c>
      <c r="O1241" s="11">
        <f t="shared" si="115"/>
        <v>0</v>
      </c>
      <c r="P1241" s="12">
        <f t="shared" si="116"/>
        <v>40883.962581018517</v>
      </c>
      <c r="Q1241" s="12">
        <f t="shared" si="117"/>
        <v>40913.962581018517</v>
      </c>
      <c r="R1241" t="s">
        <v>8286</v>
      </c>
      <c r="S1241" t="str">
        <f t="shared" si="118"/>
        <v>music</v>
      </c>
      <c r="T1241" t="str">
        <f t="shared" si="119"/>
        <v>world music</v>
      </c>
    </row>
    <row r="1242" spans="1:20" ht="28.8" x14ac:dyDescent="0.55000000000000004">
      <c r="A1242">
        <v>1240</v>
      </c>
      <c r="B1242" s="3" t="s">
        <v>1241</v>
      </c>
      <c r="C1242" s="3" t="s">
        <v>5350</v>
      </c>
      <c r="D1242" s="7">
        <v>8000</v>
      </c>
      <c r="E1242" s="7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7">
        <f t="shared" si="114"/>
        <v>30.125</v>
      </c>
      <c r="N1242" t="b">
        <v>0</v>
      </c>
      <c r="O1242" s="11">
        <f t="shared" si="115"/>
        <v>3.0124999999999999E-2</v>
      </c>
      <c r="P1242" s="12">
        <f t="shared" si="116"/>
        <v>41409.040011574078</v>
      </c>
      <c r="Q1242" s="12">
        <f t="shared" si="117"/>
        <v>41467.910416666666</v>
      </c>
      <c r="R1242" t="s">
        <v>8286</v>
      </c>
      <c r="S1242" t="str">
        <f t="shared" si="118"/>
        <v>music</v>
      </c>
      <c r="T1242" t="str">
        <f t="shared" si="119"/>
        <v>world music</v>
      </c>
    </row>
    <row r="1243" spans="1:20" ht="43.2" x14ac:dyDescent="0.55000000000000004">
      <c r="A1243">
        <v>1241</v>
      </c>
      <c r="B1243" s="3" t="s">
        <v>1242</v>
      </c>
      <c r="C1243" s="3" t="s">
        <v>5351</v>
      </c>
      <c r="D1243" s="7">
        <v>5000</v>
      </c>
      <c r="E1243" s="7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7">
        <f t="shared" si="114"/>
        <v>74.617647058823536</v>
      </c>
      <c r="N1243" t="b">
        <v>0</v>
      </c>
      <c r="O1243" s="11">
        <f t="shared" si="115"/>
        <v>0.50739999999999996</v>
      </c>
      <c r="P1243" s="12">
        <f t="shared" si="116"/>
        <v>41923.837731481479</v>
      </c>
      <c r="Q1243" s="12">
        <f t="shared" si="117"/>
        <v>41946.249305555553</v>
      </c>
      <c r="R1243" t="s">
        <v>8286</v>
      </c>
      <c r="S1243" t="str">
        <f t="shared" si="118"/>
        <v>music</v>
      </c>
      <c r="T1243" t="str">
        <f t="shared" si="119"/>
        <v>world music</v>
      </c>
    </row>
    <row r="1244" spans="1:20" ht="43.2" x14ac:dyDescent="0.55000000000000004">
      <c r="A1244">
        <v>1242</v>
      </c>
      <c r="B1244" s="3" t="s">
        <v>1243</v>
      </c>
      <c r="C1244" s="3" t="s">
        <v>5352</v>
      </c>
      <c r="D1244" s="7">
        <v>911</v>
      </c>
      <c r="E1244" s="7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7">
        <f t="shared" si="114"/>
        <v>5</v>
      </c>
      <c r="N1244" t="b">
        <v>0</v>
      </c>
      <c r="O1244" s="11">
        <f t="shared" si="115"/>
        <v>5.4884742041712408E-3</v>
      </c>
      <c r="P1244" s="12">
        <f t="shared" si="116"/>
        <v>40782.165532407409</v>
      </c>
      <c r="Q1244" s="12">
        <f t="shared" si="117"/>
        <v>40797.554166666669</v>
      </c>
      <c r="R1244" t="s">
        <v>8286</v>
      </c>
      <c r="S1244" t="str">
        <f t="shared" si="118"/>
        <v>music</v>
      </c>
      <c r="T1244" t="str">
        <f t="shared" si="119"/>
        <v>world music</v>
      </c>
    </row>
    <row r="1245" spans="1:20" ht="43.2" x14ac:dyDescent="0.55000000000000004">
      <c r="A1245">
        <v>1243</v>
      </c>
      <c r="B1245" s="3" t="s">
        <v>1244</v>
      </c>
      <c r="C1245" s="3" t="s">
        <v>5353</v>
      </c>
      <c r="D1245" s="7">
        <v>12000</v>
      </c>
      <c r="E1245" s="7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7">
        <f t="shared" si="114"/>
        <v>44.5</v>
      </c>
      <c r="N1245" t="b">
        <v>0</v>
      </c>
      <c r="O1245" s="11">
        <f t="shared" si="115"/>
        <v>0.14091666666666666</v>
      </c>
      <c r="P1245" s="12">
        <f t="shared" si="116"/>
        <v>40671.879293981481</v>
      </c>
      <c r="Q1245" s="12">
        <f t="shared" si="117"/>
        <v>40732.875</v>
      </c>
      <c r="R1245" t="s">
        <v>8286</v>
      </c>
      <c r="S1245" t="str">
        <f t="shared" si="118"/>
        <v>music</v>
      </c>
      <c r="T1245" t="str">
        <f t="shared" si="119"/>
        <v>world music</v>
      </c>
    </row>
    <row r="1246" spans="1:20" ht="43.2" x14ac:dyDescent="0.55000000000000004">
      <c r="A1246">
        <v>1244</v>
      </c>
      <c r="B1246" s="3" t="s">
        <v>1245</v>
      </c>
      <c r="C1246" s="3" t="s">
        <v>5354</v>
      </c>
      <c r="D1246" s="7">
        <v>2000</v>
      </c>
      <c r="E1246" s="7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7">
        <f t="shared" si="114"/>
        <v>46.133333333333333</v>
      </c>
      <c r="N1246" t="b">
        <v>1</v>
      </c>
      <c r="O1246" s="11">
        <f t="shared" si="115"/>
        <v>1.038</v>
      </c>
      <c r="P1246" s="12">
        <f t="shared" si="116"/>
        <v>41355.825497685182</v>
      </c>
      <c r="Q1246" s="12">
        <f t="shared" si="117"/>
        <v>41386.875</v>
      </c>
      <c r="R1246" t="s">
        <v>8276</v>
      </c>
      <c r="S1246" t="str">
        <f t="shared" si="118"/>
        <v>music</v>
      </c>
      <c r="T1246" t="str">
        <f t="shared" si="119"/>
        <v>rock</v>
      </c>
    </row>
    <row r="1247" spans="1:20" ht="43.2" x14ac:dyDescent="0.55000000000000004">
      <c r="A1247">
        <v>1245</v>
      </c>
      <c r="B1247" s="3" t="s">
        <v>1246</v>
      </c>
      <c r="C1247" s="3" t="s">
        <v>5355</v>
      </c>
      <c r="D1247" s="7">
        <v>2000</v>
      </c>
      <c r="E1247" s="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7">
        <f t="shared" si="114"/>
        <v>141.47058823529412</v>
      </c>
      <c r="N1247" t="b">
        <v>1</v>
      </c>
      <c r="O1247" s="11">
        <f t="shared" si="115"/>
        <v>1.2024999999999999</v>
      </c>
      <c r="P1247" s="12">
        <f t="shared" si="116"/>
        <v>41774.599930555552</v>
      </c>
      <c r="Q1247" s="12">
        <f t="shared" si="117"/>
        <v>41804.599930555552</v>
      </c>
      <c r="R1247" t="s">
        <v>8276</v>
      </c>
      <c r="S1247" t="str">
        <f t="shared" si="118"/>
        <v>music</v>
      </c>
      <c r="T1247" t="str">
        <f t="shared" si="119"/>
        <v>rock</v>
      </c>
    </row>
    <row r="1248" spans="1:20" ht="43.2" x14ac:dyDescent="0.55000000000000004">
      <c r="A1248">
        <v>1246</v>
      </c>
      <c r="B1248" s="3" t="s">
        <v>1247</v>
      </c>
      <c r="C1248" s="3" t="s">
        <v>5356</v>
      </c>
      <c r="D1248" s="7">
        <v>2000</v>
      </c>
      <c r="E1248" s="7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7">
        <f t="shared" si="114"/>
        <v>75.483870967741936</v>
      </c>
      <c r="N1248" t="b">
        <v>1</v>
      </c>
      <c r="O1248" s="11">
        <f t="shared" si="115"/>
        <v>1.17</v>
      </c>
      <c r="P1248" s="12">
        <f t="shared" si="116"/>
        <v>40838.043391203704</v>
      </c>
      <c r="Q1248" s="12">
        <f t="shared" si="117"/>
        <v>40883.085057870368</v>
      </c>
      <c r="R1248" t="s">
        <v>8276</v>
      </c>
      <c r="S1248" t="str">
        <f t="shared" si="118"/>
        <v>music</v>
      </c>
      <c r="T1248" t="str">
        <f t="shared" si="119"/>
        <v>rock</v>
      </c>
    </row>
    <row r="1249" spans="1:20" ht="28.8" x14ac:dyDescent="0.55000000000000004">
      <c r="A1249">
        <v>1247</v>
      </c>
      <c r="B1249" s="3" t="s">
        <v>1248</v>
      </c>
      <c r="C1249" s="3" t="s">
        <v>5357</v>
      </c>
      <c r="D1249" s="7">
        <v>3500</v>
      </c>
      <c r="E1249" s="7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7">
        <f t="shared" si="114"/>
        <v>85.5</v>
      </c>
      <c r="N1249" t="b">
        <v>1</v>
      </c>
      <c r="O1249" s="11">
        <f t="shared" si="115"/>
        <v>1.2214285714285715</v>
      </c>
      <c r="P1249" s="12">
        <f t="shared" si="116"/>
        <v>41370.292303240742</v>
      </c>
      <c r="Q1249" s="12">
        <f t="shared" si="117"/>
        <v>41400.292303240742</v>
      </c>
      <c r="R1249" t="s">
        <v>8276</v>
      </c>
      <c r="S1249" t="str">
        <f t="shared" si="118"/>
        <v>music</v>
      </c>
      <c r="T1249" t="str">
        <f t="shared" si="119"/>
        <v>rock</v>
      </c>
    </row>
    <row r="1250" spans="1:20" ht="28.8" x14ac:dyDescent="0.55000000000000004">
      <c r="A1250">
        <v>1248</v>
      </c>
      <c r="B1250" s="3" t="s">
        <v>1249</v>
      </c>
      <c r="C1250" s="3" t="s">
        <v>5358</v>
      </c>
      <c r="D1250" s="7">
        <v>2500</v>
      </c>
      <c r="E1250" s="7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7">
        <f t="shared" si="114"/>
        <v>64.254237288135599</v>
      </c>
      <c r="N1250" t="b">
        <v>1</v>
      </c>
      <c r="O1250" s="11">
        <f t="shared" si="115"/>
        <v>1.5164</v>
      </c>
      <c r="P1250" s="12">
        <f t="shared" si="116"/>
        <v>41767.656863425924</v>
      </c>
      <c r="Q1250" s="12">
        <f t="shared" si="117"/>
        <v>41803.290972222225</v>
      </c>
      <c r="R1250" t="s">
        <v>8276</v>
      </c>
      <c r="S1250" t="str">
        <f t="shared" si="118"/>
        <v>music</v>
      </c>
      <c r="T1250" t="str">
        <f t="shared" si="119"/>
        <v>rock</v>
      </c>
    </row>
    <row r="1251" spans="1:20" ht="43.2" x14ac:dyDescent="0.55000000000000004">
      <c r="A1251">
        <v>1249</v>
      </c>
      <c r="B1251" s="3" t="s">
        <v>1250</v>
      </c>
      <c r="C1251" s="3" t="s">
        <v>5359</v>
      </c>
      <c r="D1251" s="7">
        <v>5000</v>
      </c>
      <c r="E1251" s="7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7">
        <f t="shared" si="114"/>
        <v>64.46913580246914</v>
      </c>
      <c r="N1251" t="b">
        <v>1</v>
      </c>
      <c r="O1251" s="11">
        <f t="shared" si="115"/>
        <v>1.0444</v>
      </c>
      <c r="P1251" s="12">
        <f t="shared" si="116"/>
        <v>41067.74086805556</v>
      </c>
      <c r="Q1251" s="12">
        <f t="shared" si="117"/>
        <v>41097.74086805556</v>
      </c>
      <c r="R1251" t="s">
        <v>8276</v>
      </c>
      <c r="S1251" t="str">
        <f t="shared" si="118"/>
        <v>music</v>
      </c>
      <c r="T1251" t="str">
        <f t="shared" si="119"/>
        <v>rock</v>
      </c>
    </row>
    <row r="1252" spans="1:20" ht="43.2" x14ac:dyDescent="0.55000000000000004">
      <c r="A1252">
        <v>1250</v>
      </c>
      <c r="B1252" s="3" t="s">
        <v>1251</v>
      </c>
      <c r="C1252" s="3" t="s">
        <v>5360</v>
      </c>
      <c r="D1252" s="7">
        <v>30000</v>
      </c>
      <c r="E1252" s="7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7">
        <f t="shared" si="114"/>
        <v>118.2007874015748</v>
      </c>
      <c r="N1252" t="b">
        <v>1</v>
      </c>
      <c r="O1252" s="11">
        <f t="shared" si="115"/>
        <v>2.0015333333333332</v>
      </c>
      <c r="P1252" s="12">
        <f t="shared" si="116"/>
        <v>41843.64271990741</v>
      </c>
      <c r="Q1252" s="12">
        <f t="shared" si="117"/>
        <v>41888.64271990741</v>
      </c>
      <c r="R1252" t="s">
        <v>8276</v>
      </c>
      <c r="S1252" t="str">
        <f t="shared" si="118"/>
        <v>music</v>
      </c>
      <c r="T1252" t="str">
        <f t="shared" si="119"/>
        <v>rock</v>
      </c>
    </row>
    <row r="1253" spans="1:20" ht="28.8" x14ac:dyDescent="0.55000000000000004">
      <c r="A1253">
        <v>1251</v>
      </c>
      <c r="B1253" s="3" t="s">
        <v>1252</v>
      </c>
      <c r="C1253" s="3" t="s">
        <v>5361</v>
      </c>
      <c r="D1253" s="7">
        <v>6000</v>
      </c>
      <c r="E1253" s="7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7">
        <f t="shared" si="114"/>
        <v>82.540540540540547</v>
      </c>
      <c r="N1253" t="b">
        <v>1</v>
      </c>
      <c r="O1253" s="11">
        <f t="shared" si="115"/>
        <v>1.018</v>
      </c>
      <c r="P1253" s="12">
        <f t="shared" si="116"/>
        <v>40751.814432870371</v>
      </c>
      <c r="Q1253" s="12">
        <f t="shared" si="117"/>
        <v>40811.814432870371</v>
      </c>
      <c r="R1253" t="s">
        <v>8276</v>
      </c>
      <c r="S1253" t="str">
        <f t="shared" si="118"/>
        <v>music</v>
      </c>
      <c r="T1253" t="str">
        <f t="shared" si="119"/>
        <v>rock</v>
      </c>
    </row>
    <row r="1254" spans="1:20" ht="43.2" x14ac:dyDescent="0.55000000000000004">
      <c r="A1254">
        <v>1252</v>
      </c>
      <c r="B1254" s="3" t="s">
        <v>1253</v>
      </c>
      <c r="C1254" s="3" t="s">
        <v>5362</v>
      </c>
      <c r="D1254" s="7">
        <v>3500</v>
      </c>
      <c r="E1254" s="7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7">
        <f t="shared" si="114"/>
        <v>34.170212765957444</v>
      </c>
      <c r="N1254" t="b">
        <v>1</v>
      </c>
      <c r="O1254" s="11">
        <f t="shared" si="115"/>
        <v>1.3765714285714286</v>
      </c>
      <c r="P1254" s="12">
        <f t="shared" si="116"/>
        <v>41543.988067129627</v>
      </c>
      <c r="Q1254" s="12">
        <f t="shared" si="117"/>
        <v>41571.988067129627</v>
      </c>
      <c r="R1254" t="s">
        <v>8276</v>
      </c>
      <c r="S1254" t="str">
        <f t="shared" si="118"/>
        <v>music</v>
      </c>
      <c r="T1254" t="str">
        <f t="shared" si="119"/>
        <v>rock</v>
      </c>
    </row>
    <row r="1255" spans="1:20" ht="43.2" x14ac:dyDescent="0.55000000000000004">
      <c r="A1255">
        <v>1253</v>
      </c>
      <c r="B1255" s="3" t="s">
        <v>1254</v>
      </c>
      <c r="C1255" s="3" t="s">
        <v>5363</v>
      </c>
      <c r="D1255" s="7">
        <v>10</v>
      </c>
      <c r="E1255" s="7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7">
        <f t="shared" si="114"/>
        <v>42.73322081575246</v>
      </c>
      <c r="N1255" t="b">
        <v>1</v>
      </c>
      <c r="O1255" s="11">
        <f t="shared" si="115"/>
        <v>3038.3319999999999</v>
      </c>
      <c r="P1255" s="12">
        <f t="shared" si="116"/>
        <v>41855.783645833333</v>
      </c>
      <c r="Q1255" s="12">
        <f t="shared" si="117"/>
        <v>41885.783645833333</v>
      </c>
      <c r="R1255" t="s">
        <v>8276</v>
      </c>
      <c r="S1255" t="str">
        <f t="shared" si="118"/>
        <v>music</v>
      </c>
      <c r="T1255" t="str">
        <f t="shared" si="119"/>
        <v>rock</v>
      </c>
    </row>
    <row r="1256" spans="1:20" ht="43.2" x14ac:dyDescent="0.55000000000000004">
      <c r="A1256">
        <v>1254</v>
      </c>
      <c r="B1256" s="3" t="s">
        <v>1255</v>
      </c>
      <c r="C1256" s="3" t="s">
        <v>5364</v>
      </c>
      <c r="D1256" s="7">
        <v>6700</v>
      </c>
      <c r="E1256" s="7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7">
        <f t="shared" si="114"/>
        <v>94.489361702127653</v>
      </c>
      <c r="N1256" t="b">
        <v>1</v>
      </c>
      <c r="O1256" s="11">
        <f t="shared" si="115"/>
        <v>1.9885074626865671</v>
      </c>
      <c r="P1256" s="12">
        <f t="shared" si="116"/>
        <v>40487.621365740742</v>
      </c>
      <c r="Q1256" s="12">
        <f t="shared" si="117"/>
        <v>40544.207638888889</v>
      </c>
      <c r="R1256" t="s">
        <v>8276</v>
      </c>
      <c r="S1256" t="str">
        <f t="shared" si="118"/>
        <v>music</v>
      </c>
      <c r="T1256" t="str">
        <f t="shared" si="119"/>
        <v>rock</v>
      </c>
    </row>
    <row r="1257" spans="1:20" ht="43.2" x14ac:dyDescent="0.55000000000000004">
      <c r="A1257">
        <v>1255</v>
      </c>
      <c r="B1257" s="3" t="s">
        <v>1256</v>
      </c>
      <c r="C1257" s="3" t="s">
        <v>5365</v>
      </c>
      <c r="D1257" s="7">
        <v>3000</v>
      </c>
      <c r="E1257" s="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7">
        <f t="shared" si="114"/>
        <v>55.697247706422019</v>
      </c>
      <c r="N1257" t="b">
        <v>1</v>
      </c>
      <c r="O1257" s="11">
        <f t="shared" si="115"/>
        <v>2.0236666666666667</v>
      </c>
      <c r="P1257" s="12">
        <f t="shared" si="116"/>
        <v>41579.845509259263</v>
      </c>
      <c r="Q1257" s="12">
        <f t="shared" si="117"/>
        <v>41609.887175925927</v>
      </c>
      <c r="R1257" t="s">
        <v>8276</v>
      </c>
      <c r="S1257" t="str">
        <f t="shared" si="118"/>
        <v>music</v>
      </c>
      <c r="T1257" t="str">
        <f t="shared" si="119"/>
        <v>rock</v>
      </c>
    </row>
    <row r="1258" spans="1:20" ht="43.2" x14ac:dyDescent="0.55000000000000004">
      <c r="A1258">
        <v>1256</v>
      </c>
      <c r="B1258" s="3" t="s">
        <v>1257</v>
      </c>
      <c r="C1258" s="3" t="s">
        <v>5366</v>
      </c>
      <c r="D1258" s="7">
        <v>30000</v>
      </c>
      <c r="E1258" s="7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7">
        <f t="shared" si="114"/>
        <v>98.030831024930734</v>
      </c>
      <c r="N1258" t="b">
        <v>1</v>
      </c>
      <c r="O1258" s="11">
        <f t="shared" si="115"/>
        <v>1.1796376666666666</v>
      </c>
      <c r="P1258" s="12">
        <f t="shared" si="116"/>
        <v>40921.919340277782</v>
      </c>
      <c r="Q1258" s="12">
        <f t="shared" si="117"/>
        <v>40951.919340277782</v>
      </c>
      <c r="R1258" t="s">
        <v>8276</v>
      </c>
      <c r="S1258" t="str">
        <f t="shared" si="118"/>
        <v>music</v>
      </c>
      <c r="T1258" t="str">
        <f t="shared" si="119"/>
        <v>rock</v>
      </c>
    </row>
    <row r="1259" spans="1:20" ht="43.2" x14ac:dyDescent="0.55000000000000004">
      <c r="A1259">
        <v>1257</v>
      </c>
      <c r="B1259" s="3" t="s">
        <v>1258</v>
      </c>
      <c r="C1259" s="3" t="s">
        <v>5367</v>
      </c>
      <c r="D1259" s="7">
        <v>5500</v>
      </c>
      <c r="E1259" s="7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7">
        <f t="shared" si="114"/>
        <v>92.102272727272734</v>
      </c>
      <c r="N1259" t="b">
        <v>1</v>
      </c>
      <c r="O1259" s="11">
        <f t="shared" si="115"/>
        <v>2.9472727272727273</v>
      </c>
      <c r="P1259" s="12">
        <f t="shared" si="116"/>
        <v>40587.085532407407</v>
      </c>
      <c r="Q1259" s="12">
        <f t="shared" si="117"/>
        <v>40636.043865740743</v>
      </c>
      <c r="R1259" t="s">
        <v>8276</v>
      </c>
      <c r="S1259" t="str">
        <f t="shared" si="118"/>
        <v>music</v>
      </c>
      <c r="T1259" t="str">
        <f t="shared" si="119"/>
        <v>rock</v>
      </c>
    </row>
    <row r="1260" spans="1:20" ht="43.2" x14ac:dyDescent="0.55000000000000004">
      <c r="A1260">
        <v>1258</v>
      </c>
      <c r="B1260" s="3" t="s">
        <v>1259</v>
      </c>
      <c r="C1260" s="3" t="s">
        <v>5368</v>
      </c>
      <c r="D1260" s="7">
        <v>12000</v>
      </c>
      <c r="E1260" s="7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7">
        <f t="shared" si="114"/>
        <v>38.175462686567165</v>
      </c>
      <c r="N1260" t="b">
        <v>1</v>
      </c>
      <c r="O1260" s="11">
        <f t="shared" si="115"/>
        <v>2.1314633333333335</v>
      </c>
      <c r="P1260" s="12">
        <f t="shared" si="116"/>
        <v>41487.611250000002</v>
      </c>
      <c r="Q1260" s="12">
        <f t="shared" si="117"/>
        <v>41517.611250000002</v>
      </c>
      <c r="R1260" t="s">
        <v>8276</v>
      </c>
      <c r="S1260" t="str">
        <f t="shared" si="118"/>
        <v>music</v>
      </c>
      <c r="T1260" t="str">
        <f t="shared" si="119"/>
        <v>rock</v>
      </c>
    </row>
    <row r="1261" spans="1:20" ht="28.8" x14ac:dyDescent="0.55000000000000004">
      <c r="A1261">
        <v>1259</v>
      </c>
      <c r="B1261" s="3" t="s">
        <v>1260</v>
      </c>
      <c r="C1261" s="3" t="s">
        <v>5369</v>
      </c>
      <c r="D1261" s="7">
        <v>2500</v>
      </c>
      <c r="E1261" s="7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7">
        <f t="shared" si="114"/>
        <v>27.145833333333332</v>
      </c>
      <c r="N1261" t="b">
        <v>1</v>
      </c>
      <c r="O1261" s="11">
        <f t="shared" si="115"/>
        <v>1.0424</v>
      </c>
      <c r="P1261" s="12">
        <f t="shared" si="116"/>
        <v>41766.970648148148</v>
      </c>
      <c r="Q1261" s="12">
        <f t="shared" si="117"/>
        <v>41799.165972222225</v>
      </c>
      <c r="R1261" t="s">
        <v>8276</v>
      </c>
      <c r="S1261" t="str">
        <f t="shared" si="118"/>
        <v>music</v>
      </c>
      <c r="T1261" t="str">
        <f t="shared" si="119"/>
        <v>rock</v>
      </c>
    </row>
    <row r="1262" spans="1:20" ht="43.2" x14ac:dyDescent="0.55000000000000004">
      <c r="A1262">
        <v>1260</v>
      </c>
      <c r="B1262" s="3" t="s">
        <v>1261</v>
      </c>
      <c r="C1262" s="3" t="s">
        <v>5370</v>
      </c>
      <c r="D1262" s="7">
        <v>3300</v>
      </c>
      <c r="E1262" s="7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7">
        <f t="shared" si="114"/>
        <v>50.689189189189186</v>
      </c>
      <c r="N1262" t="b">
        <v>1</v>
      </c>
      <c r="O1262" s="11">
        <f t="shared" si="115"/>
        <v>1.1366666666666667</v>
      </c>
      <c r="P1262" s="12">
        <f t="shared" si="116"/>
        <v>41666.842824074076</v>
      </c>
      <c r="Q1262" s="12">
        <f t="shared" si="117"/>
        <v>41696.842824074076</v>
      </c>
      <c r="R1262" t="s">
        <v>8276</v>
      </c>
      <c r="S1262" t="str">
        <f t="shared" si="118"/>
        <v>music</v>
      </c>
      <c r="T1262" t="str">
        <f t="shared" si="119"/>
        <v>rock</v>
      </c>
    </row>
    <row r="1263" spans="1:20" ht="28.8" x14ac:dyDescent="0.55000000000000004">
      <c r="A1263">
        <v>1261</v>
      </c>
      <c r="B1263" s="3" t="s">
        <v>1262</v>
      </c>
      <c r="C1263" s="3" t="s">
        <v>5371</v>
      </c>
      <c r="D1263" s="7">
        <v>2000</v>
      </c>
      <c r="E1263" s="7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7">
        <f t="shared" si="114"/>
        <v>38.942307692307693</v>
      </c>
      <c r="N1263" t="b">
        <v>1</v>
      </c>
      <c r="O1263" s="11">
        <f t="shared" si="115"/>
        <v>1.0125</v>
      </c>
      <c r="P1263" s="12">
        <f t="shared" si="116"/>
        <v>41638.342905092592</v>
      </c>
      <c r="Q1263" s="12">
        <f t="shared" si="117"/>
        <v>41668.342905092592</v>
      </c>
      <c r="R1263" t="s">
        <v>8276</v>
      </c>
      <c r="S1263" t="str">
        <f t="shared" si="118"/>
        <v>music</v>
      </c>
      <c r="T1263" t="str">
        <f t="shared" si="119"/>
        <v>rock</v>
      </c>
    </row>
    <row r="1264" spans="1:20" ht="43.2" x14ac:dyDescent="0.55000000000000004">
      <c r="A1264">
        <v>1262</v>
      </c>
      <c r="B1264" s="3" t="s">
        <v>1263</v>
      </c>
      <c r="C1264" s="3" t="s">
        <v>5372</v>
      </c>
      <c r="D1264" s="7">
        <v>6500</v>
      </c>
      <c r="E1264" s="7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7">
        <f t="shared" si="114"/>
        <v>77.638095238095232</v>
      </c>
      <c r="N1264" t="b">
        <v>1</v>
      </c>
      <c r="O1264" s="11">
        <f t="shared" si="115"/>
        <v>1.2541538461538462</v>
      </c>
      <c r="P1264" s="12">
        <f t="shared" si="116"/>
        <v>41656.762638888889</v>
      </c>
      <c r="Q1264" s="12">
        <f t="shared" si="117"/>
        <v>41686.762638888889</v>
      </c>
      <c r="R1264" t="s">
        <v>8276</v>
      </c>
      <c r="S1264" t="str">
        <f t="shared" si="118"/>
        <v>music</v>
      </c>
      <c r="T1264" t="str">
        <f t="shared" si="119"/>
        <v>rock</v>
      </c>
    </row>
    <row r="1265" spans="1:20" ht="28.8" x14ac:dyDescent="0.55000000000000004">
      <c r="A1265">
        <v>1263</v>
      </c>
      <c r="B1265" s="3" t="s">
        <v>1264</v>
      </c>
      <c r="C1265" s="3" t="s">
        <v>5373</v>
      </c>
      <c r="D1265" s="7">
        <v>1500</v>
      </c>
      <c r="E1265" s="7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7">
        <f t="shared" si="114"/>
        <v>43.536585365853661</v>
      </c>
      <c r="N1265" t="b">
        <v>1</v>
      </c>
      <c r="O1265" s="11">
        <f t="shared" si="115"/>
        <v>1.19</v>
      </c>
      <c r="P1265" s="12">
        <f t="shared" si="116"/>
        <v>41692.084143518521</v>
      </c>
      <c r="Q1265" s="12">
        <f t="shared" si="117"/>
        <v>41727.041666666664</v>
      </c>
      <c r="R1265" t="s">
        <v>8276</v>
      </c>
      <c r="S1265" t="str">
        <f t="shared" si="118"/>
        <v>music</v>
      </c>
      <c r="T1265" t="str">
        <f t="shared" si="119"/>
        <v>rock</v>
      </c>
    </row>
    <row r="1266" spans="1:20" ht="43.2" x14ac:dyDescent="0.55000000000000004">
      <c r="A1266">
        <v>1264</v>
      </c>
      <c r="B1266" s="3" t="s">
        <v>1265</v>
      </c>
      <c r="C1266" s="3" t="s">
        <v>5374</v>
      </c>
      <c r="D1266" s="7">
        <v>650</v>
      </c>
      <c r="E1266" s="7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7">
        <f t="shared" si="114"/>
        <v>31.823529411764707</v>
      </c>
      <c r="N1266" t="b">
        <v>1</v>
      </c>
      <c r="O1266" s="11">
        <f t="shared" si="115"/>
        <v>1.6646153846153846</v>
      </c>
      <c r="P1266" s="12">
        <f t="shared" si="116"/>
        <v>41547.662997685184</v>
      </c>
      <c r="Q1266" s="12">
        <f t="shared" si="117"/>
        <v>41576.662997685184</v>
      </c>
      <c r="R1266" t="s">
        <v>8276</v>
      </c>
      <c r="S1266" t="str">
        <f t="shared" si="118"/>
        <v>music</v>
      </c>
      <c r="T1266" t="str">
        <f t="shared" si="119"/>
        <v>rock</v>
      </c>
    </row>
    <row r="1267" spans="1:20" ht="57.6" x14ac:dyDescent="0.55000000000000004">
      <c r="A1267">
        <v>1265</v>
      </c>
      <c r="B1267" s="3" t="s">
        <v>1266</v>
      </c>
      <c r="C1267" s="3" t="s">
        <v>5375</v>
      </c>
      <c r="D1267" s="7">
        <v>3500</v>
      </c>
      <c r="E1267" s="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7">
        <f t="shared" si="114"/>
        <v>63.184393939393942</v>
      </c>
      <c r="N1267" t="b">
        <v>1</v>
      </c>
      <c r="O1267" s="11">
        <f t="shared" si="115"/>
        <v>1.1914771428571429</v>
      </c>
      <c r="P1267" s="12">
        <f t="shared" si="116"/>
        <v>40465.655266203699</v>
      </c>
      <c r="Q1267" s="12">
        <f t="shared" si="117"/>
        <v>40512.655266203699</v>
      </c>
      <c r="R1267" t="s">
        <v>8276</v>
      </c>
      <c r="S1267" t="str">
        <f t="shared" si="118"/>
        <v>music</v>
      </c>
      <c r="T1267" t="str">
        <f t="shared" si="119"/>
        <v>rock</v>
      </c>
    </row>
    <row r="1268" spans="1:20" ht="28.8" x14ac:dyDescent="0.55000000000000004">
      <c r="A1268">
        <v>1266</v>
      </c>
      <c r="B1268" s="3" t="s">
        <v>1267</v>
      </c>
      <c r="C1268" s="3" t="s">
        <v>5376</v>
      </c>
      <c r="D1268" s="7">
        <v>9500</v>
      </c>
      <c r="E1268" s="7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7">
        <f t="shared" si="114"/>
        <v>190.9</v>
      </c>
      <c r="N1268" t="b">
        <v>1</v>
      </c>
      <c r="O1268" s="11">
        <f t="shared" si="115"/>
        <v>1.0047368421052632</v>
      </c>
      <c r="P1268" s="12">
        <f t="shared" si="116"/>
        <v>41620.87667824074</v>
      </c>
      <c r="Q1268" s="12">
        <f t="shared" si="117"/>
        <v>41650.87667824074</v>
      </c>
      <c r="R1268" t="s">
        <v>8276</v>
      </c>
      <c r="S1268" t="str">
        <f t="shared" si="118"/>
        <v>music</v>
      </c>
      <c r="T1268" t="str">
        <f t="shared" si="119"/>
        <v>rock</v>
      </c>
    </row>
    <row r="1269" spans="1:20" ht="43.2" x14ac:dyDescent="0.55000000000000004">
      <c r="A1269">
        <v>1267</v>
      </c>
      <c r="B1269" s="3" t="s">
        <v>1268</v>
      </c>
      <c r="C1269" s="3" t="s">
        <v>5377</v>
      </c>
      <c r="D1269" s="7">
        <v>22000</v>
      </c>
      <c r="E1269" s="7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7">
        <f t="shared" si="114"/>
        <v>140.85534591194968</v>
      </c>
      <c r="N1269" t="b">
        <v>1</v>
      </c>
      <c r="O1269" s="11">
        <f t="shared" si="115"/>
        <v>1.018</v>
      </c>
      <c r="P1269" s="12">
        <f t="shared" si="116"/>
        <v>41449.585162037038</v>
      </c>
      <c r="Q1269" s="12">
        <f t="shared" si="117"/>
        <v>41479.585162037038</v>
      </c>
      <c r="R1269" t="s">
        <v>8276</v>
      </c>
      <c r="S1269" t="str">
        <f t="shared" si="118"/>
        <v>music</v>
      </c>
      <c r="T1269" t="str">
        <f t="shared" si="119"/>
        <v>rock</v>
      </c>
    </row>
    <row r="1270" spans="1:20" ht="28.8" x14ac:dyDescent="0.55000000000000004">
      <c r="A1270">
        <v>1268</v>
      </c>
      <c r="B1270" s="3" t="s">
        <v>1269</v>
      </c>
      <c r="C1270" s="3" t="s">
        <v>5378</v>
      </c>
      <c r="D1270" s="7">
        <v>12000</v>
      </c>
      <c r="E1270" s="7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7">
        <f t="shared" si="114"/>
        <v>76.92307692307692</v>
      </c>
      <c r="N1270" t="b">
        <v>1</v>
      </c>
      <c r="O1270" s="11">
        <f t="shared" si="115"/>
        <v>1.1666666666666667</v>
      </c>
      <c r="P1270" s="12">
        <f t="shared" si="116"/>
        <v>41507.845451388886</v>
      </c>
      <c r="Q1270" s="12">
        <f t="shared" si="117"/>
        <v>41537.845451388886</v>
      </c>
      <c r="R1270" t="s">
        <v>8276</v>
      </c>
      <c r="S1270" t="str">
        <f t="shared" si="118"/>
        <v>music</v>
      </c>
      <c r="T1270" t="str">
        <f t="shared" si="119"/>
        <v>rock</v>
      </c>
    </row>
    <row r="1271" spans="1:20" ht="43.2" x14ac:dyDescent="0.55000000000000004">
      <c r="A1271">
        <v>1269</v>
      </c>
      <c r="B1271" s="3" t="s">
        <v>1270</v>
      </c>
      <c r="C1271" s="3" t="s">
        <v>5379</v>
      </c>
      <c r="D1271" s="7">
        <v>18800</v>
      </c>
      <c r="E1271" s="7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7">
        <f t="shared" si="114"/>
        <v>99.15533980582525</v>
      </c>
      <c r="N1271" t="b">
        <v>1</v>
      </c>
      <c r="O1271" s="11">
        <f t="shared" si="115"/>
        <v>1.0864893617021276</v>
      </c>
      <c r="P1271" s="12">
        <f t="shared" si="116"/>
        <v>42445.823055555549</v>
      </c>
      <c r="Q1271" s="12">
        <f t="shared" si="117"/>
        <v>42476</v>
      </c>
      <c r="R1271" t="s">
        <v>8276</v>
      </c>
      <c r="S1271" t="str">
        <f t="shared" si="118"/>
        <v>music</v>
      </c>
      <c r="T1271" t="str">
        <f t="shared" si="119"/>
        <v>rock</v>
      </c>
    </row>
    <row r="1272" spans="1:20" ht="28.8" x14ac:dyDescent="0.55000000000000004">
      <c r="A1272">
        <v>1270</v>
      </c>
      <c r="B1272" s="3" t="s">
        <v>1271</v>
      </c>
      <c r="C1272" s="3" t="s">
        <v>5380</v>
      </c>
      <c r="D1272" s="7">
        <v>10000</v>
      </c>
      <c r="E1272" s="7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7">
        <f t="shared" si="114"/>
        <v>67.881656804733723</v>
      </c>
      <c r="N1272" t="b">
        <v>1</v>
      </c>
      <c r="O1272" s="11">
        <f t="shared" si="115"/>
        <v>1.1472</v>
      </c>
      <c r="P1272" s="12">
        <f t="shared" si="116"/>
        <v>40933.856967592597</v>
      </c>
      <c r="Q1272" s="12">
        <f t="shared" si="117"/>
        <v>40993.815300925926</v>
      </c>
      <c r="R1272" t="s">
        <v>8276</v>
      </c>
      <c r="S1272" t="str">
        <f t="shared" si="118"/>
        <v>music</v>
      </c>
      <c r="T1272" t="str">
        <f t="shared" si="119"/>
        <v>rock</v>
      </c>
    </row>
    <row r="1273" spans="1:20" ht="43.2" x14ac:dyDescent="0.55000000000000004">
      <c r="A1273">
        <v>1271</v>
      </c>
      <c r="B1273" s="3" t="s">
        <v>1272</v>
      </c>
      <c r="C1273" s="3" t="s">
        <v>5381</v>
      </c>
      <c r="D1273" s="7">
        <v>7500</v>
      </c>
      <c r="E1273" s="7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7">
        <f t="shared" si="114"/>
        <v>246.29032258064515</v>
      </c>
      <c r="N1273" t="b">
        <v>1</v>
      </c>
      <c r="O1273" s="11">
        <f t="shared" si="115"/>
        <v>1.018</v>
      </c>
      <c r="P1273" s="12">
        <f t="shared" si="116"/>
        <v>41561.683553240742</v>
      </c>
      <c r="Q1273" s="12">
        <f t="shared" si="117"/>
        <v>41591.725219907406</v>
      </c>
      <c r="R1273" t="s">
        <v>8276</v>
      </c>
      <c r="S1273" t="str">
        <f t="shared" si="118"/>
        <v>music</v>
      </c>
      <c r="T1273" t="str">
        <f t="shared" si="119"/>
        <v>rock</v>
      </c>
    </row>
    <row r="1274" spans="1:20" ht="57.6" x14ac:dyDescent="0.55000000000000004">
      <c r="A1274">
        <v>1272</v>
      </c>
      <c r="B1274" s="3" t="s">
        <v>1273</v>
      </c>
      <c r="C1274" s="3" t="s">
        <v>5382</v>
      </c>
      <c r="D1274" s="7">
        <v>5000</v>
      </c>
      <c r="E1274" s="7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7">
        <f t="shared" si="114"/>
        <v>189.28571428571428</v>
      </c>
      <c r="N1274" t="b">
        <v>1</v>
      </c>
      <c r="O1274" s="11">
        <f t="shared" si="115"/>
        <v>1.06</v>
      </c>
      <c r="P1274" s="12">
        <f t="shared" si="116"/>
        <v>40274.745127314818</v>
      </c>
      <c r="Q1274" s="12">
        <f t="shared" si="117"/>
        <v>40344.166666666664</v>
      </c>
      <c r="R1274" t="s">
        <v>8276</v>
      </c>
      <c r="S1274" t="str">
        <f t="shared" si="118"/>
        <v>music</v>
      </c>
      <c r="T1274" t="str">
        <f t="shared" si="119"/>
        <v>rock</v>
      </c>
    </row>
    <row r="1275" spans="1:20" ht="28.8" x14ac:dyDescent="0.55000000000000004">
      <c r="A1275">
        <v>1273</v>
      </c>
      <c r="B1275" s="3" t="s">
        <v>1274</v>
      </c>
      <c r="C1275" s="3" t="s">
        <v>5383</v>
      </c>
      <c r="D1275" s="7">
        <v>4000</v>
      </c>
      <c r="E1275" s="7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7">
        <f t="shared" si="114"/>
        <v>76.666666666666671</v>
      </c>
      <c r="N1275" t="b">
        <v>1</v>
      </c>
      <c r="O1275" s="11">
        <f t="shared" si="115"/>
        <v>1.0349999999999999</v>
      </c>
      <c r="P1275" s="12">
        <f t="shared" si="116"/>
        <v>41852.730219907404</v>
      </c>
      <c r="Q1275" s="12">
        <f t="shared" si="117"/>
        <v>41882.730219907404</v>
      </c>
      <c r="R1275" t="s">
        <v>8276</v>
      </c>
      <c r="S1275" t="str">
        <f t="shared" si="118"/>
        <v>music</v>
      </c>
      <c r="T1275" t="str">
        <f t="shared" si="119"/>
        <v>rock</v>
      </c>
    </row>
    <row r="1276" spans="1:20" ht="43.2" x14ac:dyDescent="0.55000000000000004">
      <c r="A1276">
        <v>1274</v>
      </c>
      <c r="B1276" s="3" t="s">
        <v>1275</v>
      </c>
      <c r="C1276" s="3" t="s">
        <v>5384</v>
      </c>
      <c r="D1276" s="7">
        <v>25000</v>
      </c>
      <c r="E1276" s="7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7">
        <f t="shared" si="114"/>
        <v>82.963254817987149</v>
      </c>
      <c r="N1276" t="b">
        <v>1</v>
      </c>
      <c r="O1276" s="11">
        <f t="shared" si="115"/>
        <v>1.5497535999999998</v>
      </c>
      <c r="P1276" s="12">
        <f t="shared" si="116"/>
        <v>41116.690104166664</v>
      </c>
      <c r="Q1276" s="12">
        <f t="shared" si="117"/>
        <v>41151.690104166664</v>
      </c>
      <c r="R1276" t="s">
        <v>8276</v>
      </c>
      <c r="S1276" t="str">
        <f t="shared" si="118"/>
        <v>music</v>
      </c>
      <c r="T1276" t="str">
        <f t="shared" si="119"/>
        <v>rock</v>
      </c>
    </row>
    <row r="1277" spans="1:20" ht="43.2" x14ac:dyDescent="0.55000000000000004">
      <c r="A1277">
        <v>1275</v>
      </c>
      <c r="B1277" s="3" t="s">
        <v>1276</v>
      </c>
      <c r="C1277" s="3" t="s">
        <v>5385</v>
      </c>
      <c r="D1277" s="7">
        <v>15000</v>
      </c>
      <c r="E1277" s="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7">
        <f t="shared" si="114"/>
        <v>62.522107969151669</v>
      </c>
      <c r="N1277" t="b">
        <v>1</v>
      </c>
      <c r="O1277" s="11">
        <f t="shared" si="115"/>
        <v>1.6214066666666667</v>
      </c>
      <c r="P1277" s="12">
        <f t="shared" si="116"/>
        <v>41458.867905092593</v>
      </c>
      <c r="Q1277" s="12">
        <f t="shared" si="117"/>
        <v>41493.867905092593</v>
      </c>
      <c r="R1277" t="s">
        <v>8276</v>
      </c>
      <c r="S1277" t="str">
        <f t="shared" si="118"/>
        <v>music</v>
      </c>
      <c r="T1277" t="str">
        <f t="shared" si="119"/>
        <v>rock</v>
      </c>
    </row>
    <row r="1278" spans="1:20" ht="28.8" x14ac:dyDescent="0.55000000000000004">
      <c r="A1278">
        <v>1276</v>
      </c>
      <c r="B1278" s="3" t="s">
        <v>1277</v>
      </c>
      <c r="C1278" s="3" t="s">
        <v>5386</v>
      </c>
      <c r="D1278" s="7">
        <v>3000</v>
      </c>
      <c r="E1278" s="7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7">
        <f t="shared" si="114"/>
        <v>46.06808823529412</v>
      </c>
      <c r="N1278" t="b">
        <v>1</v>
      </c>
      <c r="O1278" s="11">
        <f t="shared" si="115"/>
        <v>1.0442100000000001</v>
      </c>
      <c r="P1278" s="12">
        <f t="shared" si="116"/>
        <v>40007.704247685186</v>
      </c>
      <c r="Q1278" s="12">
        <f t="shared" si="117"/>
        <v>40057.166666666664</v>
      </c>
      <c r="R1278" t="s">
        <v>8276</v>
      </c>
      <c r="S1278" t="str">
        <f t="shared" si="118"/>
        <v>music</v>
      </c>
      <c r="T1278" t="str">
        <f t="shared" si="119"/>
        <v>rock</v>
      </c>
    </row>
    <row r="1279" spans="1:20" ht="43.2" x14ac:dyDescent="0.55000000000000004">
      <c r="A1279">
        <v>1277</v>
      </c>
      <c r="B1279" s="3" t="s">
        <v>1278</v>
      </c>
      <c r="C1279" s="3" t="s">
        <v>5387</v>
      </c>
      <c r="D1279" s="7">
        <v>15000</v>
      </c>
      <c r="E1279" s="7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7">
        <f t="shared" si="114"/>
        <v>38.543946731234868</v>
      </c>
      <c r="N1279" t="b">
        <v>1</v>
      </c>
      <c r="O1279" s="11">
        <f t="shared" si="115"/>
        <v>1.0612433333333333</v>
      </c>
      <c r="P1279" s="12">
        <f t="shared" si="116"/>
        <v>41121.561886574076</v>
      </c>
      <c r="Q1279" s="12">
        <f t="shared" si="117"/>
        <v>41156.561886574076</v>
      </c>
      <c r="R1279" t="s">
        <v>8276</v>
      </c>
      <c r="S1279" t="str">
        <f t="shared" si="118"/>
        <v>music</v>
      </c>
      <c r="T1279" t="str">
        <f t="shared" si="119"/>
        <v>rock</v>
      </c>
    </row>
    <row r="1280" spans="1:20" ht="43.2" x14ac:dyDescent="0.55000000000000004">
      <c r="A1280">
        <v>1278</v>
      </c>
      <c r="B1280" s="3" t="s">
        <v>1279</v>
      </c>
      <c r="C1280" s="3" t="s">
        <v>5388</v>
      </c>
      <c r="D1280" s="7">
        <v>6500</v>
      </c>
      <c r="E1280" s="7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7">
        <f t="shared" si="114"/>
        <v>53.005263157894738</v>
      </c>
      <c r="N1280" t="b">
        <v>1</v>
      </c>
      <c r="O1280" s="11">
        <f t="shared" si="115"/>
        <v>1.5493846153846154</v>
      </c>
      <c r="P1280" s="12">
        <f t="shared" si="116"/>
        <v>41786.555162037039</v>
      </c>
      <c r="Q1280" s="12">
        <f t="shared" si="117"/>
        <v>41815.083333333336</v>
      </c>
      <c r="R1280" t="s">
        <v>8276</v>
      </c>
      <c r="S1280" t="str">
        <f t="shared" si="118"/>
        <v>music</v>
      </c>
      <c r="T1280" t="str">
        <f t="shared" si="119"/>
        <v>rock</v>
      </c>
    </row>
    <row r="1281" spans="1:20" ht="43.2" x14ac:dyDescent="0.55000000000000004">
      <c r="A1281">
        <v>1279</v>
      </c>
      <c r="B1281" s="3" t="s">
        <v>1280</v>
      </c>
      <c r="C1281" s="3" t="s">
        <v>5389</v>
      </c>
      <c r="D1281" s="7">
        <v>12516</v>
      </c>
      <c r="E1281" s="7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7">
        <f t="shared" si="114"/>
        <v>73.355396825396824</v>
      </c>
      <c r="N1281" t="b">
        <v>1</v>
      </c>
      <c r="O1281" s="11">
        <f t="shared" si="115"/>
        <v>1.1077157238734421</v>
      </c>
      <c r="P1281" s="12">
        <f t="shared" si="116"/>
        <v>41682.099189814813</v>
      </c>
      <c r="Q1281" s="12">
        <f t="shared" si="117"/>
        <v>41722.057523148149</v>
      </c>
      <c r="R1281" t="s">
        <v>8276</v>
      </c>
      <c r="S1281" t="str">
        <f t="shared" si="118"/>
        <v>music</v>
      </c>
      <c r="T1281" t="str">
        <f t="shared" si="119"/>
        <v>rock</v>
      </c>
    </row>
    <row r="1282" spans="1:20" ht="43.2" x14ac:dyDescent="0.55000000000000004">
      <c r="A1282">
        <v>1280</v>
      </c>
      <c r="B1282" s="3" t="s">
        <v>1281</v>
      </c>
      <c r="C1282" s="3" t="s">
        <v>5390</v>
      </c>
      <c r="D1282" s="7">
        <v>15000</v>
      </c>
      <c r="E1282" s="7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7">
        <f t="shared" si="114"/>
        <v>127.97523076923076</v>
      </c>
      <c r="N1282" t="b">
        <v>1</v>
      </c>
      <c r="O1282" s="11">
        <f t="shared" si="115"/>
        <v>1.1091186666666666</v>
      </c>
      <c r="P1282" s="12">
        <f t="shared" si="116"/>
        <v>40513.757569444446</v>
      </c>
      <c r="Q1282" s="12">
        <f t="shared" si="117"/>
        <v>40603.757569444446</v>
      </c>
      <c r="R1282" t="s">
        <v>8276</v>
      </c>
      <c r="S1282" t="str">
        <f t="shared" si="118"/>
        <v>music</v>
      </c>
      <c r="T1282" t="str">
        <f t="shared" si="119"/>
        <v>rock</v>
      </c>
    </row>
    <row r="1283" spans="1:20" ht="43.2" x14ac:dyDescent="0.55000000000000004">
      <c r="A1283">
        <v>1281</v>
      </c>
      <c r="B1283" s="3" t="s">
        <v>1282</v>
      </c>
      <c r="C1283" s="3" t="s">
        <v>5391</v>
      </c>
      <c r="D1283" s="7">
        <v>7000</v>
      </c>
      <c r="E1283" s="7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7">
        <f t="shared" ref="M1283:M1346" si="120">E1283/L1283</f>
        <v>104.72972972972973</v>
      </c>
      <c r="N1283" t="b">
        <v>1</v>
      </c>
      <c r="O1283" s="11">
        <f t="shared" ref="O1283:O1346" si="121">E1283/D1283</f>
        <v>1.1071428571428572</v>
      </c>
      <c r="P1283" s="12">
        <f t="shared" ref="P1283:P1346" si="122">(((J1283/60)/60)/24)+DATE(1970,1,1)</f>
        <v>41463.743472222224</v>
      </c>
      <c r="Q1283" s="12">
        <f t="shared" ref="Q1283:Q1346" si="123">(((I1283/60)/60)/24)+DATE(1970,1,1)</f>
        <v>41483.743472222224</v>
      </c>
      <c r="R1283" t="s">
        <v>8276</v>
      </c>
      <c r="S1283" t="str">
        <f t="shared" ref="S1283:S1346" si="124">LEFT(R1283, SEARCH("/",R1283,1)-1)</f>
        <v>music</v>
      </c>
      <c r="T1283" t="str">
        <f t="shared" ref="T1283:T1346" si="125">RIGHT(R1283,LEN(R1283)-SEARCH("/",R1283))</f>
        <v>rock</v>
      </c>
    </row>
    <row r="1284" spans="1:20" ht="43.2" x14ac:dyDescent="0.55000000000000004">
      <c r="A1284">
        <v>1282</v>
      </c>
      <c r="B1284" s="3" t="s">
        <v>1283</v>
      </c>
      <c r="C1284" s="3" t="s">
        <v>5392</v>
      </c>
      <c r="D1284" s="7">
        <v>15000</v>
      </c>
      <c r="E1284" s="7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7">
        <f t="shared" si="120"/>
        <v>67.671532846715323</v>
      </c>
      <c r="N1284" t="b">
        <v>1</v>
      </c>
      <c r="O1284" s="11">
        <f t="shared" si="121"/>
        <v>1.2361333333333333</v>
      </c>
      <c r="P1284" s="12">
        <f t="shared" si="122"/>
        <v>41586.475173611114</v>
      </c>
      <c r="Q1284" s="12">
        <f t="shared" si="123"/>
        <v>41617.207638888889</v>
      </c>
      <c r="R1284" t="s">
        <v>8276</v>
      </c>
      <c r="S1284" t="str">
        <f t="shared" si="124"/>
        <v>music</v>
      </c>
      <c r="T1284" t="str">
        <f t="shared" si="125"/>
        <v>rock</v>
      </c>
    </row>
    <row r="1285" spans="1:20" ht="43.2" x14ac:dyDescent="0.55000000000000004">
      <c r="A1285">
        <v>1283</v>
      </c>
      <c r="B1285" s="3" t="s">
        <v>1284</v>
      </c>
      <c r="C1285" s="3" t="s">
        <v>5393</v>
      </c>
      <c r="D1285" s="7">
        <v>1000</v>
      </c>
      <c r="E1285" s="7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7">
        <f t="shared" si="120"/>
        <v>95.931818181818187</v>
      </c>
      <c r="N1285" t="b">
        <v>1</v>
      </c>
      <c r="O1285" s="11">
        <f t="shared" si="121"/>
        <v>2.1105</v>
      </c>
      <c r="P1285" s="12">
        <f t="shared" si="122"/>
        <v>41320.717465277776</v>
      </c>
      <c r="Q1285" s="12">
        <f t="shared" si="123"/>
        <v>41344.166666666664</v>
      </c>
      <c r="R1285" t="s">
        <v>8276</v>
      </c>
      <c r="S1285" t="str">
        <f t="shared" si="124"/>
        <v>music</v>
      </c>
      <c r="T1285" t="str">
        <f t="shared" si="125"/>
        <v>rock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 s="7">
        <v>2000</v>
      </c>
      <c r="E1286" s="7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7">
        <f t="shared" si="120"/>
        <v>65.161290322580641</v>
      </c>
      <c r="N1286" t="b">
        <v>1</v>
      </c>
      <c r="O1286" s="11">
        <f t="shared" si="121"/>
        <v>1.01</v>
      </c>
      <c r="P1286" s="12">
        <f t="shared" si="122"/>
        <v>42712.23474537037</v>
      </c>
      <c r="Q1286" s="12">
        <f t="shared" si="123"/>
        <v>42735.707638888889</v>
      </c>
      <c r="R1286" t="s">
        <v>8271</v>
      </c>
      <c r="S1286" t="str">
        <f t="shared" si="124"/>
        <v>theater</v>
      </c>
      <c r="T1286" t="str">
        <f t="shared" si="125"/>
        <v>plays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 s="7">
        <v>2000</v>
      </c>
      <c r="E1287" s="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7">
        <f t="shared" si="120"/>
        <v>32.269841269841272</v>
      </c>
      <c r="N1287" t="b">
        <v>1</v>
      </c>
      <c r="O1287" s="11">
        <f t="shared" si="121"/>
        <v>1.0165</v>
      </c>
      <c r="P1287" s="12">
        <f t="shared" si="122"/>
        <v>42160.583043981482</v>
      </c>
      <c r="Q1287" s="12">
        <f t="shared" si="123"/>
        <v>42175.583043981482</v>
      </c>
      <c r="R1287" t="s">
        <v>8271</v>
      </c>
      <c r="S1287" t="str">
        <f t="shared" si="124"/>
        <v>theater</v>
      </c>
      <c r="T1287" t="str">
        <f t="shared" si="125"/>
        <v>plays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 s="7">
        <v>1500</v>
      </c>
      <c r="E1288" s="7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7">
        <f t="shared" si="120"/>
        <v>81.25</v>
      </c>
      <c r="N1288" t="b">
        <v>1</v>
      </c>
      <c r="O1288" s="11">
        <f t="shared" si="121"/>
        <v>1.0833333333333333</v>
      </c>
      <c r="P1288" s="12">
        <f t="shared" si="122"/>
        <v>42039.384571759263</v>
      </c>
      <c r="Q1288" s="12">
        <f t="shared" si="123"/>
        <v>42052.583333333328</v>
      </c>
      <c r="R1288" t="s">
        <v>8271</v>
      </c>
      <c r="S1288" t="str">
        <f t="shared" si="124"/>
        <v>theater</v>
      </c>
      <c r="T1288" t="str">
        <f t="shared" si="125"/>
        <v>plays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 s="7">
        <v>250</v>
      </c>
      <c r="E1289" s="7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7">
        <f t="shared" si="120"/>
        <v>24.2</v>
      </c>
      <c r="N1289" t="b">
        <v>1</v>
      </c>
      <c r="O1289" s="11">
        <f t="shared" si="121"/>
        <v>2.42</v>
      </c>
      <c r="P1289" s="12">
        <f t="shared" si="122"/>
        <v>42107.621018518519</v>
      </c>
      <c r="Q1289" s="12">
        <f t="shared" si="123"/>
        <v>42167.621018518519</v>
      </c>
      <c r="R1289" t="s">
        <v>8271</v>
      </c>
      <c r="S1289" t="str">
        <f t="shared" si="124"/>
        <v>theater</v>
      </c>
      <c r="T1289" t="str">
        <f t="shared" si="125"/>
        <v>plays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 s="7">
        <v>4000</v>
      </c>
      <c r="E1290" s="7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7">
        <f t="shared" si="120"/>
        <v>65.868852459016395</v>
      </c>
      <c r="N1290" t="b">
        <v>1</v>
      </c>
      <c r="O1290" s="11">
        <f t="shared" si="121"/>
        <v>1.0044999999999999</v>
      </c>
      <c r="P1290" s="12">
        <f t="shared" si="122"/>
        <v>42561.154664351852</v>
      </c>
      <c r="Q1290" s="12">
        <f t="shared" si="123"/>
        <v>42592.166666666672</v>
      </c>
      <c r="R1290" t="s">
        <v>8271</v>
      </c>
      <c r="S1290" t="str">
        <f t="shared" si="124"/>
        <v>theater</v>
      </c>
      <c r="T1290" t="str">
        <f t="shared" si="125"/>
        <v>plays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 s="7">
        <v>1500</v>
      </c>
      <c r="E1291" s="7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7">
        <f t="shared" si="120"/>
        <v>36.07692307692308</v>
      </c>
      <c r="N1291" t="b">
        <v>1</v>
      </c>
      <c r="O1291" s="11">
        <f t="shared" si="121"/>
        <v>1.2506666666666666</v>
      </c>
      <c r="P1291" s="12">
        <f t="shared" si="122"/>
        <v>42709.134780092587</v>
      </c>
      <c r="Q1291" s="12">
        <f t="shared" si="123"/>
        <v>42739.134780092587</v>
      </c>
      <c r="R1291" t="s">
        <v>8271</v>
      </c>
      <c r="S1291" t="str">
        <f t="shared" si="124"/>
        <v>theater</v>
      </c>
      <c r="T1291" t="str">
        <f t="shared" si="125"/>
        <v>plays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 s="7">
        <v>3500</v>
      </c>
      <c r="E1292" s="7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7">
        <f t="shared" si="120"/>
        <v>44.186046511627907</v>
      </c>
      <c r="N1292" t="b">
        <v>1</v>
      </c>
      <c r="O1292" s="11">
        <f t="shared" si="121"/>
        <v>1.0857142857142856</v>
      </c>
      <c r="P1292" s="12">
        <f t="shared" si="122"/>
        <v>42086.614942129629</v>
      </c>
      <c r="Q1292" s="12">
        <f t="shared" si="123"/>
        <v>42117.290972222225</v>
      </c>
      <c r="R1292" t="s">
        <v>8271</v>
      </c>
      <c r="S1292" t="str">
        <f t="shared" si="124"/>
        <v>theater</v>
      </c>
      <c r="T1292" t="str">
        <f t="shared" si="125"/>
        <v>plays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 s="7">
        <v>3000</v>
      </c>
      <c r="E1293" s="7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7">
        <f t="shared" si="120"/>
        <v>104.07142857142857</v>
      </c>
      <c r="N1293" t="b">
        <v>1</v>
      </c>
      <c r="O1293" s="11">
        <f t="shared" si="121"/>
        <v>1.4570000000000001</v>
      </c>
      <c r="P1293" s="12">
        <f t="shared" si="122"/>
        <v>42064.652673611112</v>
      </c>
      <c r="Q1293" s="12">
        <f t="shared" si="123"/>
        <v>42101.291666666672</v>
      </c>
      <c r="R1293" t="s">
        <v>8271</v>
      </c>
      <c r="S1293" t="str">
        <f t="shared" si="124"/>
        <v>theater</v>
      </c>
      <c r="T1293" t="str">
        <f t="shared" si="125"/>
        <v>plays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 s="7">
        <v>1700</v>
      </c>
      <c r="E1294" s="7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7">
        <f t="shared" si="120"/>
        <v>35.96153846153846</v>
      </c>
      <c r="N1294" t="b">
        <v>1</v>
      </c>
      <c r="O1294" s="11">
        <f t="shared" si="121"/>
        <v>1.1000000000000001</v>
      </c>
      <c r="P1294" s="12">
        <f t="shared" si="122"/>
        <v>42256.764212962968</v>
      </c>
      <c r="Q1294" s="12">
        <f t="shared" si="123"/>
        <v>42283.957638888889</v>
      </c>
      <c r="R1294" t="s">
        <v>8271</v>
      </c>
      <c r="S1294" t="str">
        <f t="shared" si="124"/>
        <v>theater</v>
      </c>
      <c r="T1294" t="str">
        <f t="shared" si="125"/>
        <v>plays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 s="7">
        <v>15000</v>
      </c>
      <c r="E1295" s="7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7">
        <f t="shared" si="120"/>
        <v>127.79166666666667</v>
      </c>
      <c r="N1295" t="b">
        <v>1</v>
      </c>
      <c r="O1295" s="11">
        <f t="shared" si="121"/>
        <v>1.0223333333333333</v>
      </c>
      <c r="P1295" s="12">
        <f t="shared" si="122"/>
        <v>42292.701053240744</v>
      </c>
      <c r="Q1295" s="12">
        <f t="shared" si="123"/>
        <v>42322.742719907401</v>
      </c>
      <c r="R1295" t="s">
        <v>8271</v>
      </c>
      <c r="S1295" t="str">
        <f t="shared" si="124"/>
        <v>theater</v>
      </c>
      <c r="T1295" t="str">
        <f t="shared" si="125"/>
        <v>plays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 s="7">
        <v>500</v>
      </c>
      <c r="E1296" s="7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7">
        <f t="shared" si="120"/>
        <v>27.727272727272727</v>
      </c>
      <c r="N1296" t="b">
        <v>1</v>
      </c>
      <c r="O1296" s="11">
        <f t="shared" si="121"/>
        <v>1.22</v>
      </c>
      <c r="P1296" s="12">
        <f t="shared" si="122"/>
        <v>42278.453668981485</v>
      </c>
      <c r="Q1296" s="12">
        <f t="shared" si="123"/>
        <v>42296.458333333328</v>
      </c>
      <c r="R1296" t="s">
        <v>8271</v>
      </c>
      <c r="S1296" t="str">
        <f t="shared" si="124"/>
        <v>theater</v>
      </c>
      <c r="T1296" t="str">
        <f t="shared" si="125"/>
        <v>plays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 s="7">
        <v>2500</v>
      </c>
      <c r="E1297" s="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7">
        <f t="shared" si="120"/>
        <v>39.828125</v>
      </c>
      <c r="N1297" t="b">
        <v>1</v>
      </c>
      <c r="O1297" s="11">
        <f t="shared" si="121"/>
        <v>1.0196000000000001</v>
      </c>
      <c r="P1297" s="12">
        <f t="shared" si="122"/>
        <v>42184.572881944448</v>
      </c>
      <c r="Q1297" s="12">
        <f t="shared" si="123"/>
        <v>42214.708333333328</v>
      </c>
      <c r="R1297" t="s">
        <v>8271</v>
      </c>
      <c r="S1297" t="str">
        <f t="shared" si="124"/>
        <v>theater</v>
      </c>
      <c r="T1297" t="str">
        <f t="shared" si="125"/>
        <v>plays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 s="7">
        <v>850</v>
      </c>
      <c r="E1298" s="7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7">
        <f t="shared" si="120"/>
        <v>52.173913043478258</v>
      </c>
      <c r="N1298" t="b">
        <v>1</v>
      </c>
      <c r="O1298" s="11">
        <f t="shared" si="121"/>
        <v>1.411764705882353</v>
      </c>
      <c r="P1298" s="12">
        <f t="shared" si="122"/>
        <v>42423.050613425927</v>
      </c>
      <c r="Q1298" s="12">
        <f t="shared" si="123"/>
        <v>42443.008946759262</v>
      </c>
      <c r="R1298" t="s">
        <v>8271</v>
      </c>
      <c r="S1298" t="str">
        <f t="shared" si="124"/>
        <v>theater</v>
      </c>
      <c r="T1298" t="str">
        <f t="shared" si="125"/>
        <v>plays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 s="7">
        <v>20000</v>
      </c>
      <c r="E1299" s="7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7">
        <f t="shared" si="120"/>
        <v>92.037815126050418</v>
      </c>
      <c r="N1299" t="b">
        <v>1</v>
      </c>
      <c r="O1299" s="11">
        <f t="shared" si="121"/>
        <v>1.0952500000000001</v>
      </c>
      <c r="P1299" s="12">
        <f t="shared" si="122"/>
        <v>42461.747199074074</v>
      </c>
      <c r="Q1299" s="12">
        <f t="shared" si="123"/>
        <v>42491.747199074074</v>
      </c>
      <c r="R1299" t="s">
        <v>8271</v>
      </c>
      <c r="S1299" t="str">
        <f t="shared" si="124"/>
        <v>theater</v>
      </c>
      <c r="T1299" t="str">
        <f t="shared" si="125"/>
        <v>plays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 s="7">
        <v>2000</v>
      </c>
      <c r="E1300" s="7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7">
        <f t="shared" si="120"/>
        <v>63.424242424242422</v>
      </c>
      <c r="N1300" t="b">
        <v>1</v>
      </c>
      <c r="O1300" s="11">
        <f t="shared" si="121"/>
        <v>1.0465</v>
      </c>
      <c r="P1300" s="12">
        <f t="shared" si="122"/>
        <v>42458.680925925932</v>
      </c>
      <c r="Q1300" s="12">
        <f t="shared" si="123"/>
        <v>42488.680925925932</v>
      </c>
      <c r="R1300" t="s">
        <v>8271</v>
      </c>
      <c r="S1300" t="str">
        <f t="shared" si="124"/>
        <v>theater</v>
      </c>
      <c r="T1300" t="str">
        <f t="shared" si="125"/>
        <v>plays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 s="7">
        <v>3500</v>
      </c>
      <c r="E1301" s="7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7">
        <f t="shared" si="120"/>
        <v>135.625</v>
      </c>
      <c r="N1301" t="b">
        <v>1</v>
      </c>
      <c r="O1301" s="11">
        <f t="shared" si="121"/>
        <v>1.24</v>
      </c>
      <c r="P1301" s="12">
        <f t="shared" si="122"/>
        <v>42169.814340277779</v>
      </c>
      <c r="Q1301" s="12">
        <f t="shared" si="123"/>
        <v>42199.814340277779</v>
      </c>
      <c r="R1301" t="s">
        <v>8271</v>
      </c>
      <c r="S1301" t="str">
        <f t="shared" si="124"/>
        <v>theater</v>
      </c>
      <c r="T1301" t="str">
        <f t="shared" si="125"/>
        <v>plays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 s="7">
        <v>3000</v>
      </c>
      <c r="E1302" s="7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7">
        <f t="shared" si="120"/>
        <v>168.75</v>
      </c>
      <c r="N1302" t="b">
        <v>1</v>
      </c>
      <c r="O1302" s="11">
        <f t="shared" si="121"/>
        <v>1.35</v>
      </c>
      <c r="P1302" s="12">
        <f t="shared" si="122"/>
        <v>42483.675208333334</v>
      </c>
      <c r="Q1302" s="12">
        <f t="shared" si="123"/>
        <v>42522.789583333331</v>
      </c>
      <c r="R1302" t="s">
        <v>8271</v>
      </c>
      <c r="S1302" t="str">
        <f t="shared" si="124"/>
        <v>theater</v>
      </c>
      <c r="T1302" t="str">
        <f t="shared" si="125"/>
        <v>plays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 s="7">
        <v>2000</v>
      </c>
      <c r="E1303" s="7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7">
        <f t="shared" si="120"/>
        <v>70.862068965517238</v>
      </c>
      <c r="N1303" t="b">
        <v>1</v>
      </c>
      <c r="O1303" s="11">
        <f t="shared" si="121"/>
        <v>1.0275000000000001</v>
      </c>
      <c r="P1303" s="12">
        <f t="shared" si="122"/>
        <v>42195.749745370369</v>
      </c>
      <c r="Q1303" s="12">
        <f t="shared" si="123"/>
        <v>42206.125</v>
      </c>
      <c r="R1303" t="s">
        <v>8271</v>
      </c>
      <c r="S1303" t="str">
        <f t="shared" si="124"/>
        <v>theater</v>
      </c>
      <c r="T1303" t="str">
        <f t="shared" si="125"/>
        <v>plays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 s="7">
        <v>2500</v>
      </c>
      <c r="E1304" s="7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7">
        <f t="shared" si="120"/>
        <v>50</v>
      </c>
      <c r="N1304" t="b">
        <v>1</v>
      </c>
      <c r="O1304" s="11">
        <f t="shared" si="121"/>
        <v>1</v>
      </c>
      <c r="P1304" s="12">
        <f t="shared" si="122"/>
        <v>42675.057997685188</v>
      </c>
      <c r="Q1304" s="12">
        <f t="shared" si="123"/>
        <v>42705.099664351852</v>
      </c>
      <c r="R1304" t="s">
        <v>8271</v>
      </c>
      <c r="S1304" t="str">
        <f t="shared" si="124"/>
        <v>theater</v>
      </c>
      <c r="T1304" t="str">
        <f t="shared" si="125"/>
        <v>plays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 s="7">
        <v>3500</v>
      </c>
      <c r="E1305" s="7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7">
        <f t="shared" si="120"/>
        <v>42.214166666666671</v>
      </c>
      <c r="N1305" t="b">
        <v>1</v>
      </c>
      <c r="O1305" s="11">
        <f t="shared" si="121"/>
        <v>1.3026085714285716</v>
      </c>
      <c r="P1305" s="12">
        <f t="shared" si="122"/>
        <v>42566.441203703704</v>
      </c>
      <c r="Q1305" s="12">
        <f t="shared" si="123"/>
        <v>42582.458333333328</v>
      </c>
      <c r="R1305" t="s">
        <v>8271</v>
      </c>
      <c r="S1305" t="str">
        <f t="shared" si="124"/>
        <v>theater</v>
      </c>
      <c r="T1305" t="str">
        <f t="shared" si="125"/>
        <v>plays</v>
      </c>
    </row>
    <row r="1306" spans="1:20" ht="43.2" x14ac:dyDescent="0.55000000000000004">
      <c r="A1306">
        <v>1304</v>
      </c>
      <c r="B1306" s="3" t="s">
        <v>1305</v>
      </c>
      <c r="C1306" s="3" t="s">
        <v>5414</v>
      </c>
      <c r="D1306" s="7">
        <v>40000</v>
      </c>
      <c r="E1306" s="7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7">
        <f t="shared" si="120"/>
        <v>152.41346153846155</v>
      </c>
      <c r="N1306" t="b">
        <v>0</v>
      </c>
      <c r="O1306" s="11">
        <f t="shared" si="121"/>
        <v>0.39627499999999999</v>
      </c>
      <c r="P1306" s="12">
        <f t="shared" si="122"/>
        <v>42747.194502314815</v>
      </c>
      <c r="Q1306" s="12">
        <f t="shared" si="123"/>
        <v>42807.152835648143</v>
      </c>
      <c r="R1306" t="s">
        <v>8273</v>
      </c>
      <c r="S1306" t="str">
        <f t="shared" si="124"/>
        <v>technology</v>
      </c>
      <c r="T1306" t="str">
        <f t="shared" si="125"/>
        <v>wearables</v>
      </c>
    </row>
    <row r="1307" spans="1:20" ht="43.2" x14ac:dyDescent="0.55000000000000004">
      <c r="A1307">
        <v>1305</v>
      </c>
      <c r="B1307" s="3" t="s">
        <v>1306</v>
      </c>
      <c r="C1307" s="3" t="s">
        <v>5415</v>
      </c>
      <c r="D1307" s="7">
        <v>30000</v>
      </c>
      <c r="E1307" s="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7">
        <f t="shared" si="120"/>
        <v>90.616279069767444</v>
      </c>
      <c r="N1307" t="b">
        <v>0</v>
      </c>
      <c r="O1307" s="11">
        <f t="shared" si="121"/>
        <v>0.25976666666666665</v>
      </c>
      <c r="P1307" s="12">
        <f t="shared" si="122"/>
        <v>42543.665601851855</v>
      </c>
      <c r="Q1307" s="12">
        <f t="shared" si="123"/>
        <v>42572.729166666672</v>
      </c>
      <c r="R1307" t="s">
        <v>8273</v>
      </c>
      <c r="S1307" t="str">
        <f t="shared" si="124"/>
        <v>technology</v>
      </c>
      <c r="T1307" t="str">
        <f t="shared" si="125"/>
        <v>wearables</v>
      </c>
    </row>
    <row r="1308" spans="1:20" ht="57.6" x14ac:dyDescent="0.55000000000000004">
      <c r="A1308">
        <v>1306</v>
      </c>
      <c r="B1308" s="3" t="s">
        <v>1307</v>
      </c>
      <c r="C1308" s="3" t="s">
        <v>5416</v>
      </c>
      <c r="D1308" s="7">
        <v>110000</v>
      </c>
      <c r="E1308" s="7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7">
        <f t="shared" si="120"/>
        <v>201.60393258426967</v>
      </c>
      <c r="N1308" t="b">
        <v>0</v>
      </c>
      <c r="O1308" s="11">
        <f t="shared" si="121"/>
        <v>0.65246363636363636</v>
      </c>
      <c r="P1308" s="12">
        <f t="shared" si="122"/>
        <v>41947.457569444443</v>
      </c>
      <c r="Q1308" s="12">
        <f t="shared" si="123"/>
        <v>41977.457569444443</v>
      </c>
      <c r="R1308" t="s">
        <v>8273</v>
      </c>
      <c r="S1308" t="str">
        <f t="shared" si="124"/>
        <v>technology</v>
      </c>
      <c r="T1308" t="str">
        <f t="shared" si="125"/>
        <v>wearables</v>
      </c>
    </row>
    <row r="1309" spans="1:20" ht="28.8" x14ac:dyDescent="0.55000000000000004">
      <c r="A1309">
        <v>1307</v>
      </c>
      <c r="B1309" s="3" t="s">
        <v>1308</v>
      </c>
      <c r="C1309" s="3" t="s">
        <v>5417</v>
      </c>
      <c r="D1309" s="7">
        <v>50000</v>
      </c>
      <c r="E1309" s="7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7">
        <f t="shared" si="120"/>
        <v>127.93333333333334</v>
      </c>
      <c r="N1309" t="b">
        <v>0</v>
      </c>
      <c r="O1309" s="11">
        <f t="shared" si="121"/>
        <v>0.11514000000000001</v>
      </c>
      <c r="P1309" s="12">
        <f t="shared" si="122"/>
        <v>42387.503229166665</v>
      </c>
      <c r="Q1309" s="12">
        <f t="shared" si="123"/>
        <v>42417.503229166665</v>
      </c>
      <c r="R1309" t="s">
        <v>8273</v>
      </c>
      <c r="S1309" t="str">
        <f t="shared" si="124"/>
        <v>technology</v>
      </c>
      <c r="T1309" t="str">
        <f t="shared" si="125"/>
        <v>wearables</v>
      </c>
    </row>
    <row r="1310" spans="1:20" ht="28.8" x14ac:dyDescent="0.55000000000000004">
      <c r="A1310">
        <v>1308</v>
      </c>
      <c r="B1310" s="3" t="s">
        <v>1309</v>
      </c>
      <c r="C1310" s="3" t="s">
        <v>5418</v>
      </c>
      <c r="D1310" s="7">
        <v>10000</v>
      </c>
      <c r="E1310" s="7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7">
        <f t="shared" si="120"/>
        <v>29.894736842105264</v>
      </c>
      <c r="N1310" t="b">
        <v>0</v>
      </c>
      <c r="O1310" s="11">
        <f t="shared" si="121"/>
        <v>0.11360000000000001</v>
      </c>
      <c r="P1310" s="12">
        <f t="shared" si="122"/>
        <v>42611.613564814819</v>
      </c>
      <c r="Q1310" s="12">
        <f t="shared" si="123"/>
        <v>42651.613564814819</v>
      </c>
      <c r="R1310" t="s">
        <v>8273</v>
      </c>
      <c r="S1310" t="str">
        <f t="shared" si="124"/>
        <v>technology</v>
      </c>
      <c r="T1310" t="str">
        <f t="shared" si="125"/>
        <v>wearables</v>
      </c>
    </row>
    <row r="1311" spans="1:20" ht="43.2" x14ac:dyDescent="0.55000000000000004">
      <c r="A1311">
        <v>1309</v>
      </c>
      <c r="B1311" s="3" t="s">
        <v>1310</v>
      </c>
      <c r="C1311" s="3" t="s">
        <v>5419</v>
      </c>
      <c r="D1311" s="7">
        <v>11500</v>
      </c>
      <c r="E1311" s="7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7">
        <f t="shared" si="120"/>
        <v>367.97142857142859</v>
      </c>
      <c r="N1311" t="b">
        <v>0</v>
      </c>
      <c r="O1311" s="11">
        <f t="shared" si="121"/>
        <v>1.1199130434782609</v>
      </c>
      <c r="P1311" s="12">
        <f t="shared" si="122"/>
        <v>42257.882731481484</v>
      </c>
      <c r="Q1311" s="12">
        <f t="shared" si="123"/>
        <v>42292.882731481484</v>
      </c>
      <c r="R1311" t="s">
        <v>8273</v>
      </c>
      <c r="S1311" t="str">
        <f t="shared" si="124"/>
        <v>technology</v>
      </c>
      <c r="T1311" t="str">
        <f t="shared" si="125"/>
        <v>wearables</v>
      </c>
    </row>
    <row r="1312" spans="1:20" ht="43.2" x14ac:dyDescent="0.55000000000000004">
      <c r="A1312">
        <v>1310</v>
      </c>
      <c r="B1312" s="3" t="s">
        <v>1311</v>
      </c>
      <c r="C1312" s="3" t="s">
        <v>5420</v>
      </c>
      <c r="D1312" s="7">
        <v>20000</v>
      </c>
      <c r="E1312" s="7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7">
        <f t="shared" si="120"/>
        <v>129.16666666666666</v>
      </c>
      <c r="N1312" t="b">
        <v>0</v>
      </c>
      <c r="O1312" s="11">
        <f t="shared" si="121"/>
        <v>0.155</v>
      </c>
      <c r="P1312" s="12">
        <f t="shared" si="122"/>
        <v>42556.667245370365</v>
      </c>
      <c r="Q1312" s="12">
        <f t="shared" si="123"/>
        <v>42601.667245370365</v>
      </c>
      <c r="R1312" t="s">
        <v>8273</v>
      </c>
      <c r="S1312" t="str">
        <f t="shared" si="124"/>
        <v>technology</v>
      </c>
      <c r="T1312" t="str">
        <f t="shared" si="125"/>
        <v>wearables</v>
      </c>
    </row>
    <row r="1313" spans="1:20" ht="43.2" x14ac:dyDescent="0.55000000000000004">
      <c r="A1313">
        <v>1311</v>
      </c>
      <c r="B1313" s="3" t="s">
        <v>1312</v>
      </c>
      <c r="C1313" s="3" t="s">
        <v>5421</v>
      </c>
      <c r="D1313" s="7">
        <v>250000</v>
      </c>
      <c r="E1313" s="7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7">
        <f t="shared" si="120"/>
        <v>800.7</v>
      </c>
      <c r="N1313" t="b">
        <v>0</v>
      </c>
      <c r="O1313" s="11">
        <f t="shared" si="121"/>
        <v>0.32028000000000001</v>
      </c>
      <c r="P1313" s="12">
        <f t="shared" si="122"/>
        <v>42669.802303240736</v>
      </c>
      <c r="Q1313" s="12">
        <f t="shared" si="123"/>
        <v>42704.843969907408</v>
      </c>
      <c r="R1313" t="s">
        <v>8273</v>
      </c>
      <c r="S1313" t="str">
        <f t="shared" si="124"/>
        <v>technology</v>
      </c>
      <c r="T1313" t="str">
        <f t="shared" si="125"/>
        <v>wearables</v>
      </c>
    </row>
    <row r="1314" spans="1:20" ht="43.2" x14ac:dyDescent="0.55000000000000004">
      <c r="A1314">
        <v>1312</v>
      </c>
      <c r="B1314" s="3" t="s">
        <v>1313</v>
      </c>
      <c r="C1314" s="3" t="s">
        <v>5422</v>
      </c>
      <c r="D1314" s="7">
        <v>4600</v>
      </c>
      <c r="E1314" s="7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7">
        <f t="shared" si="120"/>
        <v>28</v>
      </c>
      <c r="N1314" t="b">
        <v>0</v>
      </c>
      <c r="O1314" s="11">
        <f t="shared" si="121"/>
        <v>6.0869565217391303E-3</v>
      </c>
      <c r="P1314" s="12">
        <f t="shared" si="122"/>
        <v>42082.702800925923</v>
      </c>
      <c r="Q1314" s="12">
        <f t="shared" si="123"/>
        <v>42112.702800925923</v>
      </c>
      <c r="R1314" t="s">
        <v>8273</v>
      </c>
      <c r="S1314" t="str">
        <f t="shared" si="124"/>
        <v>technology</v>
      </c>
      <c r="T1314" t="str">
        <f t="shared" si="125"/>
        <v>wearables</v>
      </c>
    </row>
    <row r="1315" spans="1:20" ht="43.2" x14ac:dyDescent="0.55000000000000004">
      <c r="A1315">
        <v>1313</v>
      </c>
      <c r="B1315" s="3" t="s">
        <v>1314</v>
      </c>
      <c r="C1315" s="3" t="s">
        <v>5423</v>
      </c>
      <c r="D1315" s="7">
        <v>40000</v>
      </c>
      <c r="E1315" s="7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7">
        <f t="shared" si="120"/>
        <v>102.01639344262296</v>
      </c>
      <c r="N1315" t="b">
        <v>0</v>
      </c>
      <c r="O1315" s="11">
        <f t="shared" si="121"/>
        <v>0.31114999999999998</v>
      </c>
      <c r="P1315" s="12">
        <f t="shared" si="122"/>
        <v>42402.709652777776</v>
      </c>
      <c r="Q1315" s="12">
        <f t="shared" si="123"/>
        <v>42432.709652777776</v>
      </c>
      <c r="R1315" t="s">
        <v>8273</v>
      </c>
      <c r="S1315" t="str">
        <f t="shared" si="124"/>
        <v>technology</v>
      </c>
      <c r="T1315" t="str">
        <f t="shared" si="125"/>
        <v>wearables</v>
      </c>
    </row>
    <row r="1316" spans="1:20" ht="43.2" x14ac:dyDescent="0.55000000000000004">
      <c r="A1316">
        <v>1314</v>
      </c>
      <c r="B1316" s="3" t="s">
        <v>1315</v>
      </c>
      <c r="C1316" s="3" t="s">
        <v>5424</v>
      </c>
      <c r="D1316" s="7">
        <v>180000</v>
      </c>
      <c r="E1316" s="7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7">
        <f t="shared" si="120"/>
        <v>184.36363636363637</v>
      </c>
      <c r="N1316" t="b">
        <v>0</v>
      </c>
      <c r="O1316" s="11">
        <f t="shared" si="121"/>
        <v>1.1266666666666666E-2</v>
      </c>
      <c r="P1316" s="12">
        <f t="shared" si="122"/>
        <v>42604.669675925921</v>
      </c>
      <c r="Q1316" s="12">
        <f t="shared" si="123"/>
        <v>42664.669675925921</v>
      </c>
      <c r="R1316" t="s">
        <v>8273</v>
      </c>
      <c r="S1316" t="str">
        <f t="shared" si="124"/>
        <v>technology</v>
      </c>
      <c r="T1316" t="str">
        <f t="shared" si="125"/>
        <v>wearables</v>
      </c>
    </row>
    <row r="1317" spans="1:20" ht="28.8" x14ac:dyDescent="0.55000000000000004">
      <c r="A1317">
        <v>1315</v>
      </c>
      <c r="B1317" s="3" t="s">
        <v>1316</v>
      </c>
      <c r="C1317" s="3" t="s">
        <v>5425</v>
      </c>
      <c r="D1317" s="7">
        <v>100000</v>
      </c>
      <c r="E1317" s="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7">
        <f t="shared" si="120"/>
        <v>162.91935483870967</v>
      </c>
      <c r="N1317" t="b">
        <v>0</v>
      </c>
      <c r="O1317" s="11">
        <f t="shared" si="121"/>
        <v>0.40404000000000001</v>
      </c>
      <c r="P1317" s="12">
        <f t="shared" si="122"/>
        <v>42278.498240740737</v>
      </c>
      <c r="Q1317" s="12">
        <f t="shared" si="123"/>
        <v>42314.041666666672</v>
      </c>
      <c r="R1317" t="s">
        <v>8273</v>
      </c>
      <c r="S1317" t="str">
        <f t="shared" si="124"/>
        <v>technology</v>
      </c>
      <c r="T1317" t="str">
        <f t="shared" si="125"/>
        <v>wearables</v>
      </c>
    </row>
    <row r="1318" spans="1:20" ht="43.2" x14ac:dyDescent="0.55000000000000004">
      <c r="A1318">
        <v>1316</v>
      </c>
      <c r="B1318" s="3" t="s">
        <v>1317</v>
      </c>
      <c r="C1318" s="3" t="s">
        <v>5426</v>
      </c>
      <c r="D1318" s="7">
        <v>75000</v>
      </c>
      <c r="E1318" s="7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7">
        <f t="shared" si="120"/>
        <v>1</v>
      </c>
      <c r="N1318" t="b">
        <v>0</v>
      </c>
      <c r="O1318" s="11">
        <f t="shared" si="121"/>
        <v>1.3333333333333333E-5</v>
      </c>
      <c r="P1318" s="12">
        <f t="shared" si="122"/>
        <v>42393.961909722217</v>
      </c>
      <c r="Q1318" s="12">
        <f t="shared" si="123"/>
        <v>42428.961909722217</v>
      </c>
      <c r="R1318" t="s">
        <v>8273</v>
      </c>
      <c r="S1318" t="str">
        <f t="shared" si="124"/>
        <v>technology</v>
      </c>
      <c r="T1318" t="str">
        <f t="shared" si="125"/>
        <v>wearables</v>
      </c>
    </row>
    <row r="1319" spans="1:20" ht="57.6" x14ac:dyDescent="0.55000000000000004">
      <c r="A1319">
        <v>1317</v>
      </c>
      <c r="B1319" s="3" t="s">
        <v>1318</v>
      </c>
      <c r="C1319" s="3" t="s">
        <v>5427</v>
      </c>
      <c r="D1319" s="7">
        <v>200000</v>
      </c>
      <c r="E1319" s="7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7">
        <f t="shared" si="120"/>
        <v>603.52631578947364</v>
      </c>
      <c r="N1319" t="b">
        <v>0</v>
      </c>
      <c r="O1319" s="11">
        <f t="shared" si="121"/>
        <v>5.7334999999999997E-2</v>
      </c>
      <c r="P1319" s="12">
        <f t="shared" si="122"/>
        <v>42520.235486111109</v>
      </c>
      <c r="Q1319" s="12">
        <f t="shared" si="123"/>
        <v>42572.583333333328</v>
      </c>
      <c r="R1319" t="s">
        <v>8273</v>
      </c>
      <c r="S1319" t="str">
        <f t="shared" si="124"/>
        <v>technology</v>
      </c>
      <c r="T1319" t="str">
        <f t="shared" si="125"/>
        <v>wearables</v>
      </c>
    </row>
    <row r="1320" spans="1:20" ht="43.2" x14ac:dyDescent="0.55000000000000004">
      <c r="A1320">
        <v>1318</v>
      </c>
      <c r="B1320" s="3" t="s">
        <v>1319</v>
      </c>
      <c r="C1320" s="3" t="s">
        <v>5428</v>
      </c>
      <c r="D1320" s="7">
        <v>40000</v>
      </c>
      <c r="E1320" s="7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7">
        <f t="shared" si="120"/>
        <v>45.407407407407405</v>
      </c>
      <c r="N1320" t="b">
        <v>0</v>
      </c>
      <c r="O1320" s="11">
        <f t="shared" si="121"/>
        <v>0.15325</v>
      </c>
      <c r="P1320" s="12">
        <f t="shared" si="122"/>
        <v>41985.043657407412</v>
      </c>
      <c r="Q1320" s="12">
        <f t="shared" si="123"/>
        <v>42015.043657407412</v>
      </c>
      <c r="R1320" t="s">
        <v>8273</v>
      </c>
      <c r="S1320" t="str">
        <f t="shared" si="124"/>
        <v>technology</v>
      </c>
      <c r="T1320" t="str">
        <f t="shared" si="125"/>
        <v>wearables</v>
      </c>
    </row>
    <row r="1321" spans="1:20" ht="43.2" x14ac:dyDescent="0.55000000000000004">
      <c r="A1321">
        <v>1319</v>
      </c>
      <c r="B1321" s="3" t="s">
        <v>1320</v>
      </c>
      <c r="C1321" s="3" t="s">
        <v>5429</v>
      </c>
      <c r="D1321" s="7">
        <v>5800</v>
      </c>
      <c r="E1321" s="7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7">
        <f t="shared" si="120"/>
        <v>97.333333333333329</v>
      </c>
      <c r="N1321" t="b">
        <v>0</v>
      </c>
      <c r="O1321" s="11">
        <f t="shared" si="121"/>
        <v>0.15103448275862069</v>
      </c>
      <c r="P1321" s="12">
        <f t="shared" si="122"/>
        <v>41816.812094907407</v>
      </c>
      <c r="Q1321" s="12">
        <f t="shared" si="123"/>
        <v>41831.666666666664</v>
      </c>
      <c r="R1321" t="s">
        <v>8273</v>
      </c>
      <c r="S1321" t="str">
        <f t="shared" si="124"/>
        <v>technology</v>
      </c>
      <c r="T1321" t="str">
        <f t="shared" si="125"/>
        <v>wearables</v>
      </c>
    </row>
    <row r="1322" spans="1:20" ht="43.2" x14ac:dyDescent="0.55000000000000004">
      <c r="A1322">
        <v>1320</v>
      </c>
      <c r="B1322" s="3" t="s">
        <v>1321</v>
      </c>
      <c r="C1322" s="3" t="s">
        <v>5430</v>
      </c>
      <c r="D1322" s="7">
        <v>100000</v>
      </c>
      <c r="E1322" s="7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7">
        <f t="shared" si="120"/>
        <v>167.66666666666666</v>
      </c>
      <c r="N1322" t="b">
        <v>0</v>
      </c>
      <c r="O1322" s="11">
        <f t="shared" si="121"/>
        <v>5.0299999999999997E-3</v>
      </c>
      <c r="P1322" s="12">
        <f t="shared" si="122"/>
        <v>42705.690347222218</v>
      </c>
      <c r="Q1322" s="12">
        <f t="shared" si="123"/>
        <v>42734.958333333328</v>
      </c>
      <c r="R1322" t="s">
        <v>8273</v>
      </c>
      <c r="S1322" t="str">
        <f t="shared" si="124"/>
        <v>technology</v>
      </c>
      <c r="T1322" t="str">
        <f t="shared" si="125"/>
        <v>wearables</v>
      </c>
    </row>
    <row r="1323" spans="1:20" ht="43.2" x14ac:dyDescent="0.55000000000000004">
      <c r="A1323">
        <v>1321</v>
      </c>
      <c r="B1323" s="3" t="s">
        <v>1322</v>
      </c>
      <c r="C1323" s="3" t="s">
        <v>5431</v>
      </c>
      <c r="D1323" s="7">
        <v>462000</v>
      </c>
      <c r="E1323" s="7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7">
        <f t="shared" si="120"/>
        <v>859.85714285714289</v>
      </c>
      <c r="N1323" t="b">
        <v>0</v>
      </c>
      <c r="O1323" s="11">
        <f t="shared" si="121"/>
        <v>1.3028138528138528E-2</v>
      </c>
      <c r="P1323" s="12">
        <f t="shared" si="122"/>
        <v>42697.74927083333</v>
      </c>
      <c r="Q1323" s="12">
        <f t="shared" si="123"/>
        <v>42727.74927083333</v>
      </c>
      <c r="R1323" t="s">
        <v>8273</v>
      </c>
      <c r="S1323" t="str">
        <f t="shared" si="124"/>
        <v>technology</v>
      </c>
      <c r="T1323" t="str">
        <f t="shared" si="125"/>
        <v>wearables</v>
      </c>
    </row>
    <row r="1324" spans="1:20" ht="43.2" x14ac:dyDescent="0.55000000000000004">
      <c r="A1324">
        <v>1322</v>
      </c>
      <c r="B1324" s="3" t="s">
        <v>1323</v>
      </c>
      <c r="C1324" s="3" t="s">
        <v>5432</v>
      </c>
      <c r="D1324" s="7">
        <v>35000</v>
      </c>
      <c r="E1324" s="7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7">
        <f t="shared" si="120"/>
        <v>26.5</v>
      </c>
      <c r="N1324" t="b">
        <v>0</v>
      </c>
      <c r="O1324" s="11">
        <f t="shared" si="121"/>
        <v>3.0285714285714286E-3</v>
      </c>
      <c r="P1324" s="12">
        <f t="shared" si="122"/>
        <v>42115.656539351854</v>
      </c>
      <c r="Q1324" s="12">
        <f t="shared" si="123"/>
        <v>42145.656539351854</v>
      </c>
      <c r="R1324" t="s">
        <v>8273</v>
      </c>
      <c r="S1324" t="str">
        <f t="shared" si="124"/>
        <v>technology</v>
      </c>
      <c r="T1324" t="str">
        <f t="shared" si="125"/>
        <v>wearables</v>
      </c>
    </row>
    <row r="1325" spans="1:20" ht="43.2" x14ac:dyDescent="0.55000000000000004">
      <c r="A1325">
        <v>1323</v>
      </c>
      <c r="B1325" s="3" t="s">
        <v>1324</v>
      </c>
      <c r="C1325" s="3" t="s">
        <v>5433</v>
      </c>
      <c r="D1325" s="7">
        <v>15000</v>
      </c>
      <c r="E1325" s="7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7">
        <f t="shared" si="120"/>
        <v>30.272727272727273</v>
      </c>
      <c r="N1325" t="b">
        <v>0</v>
      </c>
      <c r="O1325" s="11">
        <f t="shared" si="121"/>
        <v>8.8800000000000004E-2</v>
      </c>
      <c r="P1325" s="12">
        <f t="shared" si="122"/>
        <v>42451.698449074072</v>
      </c>
      <c r="Q1325" s="12">
        <f t="shared" si="123"/>
        <v>42486.288194444445</v>
      </c>
      <c r="R1325" t="s">
        <v>8273</v>
      </c>
      <c r="S1325" t="str">
        <f t="shared" si="124"/>
        <v>technology</v>
      </c>
      <c r="T1325" t="str">
        <f t="shared" si="125"/>
        <v>wearables</v>
      </c>
    </row>
    <row r="1326" spans="1:20" ht="43.2" x14ac:dyDescent="0.55000000000000004">
      <c r="A1326">
        <v>1324</v>
      </c>
      <c r="B1326" s="3" t="s">
        <v>1325</v>
      </c>
      <c r="C1326" s="3" t="s">
        <v>5434</v>
      </c>
      <c r="D1326" s="7">
        <v>50000</v>
      </c>
      <c r="E1326" s="7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7">
        <f t="shared" si="120"/>
        <v>54.666666666666664</v>
      </c>
      <c r="N1326" t="b">
        <v>0</v>
      </c>
      <c r="O1326" s="11">
        <f t="shared" si="121"/>
        <v>9.8400000000000001E-2</v>
      </c>
      <c r="P1326" s="12">
        <f t="shared" si="122"/>
        <v>42626.633703703701</v>
      </c>
      <c r="Q1326" s="12">
        <f t="shared" si="123"/>
        <v>42656.633703703701</v>
      </c>
      <c r="R1326" t="s">
        <v>8273</v>
      </c>
      <c r="S1326" t="str">
        <f t="shared" si="124"/>
        <v>technology</v>
      </c>
      <c r="T1326" t="str">
        <f t="shared" si="125"/>
        <v>wearables</v>
      </c>
    </row>
    <row r="1327" spans="1:20" ht="43.2" x14ac:dyDescent="0.55000000000000004">
      <c r="A1327">
        <v>1325</v>
      </c>
      <c r="B1327" s="3" t="s">
        <v>1326</v>
      </c>
      <c r="C1327" s="3" t="s">
        <v>5435</v>
      </c>
      <c r="D1327" s="7">
        <v>20000</v>
      </c>
      <c r="E1327" s="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7">
        <f t="shared" si="120"/>
        <v>60.75</v>
      </c>
      <c r="N1327" t="b">
        <v>0</v>
      </c>
      <c r="O1327" s="11">
        <f t="shared" si="121"/>
        <v>2.4299999999999999E-2</v>
      </c>
      <c r="P1327" s="12">
        <f t="shared" si="122"/>
        <v>42704.086053240739</v>
      </c>
      <c r="Q1327" s="12">
        <f t="shared" si="123"/>
        <v>42734.086053240739</v>
      </c>
      <c r="R1327" t="s">
        <v>8273</v>
      </c>
      <c r="S1327" t="str">
        <f t="shared" si="124"/>
        <v>technology</v>
      </c>
      <c r="T1327" t="str">
        <f t="shared" si="125"/>
        <v>wearables</v>
      </c>
    </row>
    <row r="1328" spans="1:20" ht="43.2" x14ac:dyDescent="0.55000000000000004">
      <c r="A1328">
        <v>1326</v>
      </c>
      <c r="B1328" s="3" t="s">
        <v>1327</v>
      </c>
      <c r="C1328" s="3" t="s">
        <v>5436</v>
      </c>
      <c r="D1328" s="7">
        <v>100000</v>
      </c>
      <c r="E1328" s="7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7">
        <f t="shared" si="120"/>
        <v>102.72727272727273</v>
      </c>
      <c r="N1328" t="b">
        <v>0</v>
      </c>
      <c r="O1328" s="11">
        <f t="shared" si="121"/>
        <v>1.1299999999999999E-2</v>
      </c>
      <c r="P1328" s="12">
        <f t="shared" si="122"/>
        <v>41974.791990740734</v>
      </c>
      <c r="Q1328" s="12">
        <f t="shared" si="123"/>
        <v>42019.791990740734</v>
      </c>
      <c r="R1328" t="s">
        <v>8273</v>
      </c>
      <c r="S1328" t="str">
        <f t="shared" si="124"/>
        <v>technology</v>
      </c>
      <c r="T1328" t="str">
        <f t="shared" si="125"/>
        <v>wearables</v>
      </c>
    </row>
    <row r="1329" spans="1:20" ht="43.2" x14ac:dyDescent="0.55000000000000004">
      <c r="A1329">
        <v>1327</v>
      </c>
      <c r="B1329" s="3" t="s">
        <v>1328</v>
      </c>
      <c r="C1329" s="3" t="s">
        <v>5437</v>
      </c>
      <c r="D1329" s="7">
        <v>48000</v>
      </c>
      <c r="E1329" s="7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7">
        <f t="shared" si="120"/>
        <v>41.585365853658537</v>
      </c>
      <c r="N1329" t="b">
        <v>0</v>
      </c>
      <c r="O1329" s="11">
        <f t="shared" si="121"/>
        <v>3.5520833333333335E-2</v>
      </c>
      <c r="P1329" s="12">
        <f t="shared" si="122"/>
        <v>42123.678645833337</v>
      </c>
      <c r="Q1329" s="12">
        <f t="shared" si="123"/>
        <v>42153.678645833337</v>
      </c>
      <c r="R1329" t="s">
        <v>8273</v>
      </c>
      <c r="S1329" t="str">
        <f t="shared" si="124"/>
        <v>technology</v>
      </c>
      <c r="T1329" t="str">
        <f t="shared" si="125"/>
        <v>wearables</v>
      </c>
    </row>
    <row r="1330" spans="1:20" ht="43.2" x14ac:dyDescent="0.55000000000000004">
      <c r="A1330">
        <v>1328</v>
      </c>
      <c r="B1330" s="3" t="s">
        <v>1329</v>
      </c>
      <c r="C1330" s="3" t="s">
        <v>5438</v>
      </c>
      <c r="D1330" s="7">
        <v>75000</v>
      </c>
      <c r="E1330" s="7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7">
        <f t="shared" si="120"/>
        <v>116.53333333333333</v>
      </c>
      <c r="N1330" t="b">
        <v>0</v>
      </c>
      <c r="O1330" s="11">
        <f t="shared" si="121"/>
        <v>2.3306666666666667E-2</v>
      </c>
      <c r="P1330" s="12">
        <f t="shared" si="122"/>
        <v>42612.642754629633</v>
      </c>
      <c r="Q1330" s="12">
        <f t="shared" si="123"/>
        <v>42657.642754629633</v>
      </c>
      <c r="R1330" t="s">
        <v>8273</v>
      </c>
      <c r="S1330" t="str">
        <f t="shared" si="124"/>
        <v>technology</v>
      </c>
      <c r="T1330" t="str">
        <f t="shared" si="125"/>
        <v>wearables</v>
      </c>
    </row>
    <row r="1331" spans="1:20" ht="43.2" x14ac:dyDescent="0.55000000000000004">
      <c r="A1331">
        <v>1329</v>
      </c>
      <c r="B1331" s="3" t="s">
        <v>1330</v>
      </c>
      <c r="C1331" s="3" t="s">
        <v>5439</v>
      </c>
      <c r="D1331" s="7">
        <v>50000</v>
      </c>
      <c r="E1331" s="7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7">
        <f t="shared" si="120"/>
        <v>45.333333333333336</v>
      </c>
      <c r="N1331" t="b">
        <v>0</v>
      </c>
      <c r="O1331" s="11">
        <f t="shared" si="121"/>
        <v>8.1600000000000006E-3</v>
      </c>
      <c r="P1331" s="12">
        <f t="shared" si="122"/>
        <v>41935.221585648149</v>
      </c>
      <c r="Q1331" s="12">
        <f t="shared" si="123"/>
        <v>41975.263252314813</v>
      </c>
      <c r="R1331" t="s">
        <v>8273</v>
      </c>
      <c r="S1331" t="str">
        <f t="shared" si="124"/>
        <v>technology</v>
      </c>
      <c r="T1331" t="str">
        <f t="shared" si="125"/>
        <v>wearables</v>
      </c>
    </row>
    <row r="1332" spans="1:20" ht="43.2" x14ac:dyDescent="0.55000000000000004">
      <c r="A1332">
        <v>1330</v>
      </c>
      <c r="B1332" s="3" t="s">
        <v>1331</v>
      </c>
      <c r="C1332" s="3" t="s">
        <v>5440</v>
      </c>
      <c r="D1332" s="7">
        <v>35000</v>
      </c>
      <c r="E1332" s="7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7">
        <f t="shared" si="120"/>
        <v>157.46</v>
      </c>
      <c r="N1332" t="b">
        <v>0</v>
      </c>
      <c r="O1332" s="11">
        <f t="shared" si="121"/>
        <v>0.22494285714285714</v>
      </c>
      <c r="P1332" s="12">
        <f t="shared" si="122"/>
        <v>42522.276724537034</v>
      </c>
      <c r="Q1332" s="12">
        <f t="shared" si="123"/>
        <v>42553.166666666672</v>
      </c>
      <c r="R1332" t="s">
        <v>8273</v>
      </c>
      <c r="S1332" t="str">
        <f t="shared" si="124"/>
        <v>technology</v>
      </c>
      <c r="T1332" t="str">
        <f t="shared" si="125"/>
        <v>wearables</v>
      </c>
    </row>
    <row r="1333" spans="1:20" ht="43.2" x14ac:dyDescent="0.55000000000000004">
      <c r="A1333">
        <v>1331</v>
      </c>
      <c r="B1333" s="3" t="s">
        <v>1332</v>
      </c>
      <c r="C1333" s="3" t="s">
        <v>5441</v>
      </c>
      <c r="D1333" s="7">
        <v>250000</v>
      </c>
      <c r="E1333" s="7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7">
        <f t="shared" si="120"/>
        <v>100.5</v>
      </c>
      <c r="N1333" t="b">
        <v>0</v>
      </c>
      <c r="O1333" s="11">
        <f t="shared" si="121"/>
        <v>1.3668E-2</v>
      </c>
      <c r="P1333" s="12">
        <f t="shared" si="122"/>
        <v>42569.50409722222</v>
      </c>
      <c r="Q1333" s="12">
        <f t="shared" si="123"/>
        <v>42599.50409722222</v>
      </c>
      <c r="R1333" t="s">
        <v>8273</v>
      </c>
      <c r="S1333" t="str">
        <f t="shared" si="124"/>
        <v>technology</v>
      </c>
      <c r="T1333" t="str">
        <f t="shared" si="125"/>
        <v>wearables</v>
      </c>
    </row>
    <row r="1334" spans="1:20" ht="43.2" x14ac:dyDescent="0.55000000000000004">
      <c r="A1334">
        <v>1332</v>
      </c>
      <c r="B1334" s="3" t="s">
        <v>1333</v>
      </c>
      <c r="C1334" s="3" t="s">
        <v>5442</v>
      </c>
      <c r="D1334" s="7">
        <v>10115</v>
      </c>
      <c r="E1334" s="7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7" t="e">
        <f t="shared" si="120"/>
        <v>#DIV/0!</v>
      </c>
      <c r="N1334" t="b">
        <v>0</v>
      </c>
      <c r="O1334" s="11">
        <f t="shared" si="121"/>
        <v>0</v>
      </c>
      <c r="P1334" s="12">
        <f t="shared" si="122"/>
        <v>42732.060277777782</v>
      </c>
      <c r="Q1334" s="12">
        <f t="shared" si="123"/>
        <v>42762.060277777782</v>
      </c>
      <c r="R1334" t="s">
        <v>8273</v>
      </c>
      <c r="S1334" t="str">
        <f t="shared" si="124"/>
        <v>technology</v>
      </c>
      <c r="T1334" t="str">
        <f t="shared" si="125"/>
        <v>wearables</v>
      </c>
    </row>
    <row r="1335" spans="1:20" ht="43.2" x14ac:dyDescent="0.55000000000000004">
      <c r="A1335">
        <v>1333</v>
      </c>
      <c r="B1335" s="3" t="s">
        <v>1334</v>
      </c>
      <c r="C1335" s="3" t="s">
        <v>5443</v>
      </c>
      <c r="D1335" s="7">
        <v>2500</v>
      </c>
      <c r="E1335" s="7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7" t="e">
        <f t="shared" si="120"/>
        <v>#DIV/0!</v>
      </c>
      <c r="N1335" t="b">
        <v>0</v>
      </c>
      <c r="O1335" s="11">
        <f t="shared" si="121"/>
        <v>0</v>
      </c>
      <c r="P1335" s="12">
        <f t="shared" si="122"/>
        <v>41806.106770833336</v>
      </c>
      <c r="Q1335" s="12">
        <f t="shared" si="123"/>
        <v>41836.106770833336</v>
      </c>
      <c r="R1335" t="s">
        <v>8273</v>
      </c>
      <c r="S1335" t="str">
        <f t="shared" si="124"/>
        <v>technology</v>
      </c>
      <c r="T1335" t="str">
        <f t="shared" si="125"/>
        <v>wearables</v>
      </c>
    </row>
    <row r="1336" spans="1:20" ht="43.2" x14ac:dyDescent="0.55000000000000004">
      <c r="A1336">
        <v>1334</v>
      </c>
      <c r="B1336" s="3" t="s">
        <v>1335</v>
      </c>
      <c r="C1336" s="3" t="s">
        <v>5444</v>
      </c>
      <c r="D1336" s="7">
        <v>133000</v>
      </c>
      <c r="E1336" s="7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7">
        <f t="shared" si="120"/>
        <v>51.822463768115945</v>
      </c>
      <c r="N1336" t="b">
        <v>0</v>
      </c>
      <c r="O1336" s="11">
        <f t="shared" si="121"/>
        <v>0.10754135338345865</v>
      </c>
      <c r="P1336" s="12">
        <f t="shared" si="122"/>
        <v>42410.774155092593</v>
      </c>
      <c r="Q1336" s="12">
        <f t="shared" si="123"/>
        <v>42440.774155092593</v>
      </c>
      <c r="R1336" t="s">
        <v>8273</v>
      </c>
      <c r="S1336" t="str">
        <f t="shared" si="124"/>
        <v>technology</v>
      </c>
      <c r="T1336" t="str">
        <f t="shared" si="125"/>
        <v>wearables</v>
      </c>
    </row>
    <row r="1337" spans="1:20" ht="43.2" x14ac:dyDescent="0.55000000000000004">
      <c r="A1337">
        <v>1335</v>
      </c>
      <c r="B1337" s="3" t="s">
        <v>1336</v>
      </c>
      <c r="C1337" s="3" t="s">
        <v>5445</v>
      </c>
      <c r="D1337" s="7">
        <v>25000</v>
      </c>
      <c r="E1337" s="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7">
        <f t="shared" si="120"/>
        <v>308.75</v>
      </c>
      <c r="N1337" t="b">
        <v>0</v>
      </c>
      <c r="O1337" s="11">
        <f t="shared" si="121"/>
        <v>0.1976</v>
      </c>
      <c r="P1337" s="12">
        <f t="shared" si="122"/>
        <v>42313.936365740738</v>
      </c>
      <c r="Q1337" s="12">
        <f t="shared" si="123"/>
        <v>42343.936365740738</v>
      </c>
      <c r="R1337" t="s">
        <v>8273</v>
      </c>
      <c r="S1337" t="str">
        <f t="shared" si="124"/>
        <v>technology</v>
      </c>
      <c r="T1337" t="str">
        <f t="shared" si="125"/>
        <v>wearables</v>
      </c>
    </row>
    <row r="1338" spans="1:20" ht="43.2" x14ac:dyDescent="0.55000000000000004">
      <c r="A1338">
        <v>1336</v>
      </c>
      <c r="B1338" s="3" t="s">
        <v>1337</v>
      </c>
      <c r="C1338" s="3" t="s">
        <v>5446</v>
      </c>
      <c r="D1338" s="7">
        <v>100000</v>
      </c>
      <c r="E1338" s="7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7">
        <f t="shared" si="120"/>
        <v>379.22767857142856</v>
      </c>
      <c r="N1338" t="b">
        <v>0</v>
      </c>
      <c r="O1338" s="11">
        <f t="shared" si="121"/>
        <v>0.84946999999999995</v>
      </c>
      <c r="P1338" s="12">
        <f t="shared" si="122"/>
        <v>41955.863750000004</v>
      </c>
      <c r="Q1338" s="12">
        <f t="shared" si="123"/>
        <v>41990.863750000004</v>
      </c>
      <c r="R1338" t="s">
        <v>8273</v>
      </c>
      <c r="S1338" t="str">
        <f t="shared" si="124"/>
        <v>technology</v>
      </c>
      <c r="T1338" t="str">
        <f t="shared" si="125"/>
        <v>wearables</v>
      </c>
    </row>
    <row r="1339" spans="1:20" ht="43.2" x14ac:dyDescent="0.55000000000000004">
      <c r="A1339">
        <v>1337</v>
      </c>
      <c r="B1339" s="3" t="s">
        <v>1338</v>
      </c>
      <c r="C1339" s="3" t="s">
        <v>5447</v>
      </c>
      <c r="D1339" s="7">
        <v>50000</v>
      </c>
      <c r="E1339" s="7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7">
        <f t="shared" si="120"/>
        <v>176.36428571428573</v>
      </c>
      <c r="N1339" t="b">
        <v>0</v>
      </c>
      <c r="O1339" s="11">
        <f t="shared" si="121"/>
        <v>0.49381999999999998</v>
      </c>
      <c r="P1339" s="12">
        <f t="shared" si="122"/>
        <v>42767.577303240745</v>
      </c>
      <c r="Q1339" s="12">
        <f t="shared" si="123"/>
        <v>42797.577303240745</v>
      </c>
      <c r="R1339" t="s">
        <v>8273</v>
      </c>
      <c r="S1339" t="str">
        <f t="shared" si="124"/>
        <v>technology</v>
      </c>
      <c r="T1339" t="str">
        <f t="shared" si="125"/>
        <v>wearables</v>
      </c>
    </row>
    <row r="1340" spans="1:20" ht="43.2" x14ac:dyDescent="0.55000000000000004">
      <c r="A1340">
        <v>1338</v>
      </c>
      <c r="B1340" s="3" t="s">
        <v>1339</v>
      </c>
      <c r="C1340" s="3" t="s">
        <v>5448</v>
      </c>
      <c r="D1340" s="7">
        <v>30000</v>
      </c>
      <c r="E1340" s="7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7">
        <f t="shared" si="120"/>
        <v>66.066666666666663</v>
      </c>
      <c r="N1340" t="b">
        <v>0</v>
      </c>
      <c r="O1340" s="11">
        <f t="shared" si="121"/>
        <v>3.3033333333333331E-2</v>
      </c>
      <c r="P1340" s="12">
        <f t="shared" si="122"/>
        <v>42188.803622685184</v>
      </c>
      <c r="Q1340" s="12">
        <f t="shared" si="123"/>
        <v>42218.803622685184</v>
      </c>
      <c r="R1340" t="s">
        <v>8273</v>
      </c>
      <c r="S1340" t="str">
        <f t="shared" si="124"/>
        <v>technology</v>
      </c>
      <c r="T1340" t="str">
        <f t="shared" si="125"/>
        <v>wearables</v>
      </c>
    </row>
    <row r="1341" spans="1:20" ht="28.8" x14ac:dyDescent="0.55000000000000004">
      <c r="A1341">
        <v>1339</v>
      </c>
      <c r="B1341" s="3" t="s">
        <v>1340</v>
      </c>
      <c r="C1341" s="3" t="s">
        <v>5449</v>
      </c>
      <c r="D1341" s="7">
        <v>50000</v>
      </c>
      <c r="E1341" s="7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7">
        <f t="shared" si="120"/>
        <v>89.648648648648646</v>
      </c>
      <c r="N1341" t="b">
        <v>0</v>
      </c>
      <c r="O1341" s="11">
        <f t="shared" si="121"/>
        <v>6.6339999999999996E-2</v>
      </c>
      <c r="P1341" s="12">
        <f t="shared" si="122"/>
        <v>41936.647164351853</v>
      </c>
      <c r="Q1341" s="12">
        <f t="shared" si="123"/>
        <v>41981.688831018517</v>
      </c>
      <c r="R1341" t="s">
        <v>8273</v>
      </c>
      <c r="S1341" t="str">
        <f t="shared" si="124"/>
        <v>technology</v>
      </c>
      <c r="T1341" t="str">
        <f t="shared" si="125"/>
        <v>wearables</v>
      </c>
    </row>
    <row r="1342" spans="1:20" ht="43.2" x14ac:dyDescent="0.55000000000000004">
      <c r="A1342">
        <v>1340</v>
      </c>
      <c r="B1342" s="3" t="s">
        <v>1341</v>
      </c>
      <c r="C1342" s="3" t="s">
        <v>5450</v>
      </c>
      <c r="D1342" s="7">
        <v>1680</v>
      </c>
      <c r="E1342" s="7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7" t="e">
        <f t="shared" si="120"/>
        <v>#DIV/0!</v>
      </c>
      <c r="N1342" t="b">
        <v>0</v>
      </c>
      <c r="O1342" s="11">
        <f t="shared" si="121"/>
        <v>0</v>
      </c>
      <c r="P1342" s="12">
        <f t="shared" si="122"/>
        <v>41836.595520833333</v>
      </c>
      <c r="Q1342" s="12">
        <f t="shared" si="123"/>
        <v>41866.595520833333</v>
      </c>
      <c r="R1342" t="s">
        <v>8273</v>
      </c>
      <c r="S1342" t="str">
        <f t="shared" si="124"/>
        <v>technology</v>
      </c>
      <c r="T1342" t="str">
        <f t="shared" si="125"/>
        <v>wearables</v>
      </c>
    </row>
    <row r="1343" spans="1:20" ht="43.2" x14ac:dyDescent="0.55000000000000004">
      <c r="A1343">
        <v>1341</v>
      </c>
      <c r="B1343" s="3" t="s">
        <v>1342</v>
      </c>
      <c r="C1343" s="3" t="s">
        <v>5451</v>
      </c>
      <c r="D1343" s="7">
        <v>25000</v>
      </c>
      <c r="E1343" s="7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7">
        <f t="shared" si="120"/>
        <v>382.39130434782606</v>
      </c>
      <c r="N1343" t="b">
        <v>0</v>
      </c>
      <c r="O1343" s="11">
        <f t="shared" si="121"/>
        <v>0.7036</v>
      </c>
      <c r="P1343" s="12">
        <f t="shared" si="122"/>
        <v>42612.624039351853</v>
      </c>
      <c r="Q1343" s="12">
        <f t="shared" si="123"/>
        <v>42644.624039351853</v>
      </c>
      <c r="R1343" t="s">
        <v>8273</v>
      </c>
      <c r="S1343" t="str">
        <f t="shared" si="124"/>
        <v>technology</v>
      </c>
      <c r="T1343" t="str">
        <f t="shared" si="125"/>
        <v>wearables</v>
      </c>
    </row>
    <row r="1344" spans="1:20" ht="43.2" x14ac:dyDescent="0.55000000000000004">
      <c r="A1344">
        <v>1342</v>
      </c>
      <c r="B1344" s="3" t="s">
        <v>1343</v>
      </c>
      <c r="C1344" s="3" t="s">
        <v>5452</v>
      </c>
      <c r="D1344" s="7">
        <v>50000</v>
      </c>
      <c r="E1344" s="7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7">
        <f t="shared" si="120"/>
        <v>100</v>
      </c>
      <c r="N1344" t="b">
        <v>0</v>
      </c>
      <c r="O1344" s="11">
        <f t="shared" si="121"/>
        <v>2E-3</v>
      </c>
      <c r="P1344" s="12">
        <f t="shared" si="122"/>
        <v>42172.816423611104</v>
      </c>
      <c r="Q1344" s="12">
        <f t="shared" si="123"/>
        <v>42202.816423611104</v>
      </c>
      <c r="R1344" t="s">
        <v>8273</v>
      </c>
      <c r="S1344" t="str">
        <f t="shared" si="124"/>
        <v>technology</v>
      </c>
      <c r="T1344" t="str">
        <f t="shared" si="125"/>
        <v>wearables</v>
      </c>
    </row>
    <row r="1345" spans="1:20" ht="43.2" x14ac:dyDescent="0.55000000000000004">
      <c r="A1345">
        <v>1343</v>
      </c>
      <c r="B1345" s="3" t="s">
        <v>1344</v>
      </c>
      <c r="C1345" s="3" t="s">
        <v>5453</v>
      </c>
      <c r="D1345" s="7">
        <v>50000</v>
      </c>
      <c r="E1345" s="7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7">
        <f t="shared" si="120"/>
        <v>158.35603715170279</v>
      </c>
      <c r="N1345" t="b">
        <v>0</v>
      </c>
      <c r="O1345" s="11">
        <f t="shared" si="121"/>
        <v>1.02298</v>
      </c>
      <c r="P1345" s="12">
        <f t="shared" si="122"/>
        <v>42542.526423611111</v>
      </c>
      <c r="Q1345" s="12">
        <f t="shared" si="123"/>
        <v>42601.165972222225</v>
      </c>
      <c r="R1345" t="s">
        <v>8273</v>
      </c>
      <c r="S1345" t="str">
        <f t="shared" si="124"/>
        <v>technology</v>
      </c>
      <c r="T1345" t="str">
        <f t="shared" si="125"/>
        <v>wearables</v>
      </c>
    </row>
    <row r="1346" spans="1:20" ht="43.2" x14ac:dyDescent="0.55000000000000004">
      <c r="A1346">
        <v>1344</v>
      </c>
      <c r="B1346" s="3" t="s">
        <v>1345</v>
      </c>
      <c r="C1346" s="3" t="s">
        <v>5454</v>
      </c>
      <c r="D1346" s="7">
        <v>1500</v>
      </c>
      <c r="E1346" s="7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7">
        <f t="shared" si="120"/>
        <v>40.762589928057551</v>
      </c>
      <c r="N1346" t="b">
        <v>1</v>
      </c>
      <c r="O1346" s="11">
        <f t="shared" si="121"/>
        <v>3.7773333333333334</v>
      </c>
      <c r="P1346" s="12">
        <f t="shared" si="122"/>
        <v>42522.789803240739</v>
      </c>
      <c r="Q1346" s="12">
        <f t="shared" si="123"/>
        <v>42551.789803240739</v>
      </c>
      <c r="R1346" t="s">
        <v>8274</v>
      </c>
      <c r="S1346" t="str">
        <f t="shared" si="124"/>
        <v>publishing</v>
      </c>
      <c r="T1346" t="str">
        <f t="shared" si="125"/>
        <v>nonfiction</v>
      </c>
    </row>
    <row r="1347" spans="1:20" ht="43.2" x14ac:dyDescent="0.55000000000000004">
      <c r="A1347">
        <v>1345</v>
      </c>
      <c r="B1347" s="3" t="s">
        <v>1346</v>
      </c>
      <c r="C1347" s="3" t="s">
        <v>5455</v>
      </c>
      <c r="D1347" s="7">
        <v>300</v>
      </c>
      <c r="E1347" s="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7">
        <f t="shared" ref="M1347:M1410" si="126">E1347/L1347</f>
        <v>53.571428571428569</v>
      </c>
      <c r="N1347" t="b">
        <v>1</v>
      </c>
      <c r="O1347" s="11">
        <f t="shared" ref="O1347:O1410" si="127">E1347/D1347</f>
        <v>1.25</v>
      </c>
      <c r="P1347" s="12">
        <f t="shared" ref="P1347:P1410" si="128">(((J1347/60)/60)/24)+DATE(1970,1,1)</f>
        <v>41799.814340277779</v>
      </c>
      <c r="Q1347" s="12">
        <f t="shared" ref="Q1347:Q1410" si="129">(((I1347/60)/60)/24)+DATE(1970,1,1)</f>
        <v>41834.814340277779</v>
      </c>
      <c r="R1347" t="s">
        <v>8274</v>
      </c>
      <c r="S1347" t="str">
        <f t="shared" ref="S1347:S1410" si="130">LEFT(R1347, SEARCH("/",R1347,1)-1)</f>
        <v>publishing</v>
      </c>
      <c r="T1347" t="str">
        <f t="shared" ref="T1347:T1410" si="131">RIGHT(R1347,LEN(R1347)-SEARCH("/",R1347))</f>
        <v>nonfiction</v>
      </c>
    </row>
    <row r="1348" spans="1:20" ht="43.2" x14ac:dyDescent="0.55000000000000004">
      <c r="A1348">
        <v>1346</v>
      </c>
      <c r="B1348" s="3" t="s">
        <v>1347</v>
      </c>
      <c r="C1348" s="3" t="s">
        <v>5456</v>
      </c>
      <c r="D1348" s="7">
        <v>4900</v>
      </c>
      <c r="E1348" s="7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7">
        <f t="shared" si="126"/>
        <v>48.449664429530202</v>
      </c>
      <c r="N1348" t="b">
        <v>1</v>
      </c>
      <c r="O1348" s="11">
        <f t="shared" si="127"/>
        <v>1.473265306122449</v>
      </c>
      <c r="P1348" s="12">
        <f t="shared" si="128"/>
        <v>41422.075821759259</v>
      </c>
      <c r="Q1348" s="12">
        <f t="shared" si="129"/>
        <v>41452.075821759259</v>
      </c>
      <c r="R1348" t="s">
        <v>8274</v>
      </c>
      <c r="S1348" t="str">
        <f t="shared" si="130"/>
        <v>publishing</v>
      </c>
      <c r="T1348" t="str">
        <f t="shared" si="131"/>
        <v>nonfiction</v>
      </c>
    </row>
    <row r="1349" spans="1:20" ht="43.2" x14ac:dyDescent="0.55000000000000004">
      <c r="A1349">
        <v>1347</v>
      </c>
      <c r="B1349" s="3" t="s">
        <v>1348</v>
      </c>
      <c r="C1349" s="3" t="s">
        <v>5457</v>
      </c>
      <c r="D1349" s="7">
        <v>2500</v>
      </c>
      <c r="E1349" s="7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7">
        <f t="shared" si="126"/>
        <v>82.41935483870968</v>
      </c>
      <c r="N1349" t="b">
        <v>1</v>
      </c>
      <c r="O1349" s="11">
        <f t="shared" si="127"/>
        <v>1.022</v>
      </c>
      <c r="P1349" s="12">
        <f t="shared" si="128"/>
        <v>42040.638020833328</v>
      </c>
      <c r="Q1349" s="12">
        <f t="shared" si="129"/>
        <v>42070.638020833328</v>
      </c>
      <c r="R1349" t="s">
        <v>8274</v>
      </c>
      <c r="S1349" t="str">
        <f t="shared" si="130"/>
        <v>publishing</v>
      </c>
      <c r="T1349" t="str">
        <f t="shared" si="131"/>
        <v>nonfiction</v>
      </c>
    </row>
    <row r="1350" spans="1:20" ht="43.2" x14ac:dyDescent="0.55000000000000004">
      <c r="A1350">
        <v>1348</v>
      </c>
      <c r="B1350" s="3" t="s">
        <v>1349</v>
      </c>
      <c r="C1350" s="3" t="s">
        <v>5458</v>
      </c>
      <c r="D1350" s="7">
        <v>5875</v>
      </c>
      <c r="E1350" s="7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7">
        <f t="shared" si="126"/>
        <v>230.19230769230768</v>
      </c>
      <c r="N1350" t="b">
        <v>1</v>
      </c>
      <c r="O1350" s="11">
        <f t="shared" si="127"/>
        <v>1.018723404255319</v>
      </c>
      <c r="P1350" s="12">
        <f t="shared" si="128"/>
        <v>41963.506168981476</v>
      </c>
      <c r="Q1350" s="12">
        <f t="shared" si="129"/>
        <v>41991.506168981476</v>
      </c>
      <c r="R1350" t="s">
        <v>8274</v>
      </c>
      <c r="S1350" t="str">
        <f t="shared" si="130"/>
        <v>publishing</v>
      </c>
      <c r="T1350" t="str">
        <f t="shared" si="131"/>
        <v>nonfiction</v>
      </c>
    </row>
    <row r="1351" spans="1:20" ht="43.2" x14ac:dyDescent="0.55000000000000004">
      <c r="A1351">
        <v>1349</v>
      </c>
      <c r="B1351" s="3" t="s">
        <v>1350</v>
      </c>
      <c r="C1351" s="3" t="s">
        <v>5459</v>
      </c>
      <c r="D1351" s="7">
        <v>5000</v>
      </c>
      <c r="E1351" s="7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7">
        <f t="shared" si="126"/>
        <v>59.360465116279073</v>
      </c>
      <c r="N1351" t="b">
        <v>1</v>
      </c>
      <c r="O1351" s="11">
        <f t="shared" si="127"/>
        <v>2.0419999999999998</v>
      </c>
      <c r="P1351" s="12">
        <f t="shared" si="128"/>
        <v>42317.33258101852</v>
      </c>
      <c r="Q1351" s="12">
        <f t="shared" si="129"/>
        <v>42354.290972222225</v>
      </c>
      <c r="R1351" t="s">
        <v>8274</v>
      </c>
      <c r="S1351" t="str">
        <f t="shared" si="130"/>
        <v>publishing</v>
      </c>
      <c r="T1351" t="str">
        <f t="shared" si="131"/>
        <v>nonfiction</v>
      </c>
    </row>
    <row r="1352" spans="1:20" ht="43.2" x14ac:dyDescent="0.55000000000000004">
      <c r="A1352">
        <v>1350</v>
      </c>
      <c r="B1352" s="3" t="s">
        <v>1351</v>
      </c>
      <c r="C1352" s="3" t="s">
        <v>5460</v>
      </c>
      <c r="D1352" s="7">
        <v>5000</v>
      </c>
      <c r="E1352" s="7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7">
        <f t="shared" si="126"/>
        <v>66.698717948717942</v>
      </c>
      <c r="N1352" t="b">
        <v>1</v>
      </c>
      <c r="O1352" s="11">
        <f t="shared" si="127"/>
        <v>1.0405</v>
      </c>
      <c r="P1352" s="12">
        <f t="shared" si="128"/>
        <v>42334.013124999998</v>
      </c>
      <c r="Q1352" s="12">
        <f t="shared" si="129"/>
        <v>42364.013124999998</v>
      </c>
      <c r="R1352" t="s">
        <v>8274</v>
      </c>
      <c r="S1352" t="str">
        <f t="shared" si="130"/>
        <v>publishing</v>
      </c>
      <c r="T1352" t="str">
        <f t="shared" si="131"/>
        <v>nonfiction</v>
      </c>
    </row>
    <row r="1353" spans="1:20" ht="28.8" x14ac:dyDescent="0.55000000000000004">
      <c r="A1353">
        <v>1351</v>
      </c>
      <c r="B1353" s="3" t="s">
        <v>1352</v>
      </c>
      <c r="C1353" s="3" t="s">
        <v>5461</v>
      </c>
      <c r="D1353" s="7">
        <v>20000</v>
      </c>
      <c r="E1353" s="7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7">
        <f t="shared" si="126"/>
        <v>168.77500000000001</v>
      </c>
      <c r="N1353" t="b">
        <v>1</v>
      </c>
      <c r="O1353" s="11">
        <f t="shared" si="127"/>
        <v>1.0126500000000001</v>
      </c>
      <c r="P1353" s="12">
        <f t="shared" si="128"/>
        <v>42382.74009259259</v>
      </c>
      <c r="Q1353" s="12">
        <f t="shared" si="129"/>
        <v>42412.74009259259</v>
      </c>
      <c r="R1353" t="s">
        <v>8274</v>
      </c>
      <c r="S1353" t="str">
        <f t="shared" si="130"/>
        <v>publishing</v>
      </c>
      <c r="T1353" t="str">
        <f t="shared" si="131"/>
        <v>nonfiction</v>
      </c>
    </row>
    <row r="1354" spans="1:20" ht="43.2" x14ac:dyDescent="0.55000000000000004">
      <c r="A1354">
        <v>1352</v>
      </c>
      <c r="B1354" s="3" t="s">
        <v>1353</v>
      </c>
      <c r="C1354" s="3" t="s">
        <v>5462</v>
      </c>
      <c r="D1354" s="7">
        <v>10000</v>
      </c>
      <c r="E1354" s="7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7">
        <f t="shared" si="126"/>
        <v>59.973568281938327</v>
      </c>
      <c r="N1354" t="b">
        <v>1</v>
      </c>
      <c r="O1354" s="11">
        <f t="shared" si="127"/>
        <v>1.3613999999999999</v>
      </c>
      <c r="P1354" s="12">
        <f t="shared" si="128"/>
        <v>42200.578310185185</v>
      </c>
      <c r="Q1354" s="12">
        <f t="shared" si="129"/>
        <v>42252.165972222225</v>
      </c>
      <c r="R1354" t="s">
        <v>8274</v>
      </c>
      <c r="S1354" t="str">
        <f t="shared" si="130"/>
        <v>publishing</v>
      </c>
      <c r="T1354" t="str">
        <f t="shared" si="131"/>
        <v>nonfiction</v>
      </c>
    </row>
    <row r="1355" spans="1:20" ht="28.8" x14ac:dyDescent="0.55000000000000004">
      <c r="A1355">
        <v>1353</v>
      </c>
      <c r="B1355" s="3" t="s">
        <v>1354</v>
      </c>
      <c r="C1355" s="3" t="s">
        <v>5463</v>
      </c>
      <c r="D1355" s="7">
        <v>1000</v>
      </c>
      <c r="E1355" s="7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7">
        <f t="shared" si="126"/>
        <v>31.80952380952381</v>
      </c>
      <c r="N1355" t="b">
        <v>1</v>
      </c>
      <c r="O1355" s="11">
        <f t="shared" si="127"/>
        <v>1.3360000000000001</v>
      </c>
      <c r="P1355" s="12">
        <f t="shared" si="128"/>
        <v>41309.11791666667</v>
      </c>
      <c r="Q1355" s="12">
        <f t="shared" si="129"/>
        <v>41344</v>
      </c>
      <c r="R1355" t="s">
        <v>8274</v>
      </c>
      <c r="S1355" t="str">
        <f t="shared" si="130"/>
        <v>publishing</v>
      </c>
      <c r="T1355" t="str">
        <f t="shared" si="131"/>
        <v>nonfiction</v>
      </c>
    </row>
    <row r="1356" spans="1:20" ht="43.2" x14ac:dyDescent="0.55000000000000004">
      <c r="A1356">
        <v>1354</v>
      </c>
      <c r="B1356" s="3" t="s">
        <v>1355</v>
      </c>
      <c r="C1356" s="3" t="s">
        <v>5464</v>
      </c>
      <c r="D1356" s="7">
        <v>1200</v>
      </c>
      <c r="E1356" s="7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7">
        <f t="shared" si="126"/>
        <v>24.421875</v>
      </c>
      <c r="N1356" t="b">
        <v>1</v>
      </c>
      <c r="O1356" s="11">
        <f t="shared" si="127"/>
        <v>1.3025</v>
      </c>
      <c r="P1356" s="12">
        <f t="shared" si="128"/>
        <v>42502.807627314818</v>
      </c>
      <c r="Q1356" s="12">
        <f t="shared" si="129"/>
        <v>42532.807627314818</v>
      </c>
      <c r="R1356" t="s">
        <v>8274</v>
      </c>
      <c r="S1356" t="str">
        <f t="shared" si="130"/>
        <v>publishing</v>
      </c>
      <c r="T1356" t="str">
        <f t="shared" si="131"/>
        <v>nonfiction</v>
      </c>
    </row>
    <row r="1357" spans="1:20" ht="57.6" x14ac:dyDescent="0.55000000000000004">
      <c r="A1357">
        <v>1355</v>
      </c>
      <c r="B1357" s="3" t="s">
        <v>1356</v>
      </c>
      <c r="C1357" s="3" t="s">
        <v>5465</v>
      </c>
      <c r="D1357" s="7">
        <v>2500</v>
      </c>
      <c r="E1357" s="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7">
        <f t="shared" si="126"/>
        <v>25.347107438016529</v>
      </c>
      <c r="N1357" t="b">
        <v>1</v>
      </c>
      <c r="O1357" s="11">
        <f t="shared" si="127"/>
        <v>1.2267999999999999</v>
      </c>
      <c r="P1357" s="12">
        <f t="shared" si="128"/>
        <v>41213.254687499997</v>
      </c>
      <c r="Q1357" s="12">
        <f t="shared" si="129"/>
        <v>41243.416666666664</v>
      </c>
      <c r="R1357" t="s">
        <v>8274</v>
      </c>
      <c r="S1357" t="str">
        <f t="shared" si="130"/>
        <v>publishing</v>
      </c>
      <c r="T1357" t="str">
        <f t="shared" si="131"/>
        <v>nonfiction</v>
      </c>
    </row>
    <row r="1358" spans="1:20" ht="43.2" x14ac:dyDescent="0.55000000000000004">
      <c r="A1358">
        <v>1356</v>
      </c>
      <c r="B1358" s="3" t="s">
        <v>1357</v>
      </c>
      <c r="C1358" s="3" t="s">
        <v>5466</v>
      </c>
      <c r="D1358" s="7">
        <v>3400</v>
      </c>
      <c r="E1358" s="7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7">
        <f t="shared" si="126"/>
        <v>71.443218390804603</v>
      </c>
      <c r="N1358" t="b">
        <v>1</v>
      </c>
      <c r="O1358" s="11">
        <f t="shared" si="127"/>
        <v>1.8281058823529412</v>
      </c>
      <c r="P1358" s="12">
        <f t="shared" si="128"/>
        <v>41430.038888888892</v>
      </c>
      <c r="Q1358" s="12">
        <f t="shared" si="129"/>
        <v>41460.038888888892</v>
      </c>
      <c r="R1358" t="s">
        <v>8274</v>
      </c>
      <c r="S1358" t="str">
        <f t="shared" si="130"/>
        <v>publishing</v>
      </c>
      <c r="T1358" t="str">
        <f t="shared" si="131"/>
        <v>nonfiction</v>
      </c>
    </row>
    <row r="1359" spans="1:20" ht="43.2" x14ac:dyDescent="0.55000000000000004">
      <c r="A1359">
        <v>1357</v>
      </c>
      <c r="B1359" s="3" t="s">
        <v>1358</v>
      </c>
      <c r="C1359" s="3" t="s">
        <v>5467</v>
      </c>
      <c r="D1359" s="7">
        <v>2000</v>
      </c>
      <c r="E1359" s="7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7">
        <f t="shared" si="126"/>
        <v>38.553846153846152</v>
      </c>
      <c r="N1359" t="b">
        <v>1</v>
      </c>
      <c r="O1359" s="11">
        <f t="shared" si="127"/>
        <v>1.2529999999999999</v>
      </c>
      <c r="P1359" s="12">
        <f t="shared" si="128"/>
        <v>41304.962233796294</v>
      </c>
      <c r="Q1359" s="12">
        <f t="shared" si="129"/>
        <v>41334.249305555553</v>
      </c>
      <c r="R1359" t="s">
        <v>8274</v>
      </c>
      <c r="S1359" t="str">
        <f t="shared" si="130"/>
        <v>publishing</v>
      </c>
      <c r="T1359" t="str">
        <f t="shared" si="131"/>
        <v>nonfiction</v>
      </c>
    </row>
    <row r="1360" spans="1:20" ht="43.2" x14ac:dyDescent="0.55000000000000004">
      <c r="A1360">
        <v>1358</v>
      </c>
      <c r="B1360" s="3" t="s">
        <v>1359</v>
      </c>
      <c r="C1360" s="3" t="s">
        <v>5468</v>
      </c>
      <c r="D1360" s="7">
        <v>3000</v>
      </c>
      <c r="E1360" s="7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7">
        <f t="shared" si="126"/>
        <v>68.367346938775512</v>
      </c>
      <c r="N1360" t="b">
        <v>1</v>
      </c>
      <c r="O1360" s="11">
        <f t="shared" si="127"/>
        <v>1.1166666666666667</v>
      </c>
      <c r="P1360" s="12">
        <f t="shared" si="128"/>
        <v>40689.570868055554</v>
      </c>
      <c r="Q1360" s="12">
        <f t="shared" si="129"/>
        <v>40719.570868055554</v>
      </c>
      <c r="R1360" t="s">
        <v>8274</v>
      </c>
      <c r="S1360" t="str">
        <f t="shared" si="130"/>
        <v>publishing</v>
      </c>
      <c r="T1360" t="str">
        <f t="shared" si="131"/>
        <v>nonfiction</v>
      </c>
    </row>
    <row r="1361" spans="1:20" ht="43.2" x14ac:dyDescent="0.55000000000000004">
      <c r="A1361">
        <v>1359</v>
      </c>
      <c r="B1361" s="3" t="s">
        <v>1360</v>
      </c>
      <c r="C1361" s="3" t="s">
        <v>5469</v>
      </c>
      <c r="D1361" s="7">
        <v>660</v>
      </c>
      <c r="E1361" s="7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7">
        <f t="shared" si="126"/>
        <v>40.210526315789473</v>
      </c>
      <c r="N1361" t="b">
        <v>1</v>
      </c>
      <c r="O1361" s="11">
        <f t="shared" si="127"/>
        <v>1.1575757575757575</v>
      </c>
      <c r="P1361" s="12">
        <f t="shared" si="128"/>
        <v>40668.814699074072</v>
      </c>
      <c r="Q1361" s="12">
        <f t="shared" si="129"/>
        <v>40730.814699074072</v>
      </c>
      <c r="R1361" t="s">
        <v>8274</v>
      </c>
      <c r="S1361" t="str">
        <f t="shared" si="130"/>
        <v>publishing</v>
      </c>
      <c r="T1361" t="str">
        <f t="shared" si="131"/>
        <v>nonfiction</v>
      </c>
    </row>
    <row r="1362" spans="1:20" ht="28.8" x14ac:dyDescent="0.55000000000000004">
      <c r="A1362">
        <v>1360</v>
      </c>
      <c r="B1362" s="3" t="s">
        <v>1361</v>
      </c>
      <c r="C1362" s="3" t="s">
        <v>5470</v>
      </c>
      <c r="D1362" s="7">
        <v>1500</v>
      </c>
      <c r="E1362" s="7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7">
        <f t="shared" si="126"/>
        <v>32.074074074074076</v>
      </c>
      <c r="N1362" t="b">
        <v>1</v>
      </c>
      <c r="O1362" s="11">
        <f t="shared" si="127"/>
        <v>1.732</v>
      </c>
      <c r="P1362" s="12">
        <f t="shared" si="128"/>
        <v>41095.900694444441</v>
      </c>
      <c r="Q1362" s="12">
        <f t="shared" si="129"/>
        <v>41123.900694444441</v>
      </c>
      <c r="R1362" t="s">
        <v>8274</v>
      </c>
      <c r="S1362" t="str">
        <f t="shared" si="130"/>
        <v>publishing</v>
      </c>
      <c r="T1362" t="str">
        <f t="shared" si="131"/>
        <v>nonfiction</v>
      </c>
    </row>
    <row r="1363" spans="1:20" ht="43.2" x14ac:dyDescent="0.55000000000000004">
      <c r="A1363">
        <v>1361</v>
      </c>
      <c r="B1363" s="3" t="s">
        <v>1362</v>
      </c>
      <c r="C1363" s="3" t="s">
        <v>5471</v>
      </c>
      <c r="D1363" s="7">
        <v>6000</v>
      </c>
      <c r="E1363" s="7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7">
        <f t="shared" si="126"/>
        <v>28.632575757575758</v>
      </c>
      <c r="N1363" t="b">
        <v>1</v>
      </c>
      <c r="O1363" s="11">
        <f t="shared" si="127"/>
        <v>1.2598333333333334</v>
      </c>
      <c r="P1363" s="12">
        <f t="shared" si="128"/>
        <v>41781.717268518521</v>
      </c>
      <c r="Q1363" s="12">
        <f t="shared" si="129"/>
        <v>41811.717268518521</v>
      </c>
      <c r="R1363" t="s">
        <v>8274</v>
      </c>
      <c r="S1363" t="str">
        <f t="shared" si="130"/>
        <v>publishing</v>
      </c>
      <c r="T1363" t="str">
        <f t="shared" si="131"/>
        <v>nonfiction</v>
      </c>
    </row>
    <row r="1364" spans="1:20" ht="28.8" x14ac:dyDescent="0.55000000000000004">
      <c r="A1364">
        <v>1362</v>
      </c>
      <c r="B1364" s="3" t="s">
        <v>1363</v>
      </c>
      <c r="C1364" s="3" t="s">
        <v>5472</v>
      </c>
      <c r="D1364" s="7">
        <v>1000</v>
      </c>
      <c r="E1364" s="7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7">
        <f t="shared" si="126"/>
        <v>43.64</v>
      </c>
      <c r="N1364" t="b">
        <v>1</v>
      </c>
      <c r="O1364" s="11">
        <f t="shared" si="127"/>
        <v>1.091</v>
      </c>
      <c r="P1364" s="12">
        <f t="shared" si="128"/>
        <v>41464.934386574074</v>
      </c>
      <c r="Q1364" s="12">
        <f t="shared" si="129"/>
        <v>41524.934386574074</v>
      </c>
      <c r="R1364" t="s">
        <v>8274</v>
      </c>
      <c r="S1364" t="str">
        <f t="shared" si="130"/>
        <v>publishing</v>
      </c>
      <c r="T1364" t="str">
        <f t="shared" si="131"/>
        <v>nonfiction</v>
      </c>
    </row>
    <row r="1365" spans="1:20" ht="43.2" x14ac:dyDescent="0.55000000000000004">
      <c r="A1365">
        <v>1363</v>
      </c>
      <c r="B1365" s="3" t="s">
        <v>1364</v>
      </c>
      <c r="C1365" s="3" t="s">
        <v>5473</v>
      </c>
      <c r="D1365" s="7">
        <v>200</v>
      </c>
      <c r="E1365" s="7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7">
        <f t="shared" si="126"/>
        <v>40</v>
      </c>
      <c r="N1365" t="b">
        <v>1</v>
      </c>
      <c r="O1365" s="11">
        <f t="shared" si="127"/>
        <v>1</v>
      </c>
      <c r="P1365" s="12">
        <f t="shared" si="128"/>
        <v>42396.8440625</v>
      </c>
      <c r="Q1365" s="12">
        <f t="shared" si="129"/>
        <v>42415.332638888889</v>
      </c>
      <c r="R1365" t="s">
        <v>8274</v>
      </c>
      <c r="S1365" t="str">
        <f t="shared" si="130"/>
        <v>publishing</v>
      </c>
      <c r="T1365" t="str">
        <f t="shared" si="131"/>
        <v>nonfiction</v>
      </c>
    </row>
    <row r="1366" spans="1:20" ht="43.2" x14ac:dyDescent="0.55000000000000004">
      <c r="A1366">
        <v>1364</v>
      </c>
      <c r="B1366" s="3" t="s">
        <v>1365</v>
      </c>
      <c r="C1366" s="3" t="s">
        <v>5474</v>
      </c>
      <c r="D1366" s="7">
        <v>42000</v>
      </c>
      <c r="E1366" s="7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7">
        <f t="shared" si="126"/>
        <v>346.04166666666669</v>
      </c>
      <c r="N1366" t="b">
        <v>1</v>
      </c>
      <c r="O1366" s="11">
        <f t="shared" si="127"/>
        <v>1.1864285714285714</v>
      </c>
      <c r="P1366" s="12">
        <f t="shared" si="128"/>
        <v>41951.695671296293</v>
      </c>
      <c r="Q1366" s="12">
        <f t="shared" si="129"/>
        <v>42011.6956712963</v>
      </c>
      <c r="R1366" t="s">
        <v>8276</v>
      </c>
      <c r="S1366" t="str">
        <f t="shared" si="130"/>
        <v>music</v>
      </c>
      <c r="T1366" t="str">
        <f t="shared" si="131"/>
        <v>rock</v>
      </c>
    </row>
    <row r="1367" spans="1:20" ht="43.2" x14ac:dyDescent="0.55000000000000004">
      <c r="A1367">
        <v>1365</v>
      </c>
      <c r="B1367" s="3" t="s">
        <v>1366</v>
      </c>
      <c r="C1367" s="3" t="s">
        <v>5475</v>
      </c>
      <c r="D1367" s="7">
        <v>7500</v>
      </c>
      <c r="E1367" s="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7">
        <f t="shared" si="126"/>
        <v>81.739130434782609</v>
      </c>
      <c r="N1367" t="b">
        <v>1</v>
      </c>
      <c r="O1367" s="11">
        <f t="shared" si="127"/>
        <v>1.0026666666666666</v>
      </c>
      <c r="P1367" s="12">
        <f t="shared" si="128"/>
        <v>42049.733240740738</v>
      </c>
      <c r="Q1367" s="12">
        <f t="shared" si="129"/>
        <v>42079.691574074073</v>
      </c>
      <c r="R1367" t="s">
        <v>8276</v>
      </c>
      <c r="S1367" t="str">
        <f t="shared" si="130"/>
        <v>music</v>
      </c>
      <c r="T1367" t="str">
        <f t="shared" si="131"/>
        <v>rock</v>
      </c>
    </row>
    <row r="1368" spans="1:20" x14ac:dyDescent="0.55000000000000004">
      <c r="A1368">
        <v>1366</v>
      </c>
      <c r="B1368" s="3" t="s">
        <v>1367</v>
      </c>
      <c r="C1368" s="3" t="s">
        <v>5476</v>
      </c>
      <c r="D1368" s="7">
        <v>7500</v>
      </c>
      <c r="E1368" s="7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7">
        <f t="shared" si="126"/>
        <v>64.535306122448986</v>
      </c>
      <c r="N1368" t="b">
        <v>1</v>
      </c>
      <c r="O1368" s="11">
        <f t="shared" si="127"/>
        <v>1.2648920000000001</v>
      </c>
      <c r="P1368" s="12">
        <f t="shared" si="128"/>
        <v>41924.996099537035</v>
      </c>
      <c r="Q1368" s="12">
        <f t="shared" si="129"/>
        <v>41970.037766203706</v>
      </c>
      <c r="R1368" t="s">
        <v>8276</v>
      </c>
      <c r="S1368" t="str">
        <f t="shared" si="130"/>
        <v>music</v>
      </c>
      <c r="T1368" t="str">
        <f t="shared" si="131"/>
        <v>rock</v>
      </c>
    </row>
    <row r="1369" spans="1:20" ht="43.2" x14ac:dyDescent="0.55000000000000004">
      <c r="A1369">
        <v>1367</v>
      </c>
      <c r="B1369" s="3" t="s">
        <v>1368</v>
      </c>
      <c r="C1369" s="3" t="s">
        <v>5477</v>
      </c>
      <c r="D1369" s="7">
        <v>5000</v>
      </c>
      <c r="E1369" s="7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7">
        <f t="shared" si="126"/>
        <v>63.477777777777774</v>
      </c>
      <c r="N1369" t="b">
        <v>1</v>
      </c>
      <c r="O1369" s="11">
        <f t="shared" si="127"/>
        <v>1.1426000000000001</v>
      </c>
      <c r="P1369" s="12">
        <f t="shared" si="128"/>
        <v>42292.002893518518</v>
      </c>
      <c r="Q1369" s="12">
        <f t="shared" si="129"/>
        <v>42322.044560185182</v>
      </c>
      <c r="R1369" t="s">
        <v>8276</v>
      </c>
      <c r="S1369" t="str">
        <f t="shared" si="130"/>
        <v>music</v>
      </c>
      <c r="T1369" t="str">
        <f t="shared" si="131"/>
        <v>rock</v>
      </c>
    </row>
    <row r="1370" spans="1:20" ht="43.2" x14ac:dyDescent="0.55000000000000004">
      <c r="A1370">
        <v>1368</v>
      </c>
      <c r="B1370" s="3" t="s">
        <v>1369</v>
      </c>
      <c r="C1370" s="3" t="s">
        <v>5478</v>
      </c>
      <c r="D1370" s="7">
        <v>5000</v>
      </c>
      <c r="E1370" s="7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7">
        <f t="shared" si="126"/>
        <v>63.620689655172413</v>
      </c>
      <c r="N1370" t="b">
        <v>1</v>
      </c>
      <c r="O1370" s="11">
        <f t="shared" si="127"/>
        <v>1.107</v>
      </c>
      <c r="P1370" s="12">
        <f t="shared" si="128"/>
        <v>42146.190902777773</v>
      </c>
      <c r="Q1370" s="12">
        <f t="shared" si="129"/>
        <v>42170.190902777773</v>
      </c>
      <c r="R1370" t="s">
        <v>8276</v>
      </c>
      <c r="S1370" t="str">
        <f t="shared" si="130"/>
        <v>music</v>
      </c>
      <c r="T1370" t="str">
        <f t="shared" si="131"/>
        <v>rock</v>
      </c>
    </row>
    <row r="1371" spans="1:20" ht="43.2" x14ac:dyDescent="0.55000000000000004">
      <c r="A1371">
        <v>1369</v>
      </c>
      <c r="B1371" s="3" t="s">
        <v>1370</v>
      </c>
      <c r="C1371" s="3" t="s">
        <v>5479</v>
      </c>
      <c r="D1371" s="7">
        <v>32360</v>
      </c>
      <c r="E1371" s="7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7">
        <f t="shared" si="126"/>
        <v>83.967068965517228</v>
      </c>
      <c r="N1371" t="b">
        <v>1</v>
      </c>
      <c r="O1371" s="11">
        <f t="shared" si="127"/>
        <v>1.0534805315203954</v>
      </c>
      <c r="P1371" s="12">
        <f t="shared" si="128"/>
        <v>41710.594282407408</v>
      </c>
      <c r="Q1371" s="12">
        <f t="shared" si="129"/>
        <v>41740.594282407408</v>
      </c>
      <c r="R1371" t="s">
        <v>8276</v>
      </c>
      <c r="S1371" t="str">
        <f t="shared" si="130"/>
        <v>music</v>
      </c>
      <c r="T1371" t="str">
        <f t="shared" si="131"/>
        <v>rock</v>
      </c>
    </row>
    <row r="1372" spans="1:20" ht="28.8" x14ac:dyDescent="0.55000000000000004">
      <c r="A1372">
        <v>1370</v>
      </c>
      <c r="B1372" s="3" t="s">
        <v>1371</v>
      </c>
      <c r="C1372" s="3" t="s">
        <v>5480</v>
      </c>
      <c r="D1372" s="7">
        <v>1500</v>
      </c>
      <c r="E1372" s="7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7">
        <f t="shared" si="126"/>
        <v>77.75</v>
      </c>
      <c r="N1372" t="b">
        <v>1</v>
      </c>
      <c r="O1372" s="11">
        <f t="shared" si="127"/>
        <v>1.0366666666666666</v>
      </c>
      <c r="P1372" s="12">
        <f t="shared" si="128"/>
        <v>41548.00335648148</v>
      </c>
      <c r="Q1372" s="12">
        <f t="shared" si="129"/>
        <v>41563.00335648148</v>
      </c>
      <c r="R1372" t="s">
        <v>8276</v>
      </c>
      <c r="S1372" t="str">
        <f t="shared" si="130"/>
        <v>music</v>
      </c>
      <c r="T1372" t="str">
        <f t="shared" si="131"/>
        <v>rock</v>
      </c>
    </row>
    <row r="1373" spans="1:20" ht="43.2" x14ac:dyDescent="0.55000000000000004">
      <c r="A1373">
        <v>1371</v>
      </c>
      <c r="B1373" s="3" t="s">
        <v>1372</v>
      </c>
      <c r="C1373" s="3" t="s">
        <v>5481</v>
      </c>
      <c r="D1373" s="7">
        <v>6999</v>
      </c>
      <c r="E1373" s="7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7">
        <f t="shared" si="126"/>
        <v>107.07142857142857</v>
      </c>
      <c r="N1373" t="b">
        <v>1</v>
      </c>
      <c r="O1373" s="11">
        <f t="shared" si="127"/>
        <v>1.0708672667523933</v>
      </c>
      <c r="P1373" s="12">
        <f t="shared" si="128"/>
        <v>42101.758587962962</v>
      </c>
      <c r="Q1373" s="12">
        <f t="shared" si="129"/>
        <v>42131.758587962962</v>
      </c>
      <c r="R1373" t="s">
        <v>8276</v>
      </c>
      <c r="S1373" t="str">
        <f t="shared" si="130"/>
        <v>music</v>
      </c>
      <c r="T1373" t="str">
        <f t="shared" si="131"/>
        <v>rock</v>
      </c>
    </row>
    <row r="1374" spans="1:20" x14ac:dyDescent="0.55000000000000004">
      <c r="A1374">
        <v>1372</v>
      </c>
      <c r="B1374" s="3" t="s">
        <v>1373</v>
      </c>
      <c r="C1374" s="3" t="s">
        <v>5482</v>
      </c>
      <c r="D1374" s="7">
        <v>500</v>
      </c>
      <c r="E1374" s="7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7">
        <f t="shared" si="126"/>
        <v>38.75</v>
      </c>
      <c r="N1374" t="b">
        <v>1</v>
      </c>
      <c r="O1374" s="11">
        <f t="shared" si="127"/>
        <v>1.24</v>
      </c>
      <c r="P1374" s="12">
        <f t="shared" si="128"/>
        <v>41072.739953703705</v>
      </c>
      <c r="Q1374" s="12">
        <f t="shared" si="129"/>
        <v>41102.739953703705</v>
      </c>
      <c r="R1374" t="s">
        <v>8276</v>
      </c>
      <c r="S1374" t="str">
        <f t="shared" si="130"/>
        <v>music</v>
      </c>
      <c r="T1374" t="str">
        <f t="shared" si="131"/>
        <v>rock</v>
      </c>
    </row>
    <row r="1375" spans="1:20" ht="28.8" x14ac:dyDescent="0.55000000000000004">
      <c r="A1375">
        <v>1373</v>
      </c>
      <c r="B1375" s="3" t="s">
        <v>1374</v>
      </c>
      <c r="C1375" s="3" t="s">
        <v>5483</v>
      </c>
      <c r="D1375" s="7">
        <v>10000</v>
      </c>
      <c r="E1375" s="7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7">
        <f t="shared" si="126"/>
        <v>201.94230769230768</v>
      </c>
      <c r="N1375" t="b">
        <v>1</v>
      </c>
      <c r="O1375" s="11">
        <f t="shared" si="127"/>
        <v>1.0501</v>
      </c>
      <c r="P1375" s="12">
        <f t="shared" si="128"/>
        <v>42704.95177083333</v>
      </c>
      <c r="Q1375" s="12">
        <f t="shared" si="129"/>
        <v>42734.95177083333</v>
      </c>
      <c r="R1375" t="s">
        <v>8276</v>
      </c>
      <c r="S1375" t="str">
        <f t="shared" si="130"/>
        <v>music</v>
      </c>
      <c r="T1375" t="str">
        <f t="shared" si="131"/>
        <v>rock</v>
      </c>
    </row>
    <row r="1376" spans="1:20" ht="43.2" x14ac:dyDescent="0.55000000000000004">
      <c r="A1376">
        <v>1374</v>
      </c>
      <c r="B1376" s="3" t="s">
        <v>1375</v>
      </c>
      <c r="C1376" s="3" t="s">
        <v>5484</v>
      </c>
      <c r="D1376" s="7">
        <v>1500</v>
      </c>
      <c r="E1376" s="7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7">
        <f t="shared" si="126"/>
        <v>43.060606060606062</v>
      </c>
      <c r="N1376" t="b">
        <v>1</v>
      </c>
      <c r="O1376" s="11">
        <f t="shared" si="127"/>
        <v>1.8946666666666667</v>
      </c>
      <c r="P1376" s="12">
        <f t="shared" si="128"/>
        <v>42424.161898148144</v>
      </c>
      <c r="Q1376" s="12">
        <f t="shared" si="129"/>
        <v>42454.12023148148</v>
      </c>
      <c r="R1376" t="s">
        <v>8276</v>
      </c>
      <c r="S1376" t="str">
        <f t="shared" si="130"/>
        <v>music</v>
      </c>
      <c r="T1376" t="str">
        <f t="shared" si="131"/>
        <v>rock</v>
      </c>
    </row>
    <row r="1377" spans="1:20" ht="43.2" x14ac:dyDescent="0.55000000000000004">
      <c r="A1377">
        <v>1375</v>
      </c>
      <c r="B1377" s="3" t="s">
        <v>1376</v>
      </c>
      <c r="C1377" s="3" t="s">
        <v>5485</v>
      </c>
      <c r="D1377" s="7">
        <v>4000</v>
      </c>
      <c r="E1377" s="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7">
        <f t="shared" si="126"/>
        <v>62.871559633027523</v>
      </c>
      <c r="N1377" t="b">
        <v>1</v>
      </c>
      <c r="O1377" s="11">
        <f t="shared" si="127"/>
        <v>1.7132499999999999</v>
      </c>
      <c r="P1377" s="12">
        <f t="shared" si="128"/>
        <v>42720.066192129627</v>
      </c>
      <c r="Q1377" s="12">
        <f t="shared" si="129"/>
        <v>42750.066192129627</v>
      </c>
      <c r="R1377" t="s">
        <v>8276</v>
      </c>
      <c r="S1377" t="str">
        <f t="shared" si="130"/>
        <v>music</v>
      </c>
      <c r="T1377" t="str">
        <f t="shared" si="131"/>
        <v>rock</v>
      </c>
    </row>
    <row r="1378" spans="1:20" ht="28.8" x14ac:dyDescent="0.55000000000000004">
      <c r="A1378">
        <v>1376</v>
      </c>
      <c r="B1378" s="3" t="s">
        <v>1377</v>
      </c>
      <c r="C1378" s="3" t="s">
        <v>5486</v>
      </c>
      <c r="D1378" s="7">
        <v>3700</v>
      </c>
      <c r="E1378" s="7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7">
        <f t="shared" si="126"/>
        <v>55.607142857142854</v>
      </c>
      <c r="N1378" t="b">
        <v>1</v>
      </c>
      <c r="O1378" s="11">
        <f t="shared" si="127"/>
        <v>2.5248648648648651</v>
      </c>
      <c r="P1378" s="12">
        <f t="shared" si="128"/>
        <v>42677.669050925921</v>
      </c>
      <c r="Q1378" s="12">
        <f t="shared" si="129"/>
        <v>42707.710717592592</v>
      </c>
      <c r="R1378" t="s">
        <v>8276</v>
      </c>
      <c r="S1378" t="str">
        <f t="shared" si="130"/>
        <v>music</v>
      </c>
      <c r="T1378" t="str">
        <f t="shared" si="131"/>
        <v>rock</v>
      </c>
    </row>
    <row r="1379" spans="1:20" ht="43.2" x14ac:dyDescent="0.55000000000000004">
      <c r="A1379">
        <v>1377</v>
      </c>
      <c r="B1379" s="3" t="s">
        <v>1378</v>
      </c>
      <c r="C1379" s="3" t="s">
        <v>5487</v>
      </c>
      <c r="D1379" s="7">
        <v>1300</v>
      </c>
      <c r="E1379" s="7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7">
        <f t="shared" si="126"/>
        <v>48.70967741935484</v>
      </c>
      <c r="N1379" t="b">
        <v>1</v>
      </c>
      <c r="O1379" s="11">
        <f t="shared" si="127"/>
        <v>1.1615384615384616</v>
      </c>
      <c r="P1379" s="12">
        <f t="shared" si="128"/>
        <v>42747.219560185185</v>
      </c>
      <c r="Q1379" s="12">
        <f t="shared" si="129"/>
        <v>42769.174305555556</v>
      </c>
      <c r="R1379" t="s">
        <v>8276</v>
      </c>
      <c r="S1379" t="str">
        <f t="shared" si="130"/>
        <v>music</v>
      </c>
      <c r="T1379" t="str">
        <f t="shared" si="131"/>
        <v>rock</v>
      </c>
    </row>
    <row r="1380" spans="1:20" x14ac:dyDescent="0.55000000000000004">
      <c r="A1380">
        <v>1378</v>
      </c>
      <c r="B1380" s="3" t="s">
        <v>1379</v>
      </c>
      <c r="C1380" s="3" t="s">
        <v>5488</v>
      </c>
      <c r="D1380" s="7">
        <v>2000</v>
      </c>
      <c r="E1380" s="7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7">
        <f t="shared" si="126"/>
        <v>30.578947368421051</v>
      </c>
      <c r="N1380" t="b">
        <v>1</v>
      </c>
      <c r="O1380" s="11">
        <f t="shared" si="127"/>
        <v>2.0335000000000001</v>
      </c>
      <c r="P1380" s="12">
        <f t="shared" si="128"/>
        <v>42568.759374999994</v>
      </c>
      <c r="Q1380" s="12">
        <f t="shared" si="129"/>
        <v>42583.759374999994</v>
      </c>
      <c r="R1380" t="s">
        <v>8276</v>
      </c>
      <c r="S1380" t="str">
        <f t="shared" si="130"/>
        <v>music</v>
      </c>
      <c r="T1380" t="str">
        <f t="shared" si="131"/>
        <v>rock</v>
      </c>
    </row>
    <row r="1381" spans="1:20" ht="28.8" x14ac:dyDescent="0.55000000000000004">
      <c r="A1381">
        <v>1379</v>
      </c>
      <c r="B1381" s="3" t="s">
        <v>1380</v>
      </c>
      <c r="C1381" s="3" t="s">
        <v>5489</v>
      </c>
      <c r="D1381" s="7">
        <v>10000</v>
      </c>
      <c r="E1381" s="7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7">
        <f t="shared" si="126"/>
        <v>73.907284768211923</v>
      </c>
      <c r="N1381" t="b">
        <v>1</v>
      </c>
      <c r="O1381" s="11">
        <f t="shared" si="127"/>
        <v>1.1160000000000001</v>
      </c>
      <c r="P1381" s="12">
        <f t="shared" si="128"/>
        <v>42130.491620370376</v>
      </c>
      <c r="Q1381" s="12">
        <f t="shared" si="129"/>
        <v>42160.491620370376</v>
      </c>
      <c r="R1381" t="s">
        <v>8276</v>
      </c>
      <c r="S1381" t="str">
        <f t="shared" si="130"/>
        <v>music</v>
      </c>
      <c r="T1381" t="str">
        <f t="shared" si="131"/>
        <v>rock</v>
      </c>
    </row>
    <row r="1382" spans="1:20" ht="28.8" x14ac:dyDescent="0.55000000000000004">
      <c r="A1382">
        <v>1380</v>
      </c>
      <c r="B1382" s="3" t="s">
        <v>1381</v>
      </c>
      <c r="C1382" s="3" t="s">
        <v>5490</v>
      </c>
      <c r="D1382" s="7">
        <v>25</v>
      </c>
      <c r="E1382" s="7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7">
        <f t="shared" si="126"/>
        <v>21.2</v>
      </c>
      <c r="N1382" t="b">
        <v>1</v>
      </c>
      <c r="O1382" s="11">
        <f t="shared" si="127"/>
        <v>4.24</v>
      </c>
      <c r="P1382" s="12">
        <f t="shared" si="128"/>
        <v>42141.762800925921</v>
      </c>
      <c r="Q1382" s="12">
        <f t="shared" si="129"/>
        <v>42164.083333333328</v>
      </c>
      <c r="R1382" t="s">
        <v>8276</v>
      </c>
      <c r="S1382" t="str">
        <f t="shared" si="130"/>
        <v>music</v>
      </c>
      <c r="T1382" t="str">
        <f t="shared" si="131"/>
        <v>rock</v>
      </c>
    </row>
    <row r="1383" spans="1:20" ht="43.2" x14ac:dyDescent="0.55000000000000004">
      <c r="A1383">
        <v>1381</v>
      </c>
      <c r="B1383" s="3" t="s">
        <v>1382</v>
      </c>
      <c r="C1383" s="3" t="s">
        <v>5491</v>
      </c>
      <c r="D1383" s="7">
        <v>5000</v>
      </c>
      <c r="E1383" s="7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7">
        <f t="shared" si="126"/>
        <v>73.356164383561648</v>
      </c>
      <c r="N1383" t="b">
        <v>1</v>
      </c>
      <c r="O1383" s="11">
        <f t="shared" si="127"/>
        <v>1.071</v>
      </c>
      <c r="P1383" s="12">
        <f t="shared" si="128"/>
        <v>42703.214409722219</v>
      </c>
      <c r="Q1383" s="12">
        <f t="shared" si="129"/>
        <v>42733.214409722219</v>
      </c>
      <c r="R1383" t="s">
        <v>8276</v>
      </c>
      <c r="S1383" t="str">
        <f t="shared" si="130"/>
        <v>music</v>
      </c>
      <c r="T1383" t="str">
        <f t="shared" si="131"/>
        <v>rock</v>
      </c>
    </row>
    <row r="1384" spans="1:20" ht="43.2" x14ac:dyDescent="0.55000000000000004">
      <c r="A1384">
        <v>1382</v>
      </c>
      <c r="B1384" s="3" t="s">
        <v>1383</v>
      </c>
      <c r="C1384" s="3" t="s">
        <v>5492</v>
      </c>
      <c r="D1384" s="7">
        <v>8000</v>
      </c>
      <c r="E1384" s="7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7">
        <f t="shared" si="126"/>
        <v>56.412162162162161</v>
      </c>
      <c r="N1384" t="b">
        <v>1</v>
      </c>
      <c r="O1384" s="11">
        <f t="shared" si="127"/>
        <v>1.043625</v>
      </c>
      <c r="P1384" s="12">
        <f t="shared" si="128"/>
        <v>41370.800185185188</v>
      </c>
      <c r="Q1384" s="12">
        <f t="shared" si="129"/>
        <v>41400.800185185188</v>
      </c>
      <c r="R1384" t="s">
        <v>8276</v>
      </c>
      <c r="S1384" t="str">
        <f t="shared" si="130"/>
        <v>music</v>
      </c>
      <c r="T1384" t="str">
        <f t="shared" si="131"/>
        <v>rock</v>
      </c>
    </row>
    <row r="1385" spans="1:20" ht="43.2" x14ac:dyDescent="0.55000000000000004">
      <c r="A1385">
        <v>1383</v>
      </c>
      <c r="B1385" s="3" t="s">
        <v>1384</v>
      </c>
      <c r="C1385" s="3" t="s">
        <v>5493</v>
      </c>
      <c r="D1385" s="7">
        <v>2200</v>
      </c>
      <c r="E1385" s="7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7">
        <f t="shared" si="126"/>
        <v>50.247311827956992</v>
      </c>
      <c r="N1385" t="b">
        <v>1</v>
      </c>
      <c r="O1385" s="11">
        <f t="shared" si="127"/>
        <v>2.124090909090909</v>
      </c>
      <c r="P1385" s="12">
        <f t="shared" si="128"/>
        <v>42707.074976851851</v>
      </c>
      <c r="Q1385" s="12">
        <f t="shared" si="129"/>
        <v>42727.074976851851</v>
      </c>
      <c r="R1385" t="s">
        <v>8276</v>
      </c>
      <c r="S1385" t="str">
        <f t="shared" si="130"/>
        <v>music</v>
      </c>
      <c r="T1385" t="str">
        <f t="shared" si="131"/>
        <v>rock</v>
      </c>
    </row>
    <row r="1386" spans="1:20" ht="43.2" x14ac:dyDescent="0.55000000000000004">
      <c r="A1386">
        <v>1384</v>
      </c>
      <c r="B1386" s="3" t="s">
        <v>1385</v>
      </c>
      <c r="C1386" s="3" t="s">
        <v>5494</v>
      </c>
      <c r="D1386" s="7">
        <v>3500</v>
      </c>
      <c r="E1386" s="7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7">
        <f t="shared" si="126"/>
        <v>68.936507936507937</v>
      </c>
      <c r="N1386" t="b">
        <v>1</v>
      </c>
      <c r="O1386" s="11">
        <f t="shared" si="127"/>
        <v>1.2408571428571429</v>
      </c>
      <c r="P1386" s="12">
        <f t="shared" si="128"/>
        <v>42160.735208333332</v>
      </c>
      <c r="Q1386" s="12">
        <f t="shared" si="129"/>
        <v>42190.735208333332</v>
      </c>
      <c r="R1386" t="s">
        <v>8276</v>
      </c>
      <c r="S1386" t="str">
        <f t="shared" si="130"/>
        <v>music</v>
      </c>
      <c r="T1386" t="str">
        <f t="shared" si="131"/>
        <v>rock</v>
      </c>
    </row>
    <row r="1387" spans="1:20" ht="43.2" x14ac:dyDescent="0.55000000000000004">
      <c r="A1387">
        <v>1385</v>
      </c>
      <c r="B1387" s="3" t="s">
        <v>1386</v>
      </c>
      <c r="C1387" s="3" t="s">
        <v>5495</v>
      </c>
      <c r="D1387" s="7">
        <v>8000</v>
      </c>
      <c r="E1387" s="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7">
        <f t="shared" si="126"/>
        <v>65.914104477611943</v>
      </c>
      <c r="N1387" t="b">
        <v>1</v>
      </c>
      <c r="O1387" s="11">
        <f t="shared" si="127"/>
        <v>1.10406125</v>
      </c>
      <c r="P1387" s="12">
        <f t="shared" si="128"/>
        <v>42433.688900462963</v>
      </c>
      <c r="Q1387" s="12">
        <f t="shared" si="129"/>
        <v>42489.507638888885</v>
      </c>
      <c r="R1387" t="s">
        <v>8276</v>
      </c>
      <c r="S1387" t="str">
        <f t="shared" si="130"/>
        <v>music</v>
      </c>
      <c r="T1387" t="str">
        <f t="shared" si="131"/>
        <v>rock</v>
      </c>
    </row>
    <row r="1388" spans="1:20" ht="28.8" x14ac:dyDescent="0.55000000000000004">
      <c r="A1388">
        <v>1386</v>
      </c>
      <c r="B1388" s="3" t="s">
        <v>1387</v>
      </c>
      <c r="C1388" s="3" t="s">
        <v>5496</v>
      </c>
      <c r="D1388" s="7">
        <v>400</v>
      </c>
      <c r="E1388" s="7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7">
        <f t="shared" si="126"/>
        <v>62.5</v>
      </c>
      <c r="N1388" t="b">
        <v>1</v>
      </c>
      <c r="O1388" s="11">
        <f t="shared" si="127"/>
        <v>2.1875</v>
      </c>
      <c r="P1388" s="12">
        <f t="shared" si="128"/>
        <v>42184.646863425922</v>
      </c>
      <c r="Q1388" s="12">
        <f t="shared" si="129"/>
        <v>42214.646863425922</v>
      </c>
      <c r="R1388" t="s">
        <v>8276</v>
      </c>
      <c r="S1388" t="str">
        <f t="shared" si="130"/>
        <v>music</v>
      </c>
      <c r="T1388" t="str">
        <f t="shared" si="131"/>
        <v>rock</v>
      </c>
    </row>
    <row r="1389" spans="1:20" ht="43.2" x14ac:dyDescent="0.55000000000000004">
      <c r="A1389">
        <v>1387</v>
      </c>
      <c r="B1389" s="3" t="s">
        <v>1388</v>
      </c>
      <c r="C1389" s="3" t="s">
        <v>5497</v>
      </c>
      <c r="D1389" s="7">
        <v>4000</v>
      </c>
      <c r="E1389" s="7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7">
        <f t="shared" si="126"/>
        <v>70.064102564102569</v>
      </c>
      <c r="N1389" t="b">
        <v>1</v>
      </c>
      <c r="O1389" s="11">
        <f t="shared" si="127"/>
        <v>1.36625</v>
      </c>
      <c r="P1389" s="12">
        <f t="shared" si="128"/>
        <v>42126.92123842593</v>
      </c>
      <c r="Q1389" s="12">
        <f t="shared" si="129"/>
        <v>42158.1875</v>
      </c>
      <c r="R1389" t="s">
        <v>8276</v>
      </c>
      <c r="S1389" t="str">
        <f t="shared" si="130"/>
        <v>music</v>
      </c>
      <c r="T1389" t="str">
        <f t="shared" si="131"/>
        <v>rock</v>
      </c>
    </row>
    <row r="1390" spans="1:20" ht="43.2" x14ac:dyDescent="0.55000000000000004">
      <c r="A1390">
        <v>1388</v>
      </c>
      <c r="B1390" s="3" t="s">
        <v>1389</v>
      </c>
      <c r="C1390" s="3" t="s">
        <v>5498</v>
      </c>
      <c r="D1390" s="7">
        <v>5000</v>
      </c>
      <c r="E1390" s="7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7">
        <f t="shared" si="126"/>
        <v>60.181874999999998</v>
      </c>
      <c r="N1390" t="b">
        <v>1</v>
      </c>
      <c r="O1390" s="11">
        <f t="shared" si="127"/>
        <v>1.348074</v>
      </c>
      <c r="P1390" s="12">
        <f t="shared" si="128"/>
        <v>42634.614780092597</v>
      </c>
      <c r="Q1390" s="12">
        <f t="shared" si="129"/>
        <v>42660.676388888889</v>
      </c>
      <c r="R1390" t="s">
        <v>8276</v>
      </c>
      <c r="S1390" t="str">
        <f t="shared" si="130"/>
        <v>music</v>
      </c>
      <c r="T1390" t="str">
        <f t="shared" si="131"/>
        <v>rock</v>
      </c>
    </row>
    <row r="1391" spans="1:20" ht="28.8" x14ac:dyDescent="0.55000000000000004">
      <c r="A1391">
        <v>1389</v>
      </c>
      <c r="B1391" s="3" t="s">
        <v>1390</v>
      </c>
      <c r="C1391" s="3" t="s">
        <v>5499</v>
      </c>
      <c r="D1391" s="7">
        <v>500</v>
      </c>
      <c r="E1391" s="7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7">
        <f t="shared" si="126"/>
        <v>21.382352941176471</v>
      </c>
      <c r="N1391" t="b">
        <v>1</v>
      </c>
      <c r="O1391" s="11">
        <f t="shared" si="127"/>
        <v>1.454</v>
      </c>
      <c r="P1391" s="12">
        <f t="shared" si="128"/>
        <v>42565.480983796297</v>
      </c>
      <c r="Q1391" s="12">
        <f t="shared" si="129"/>
        <v>42595.480983796297</v>
      </c>
      <c r="R1391" t="s">
        <v>8276</v>
      </c>
      <c r="S1391" t="str">
        <f t="shared" si="130"/>
        <v>music</v>
      </c>
      <c r="T1391" t="str">
        <f t="shared" si="131"/>
        <v>rock</v>
      </c>
    </row>
    <row r="1392" spans="1:20" ht="43.2" x14ac:dyDescent="0.55000000000000004">
      <c r="A1392">
        <v>1390</v>
      </c>
      <c r="B1392" s="3" t="s">
        <v>1391</v>
      </c>
      <c r="C1392" s="3" t="s">
        <v>5500</v>
      </c>
      <c r="D1392" s="7">
        <v>2800</v>
      </c>
      <c r="E1392" s="7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7">
        <f t="shared" si="126"/>
        <v>160.78947368421052</v>
      </c>
      <c r="N1392" t="b">
        <v>1</v>
      </c>
      <c r="O1392" s="11">
        <f t="shared" si="127"/>
        <v>1.0910714285714285</v>
      </c>
      <c r="P1392" s="12">
        <f t="shared" si="128"/>
        <v>42087.803310185183</v>
      </c>
      <c r="Q1392" s="12">
        <f t="shared" si="129"/>
        <v>42121.716666666667</v>
      </c>
      <c r="R1392" t="s">
        <v>8276</v>
      </c>
      <c r="S1392" t="str">
        <f t="shared" si="130"/>
        <v>music</v>
      </c>
      <c r="T1392" t="str">
        <f t="shared" si="131"/>
        <v>rock</v>
      </c>
    </row>
    <row r="1393" spans="1:20" ht="43.2" x14ac:dyDescent="0.55000000000000004">
      <c r="A1393">
        <v>1391</v>
      </c>
      <c r="B1393" s="3" t="s">
        <v>1392</v>
      </c>
      <c r="C1393" s="3" t="s">
        <v>5501</v>
      </c>
      <c r="D1393" s="7">
        <v>500</v>
      </c>
      <c r="E1393" s="7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7">
        <f t="shared" si="126"/>
        <v>42.384615384615387</v>
      </c>
      <c r="N1393" t="b">
        <v>1</v>
      </c>
      <c r="O1393" s="11">
        <f t="shared" si="127"/>
        <v>1.1020000000000001</v>
      </c>
      <c r="P1393" s="12">
        <f t="shared" si="128"/>
        <v>42193.650671296295</v>
      </c>
      <c r="Q1393" s="12">
        <f t="shared" si="129"/>
        <v>42238.207638888889</v>
      </c>
      <c r="R1393" t="s">
        <v>8276</v>
      </c>
      <c r="S1393" t="str">
        <f t="shared" si="130"/>
        <v>music</v>
      </c>
      <c r="T1393" t="str">
        <f t="shared" si="131"/>
        <v>rock</v>
      </c>
    </row>
    <row r="1394" spans="1:20" ht="43.2" x14ac:dyDescent="0.55000000000000004">
      <c r="A1394">
        <v>1392</v>
      </c>
      <c r="B1394" s="3" t="s">
        <v>1393</v>
      </c>
      <c r="C1394" s="3" t="s">
        <v>5502</v>
      </c>
      <c r="D1394" s="7">
        <v>2500</v>
      </c>
      <c r="E1394" s="7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7">
        <f t="shared" si="126"/>
        <v>27.317307692307693</v>
      </c>
      <c r="N1394" t="b">
        <v>1</v>
      </c>
      <c r="O1394" s="11">
        <f t="shared" si="127"/>
        <v>1.1364000000000001</v>
      </c>
      <c r="P1394" s="12">
        <f t="shared" si="128"/>
        <v>42401.154930555553</v>
      </c>
      <c r="Q1394" s="12">
        <f t="shared" si="129"/>
        <v>42432.154930555553</v>
      </c>
      <c r="R1394" t="s">
        <v>8276</v>
      </c>
      <c r="S1394" t="str">
        <f t="shared" si="130"/>
        <v>music</v>
      </c>
      <c r="T1394" t="str">
        <f t="shared" si="131"/>
        <v>rock</v>
      </c>
    </row>
    <row r="1395" spans="1:20" x14ac:dyDescent="0.55000000000000004">
      <c r="A1395">
        <v>1393</v>
      </c>
      <c r="B1395" s="3" t="s">
        <v>1394</v>
      </c>
      <c r="C1395" s="3" t="s">
        <v>5503</v>
      </c>
      <c r="D1395" s="7">
        <v>10000</v>
      </c>
      <c r="E1395" s="7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7">
        <f t="shared" si="126"/>
        <v>196.82692307692307</v>
      </c>
      <c r="N1395" t="b">
        <v>1</v>
      </c>
      <c r="O1395" s="11">
        <f t="shared" si="127"/>
        <v>1.0235000000000001</v>
      </c>
      <c r="P1395" s="12">
        <f t="shared" si="128"/>
        <v>42553.681979166664</v>
      </c>
      <c r="Q1395" s="12">
        <f t="shared" si="129"/>
        <v>42583.681979166664</v>
      </c>
      <c r="R1395" t="s">
        <v>8276</v>
      </c>
      <c r="S1395" t="str">
        <f t="shared" si="130"/>
        <v>music</v>
      </c>
      <c r="T1395" t="str">
        <f t="shared" si="131"/>
        <v>rock</v>
      </c>
    </row>
    <row r="1396" spans="1:20" ht="43.2" x14ac:dyDescent="0.55000000000000004">
      <c r="A1396">
        <v>1394</v>
      </c>
      <c r="B1396" s="3" t="s">
        <v>1395</v>
      </c>
      <c r="C1396" s="3" t="s">
        <v>5504</v>
      </c>
      <c r="D1396" s="7">
        <v>750</v>
      </c>
      <c r="E1396" s="7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7">
        <f t="shared" si="126"/>
        <v>53.882352941176471</v>
      </c>
      <c r="N1396" t="b">
        <v>1</v>
      </c>
      <c r="O1396" s="11">
        <f t="shared" si="127"/>
        <v>1.2213333333333334</v>
      </c>
      <c r="P1396" s="12">
        <f t="shared" si="128"/>
        <v>42752.144976851851</v>
      </c>
      <c r="Q1396" s="12">
        <f t="shared" si="129"/>
        <v>42795.125</v>
      </c>
      <c r="R1396" t="s">
        <v>8276</v>
      </c>
      <c r="S1396" t="str">
        <f t="shared" si="130"/>
        <v>music</v>
      </c>
      <c r="T1396" t="str">
        <f t="shared" si="131"/>
        <v>rock</v>
      </c>
    </row>
    <row r="1397" spans="1:20" x14ac:dyDescent="0.55000000000000004">
      <c r="A1397">
        <v>1395</v>
      </c>
      <c r="B1397" s="3" t="s">
        <v>1396</v>
      </c>
      <c r="C1397" s="3" t="s">
        <v>5505</v>
      </c>
      <c r="D1397" s="7">
        <v>3500</v>
      </c>
      <c r="E1397" s="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7">
        <f t="shared" si="126"/>
        <v>47.756097560975611</v>
      </c>
      <c r="N1397" t="b">
        <v>1</v>
      </c>
      <c r="O1397" s="11">
        <f t="shared" si="127"/>
        <v>1.1188571428571428</v>
      </c>
      <c r="P1397" s="12">
        <f t="shared" si="128"/>
        <v>42719.90834490741</v>
      </c>
      <c r="Q1397" s="12">
        <f t="shared" si="129"/>
        <v>42749.90834490741</v>
      </c>
      <c r="R1397" t="s">
        <v>8276</v>
      </c>
      <c r="S1397" t="str">
        <f t="shared" si="130"/>
        <v>music</v>
      </c>
      <c r="T1397" t="str">
        <f t="shared" si="131"/>
        <v>rock</v>
      </c>
    </row>
    <row r="1398" spans="1:20" ht="43.2" x14ac:dyDescent="0.55000000000000004">
      <c r="A1398">
        <v>1396</v>
      </c>
      <c r="B1398" s="3" t="s">
        <v>1397</v>
      </c>
      <c r="C1398" s="3" t="s">
        <v>5506</v>
      </c>
      <c r="D1398" s="7">
        <v>6000</v>
      </c>
      <c r="E1398" s="7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7">
        <f t="shared" si="126"/>
        <v>88.191780821917803</v>
      </c>
      <c r="N1398" t="b">
        <v>1</v>
      </c>
      <c r="O1398" s="11">
        <f t="shared" si="127"/>
        <v>1.073</v>
      </c>
      <c r="P1398" s="12">
        <f t="shared" si="128"/>
        <v>42018.99863425926</v>
      </c>
      <c r="Q1398" s="12">
        <f t="shared" si="129"/>
        <v>42048.99863425926</v>
      </c>
      <c r="R1398" t="s">
        <v>8276</v>
      </c>
      <c r="S1398" t="str">
        <f t="shared" si="130"/>
        <v>music</v>
      </c>
      <c r="T1398" t="str">
        <f t="shared" si="131"/>
        <v>rock</v>
      </c>
    </row>
    <row r="1399" spans="1:20" ht="43.2" x14ac:dyDescent="0.55000000000000004">
      <c r="A1399">
        <v>1397</v>
      </c>
      <c r="B1399" s="3" t="s">
        <v>1398</v>
      </c>
      <c r="C1399" s="3" t="s">
        <v>5507</v>
      </c>
      <c r="D1399" s="7">
        <v>10000</v>
      </c>
      <c r="E1399" s="7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7">
        <f t="shared" si="126"/>
        <v>72.056962025316452</v>
      </c>
      <c r="N1399" t="b">
        <v>1</v>
      </c>
      <c r="O1399" s="11">
        <f t="shared" si="127"/>
        <v>1.1385000000000001</v>
      </c>
      <c r="P1399" s="12">
        <f t="shared" si="128"/>
        <v>42640.917939814812</v>
      </c>
      <c r="Q1399" s="12">
        <f t="shared" si="129"/>
        <v>42670.888194444444</v>
      </c>
      <c r="R1399" t="s">
        <v>8276</v>
      </c>
      <c r="S1399" t="str">
        <f t="shared" si="130"/>
        <v>music</v>
      </c>
      <c r="T1399" t="str">
        <f t="shared" si="131"/>
        <v>rock</v>
      </c>
    </row>
    <row r="1400" spans="1:20" ht="43.2" x14ac:dyDescent="0.55000000000000004">
      <c r="A1400">
        <v>1398</v>
      </c>
      <c r="B1400" s="3" t="s">
        <v>1399</v>
      </c>
      <c r="C1400" s="3" t="s">
        <v>5508</v>
      </c>
      <c r="D1400" s="7">
        <v>4400</v>
      </c>
      <c r="E1400" s="7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7">
        <f t="shared" si="126"/>
        <v>74.246153846153845</v>
      </c>
      <c r="N1400" t="b">
        <v>1</v>
      </c>
      <c r="O1400" s="11">
        <f t="shared" si="127"/>
        <v>1.0968181818181819</v>
      </c>
      <c r="P1400" s="12">
        <f t="shared" si="128"/>
        <v>42526.874236111107</v>
      </c>
      <c r="Q1400" s="12">
        <f t="shared" si="129"/>
        <v>42556.874236111107</v>
      </c>
      <c r="R1400" t="s">
        <v>8276</v>
      </c>
      <c r="S1400" t="str">
        <f t="shared" si="130"/>
        <v>music</v>
      </c>
      <c r="T1400" t="str">
        <f t="shared" si="131"/>
        <v>rock</v>
      </c>
    </row>
    <row r="1401" spans="1:20" ht="43.2" x14ac:dyDescent="0.55000000000000004">
      <c r="A1401">
        <v>1399</v>
      </c>
      <c r="B1401" s="3" t="s">
        <v>1400</v>
      </c>
      <c r="C1401" s="3" t="s">
        <v>5509</v>
      </c>
      <c r="D1401" s="7">
        <v>9000</v>
      </c>
      <c r="E1401" s="7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7">
        <f t="shared" si="126"/>
        <v>61.701086956521742</v>
      </c>
      <c r="N1401" t="b">
        <v>1</v>
      </c>
      <c r="O1401" s="11">
        <f t="shared" si="127"/>
        <v>1.2614444444444444</v>
      </c>
      <c r="P1401" s="12">
        <f t="shared" si="128"/>
        <v>41889.004317129627</v>
      </c>
      <c r="Q1401" s="12">
        <f t="shared" si="129"/>
        <v>41919.004317129627</v>
      </c>
      <c r="R1401" t="s">
        <v>8276</v>
      </c>
      <c r="S1401" t="str">
        <f t="shared" si="130"/>
        <v>music</v>
      </c>
      <c r="T1401" t="str">
        <f t="shared" si="131"/>
        <v>rock</v>
      </c>
    </row>
    <row r="1402" spans="1:20" ht="43.2" x14ac:dyDescent="0.55000000000000004">
      <c r="A1402">
        <v>1400</v>
      </c>
      <c r="B1402" s="3" t="s">
        <v>1401</v>
      </c>
      <c r="C1402" s="3" t="s">
        <v>5510</v>
      </c>
      <c r="D1402" s="7">
        <v>350</v>
      </c>
      <c r="E1402" s="7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7">
        <f t="shared" si="126"/>
        <v>17.235294117647058</v>
      </c>
      <c r="N1402" t="b">
        <v>1</v>
      </c>
      <c r="O1402" s="11">
        <f t="shared" si="127"/>
        <v>1.6742857142857144</v>
      </c>
      <c r="P1402" s="12">
        <f t="shared" si="128"/>
        <v>42498.341122685189</v>
      </c>
      <c r="Q1402" s="12">
        <f t="shared" si="129"/>
        <v>42533.229166666672</v>
      </c>
      <c r="R1402" t="s">
        <v>8276</v>
      </c>
      <c r="S1402" t="str">
        <f t="shared" si="130"/>
        <v>music</v>
      </c>
      <c r="T1402" t="str">
        <f t="shared" si="131"/>
        <v>rock</v>
      </c>
    </row>
    <row r="1403" spans="1:20" ht="43.2" x14ac:dyDescent="0.55000000000000004">
      <c r="A1403">
        <v>1401</v>
      </c>
      <c r="B1403" s="3" t="s">
        <v>1402</v>
      </c>
      <c r="C1403" s="3" t="s">
        <v>5511</v>
      </c>
      <c r="D1403" s="7">
        <v>2500</v>
      </c>
      <c r="E1403" s="7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7">
        <f t="shared" si="126"/>
        <v>51.720833333333331</v>
      </c>
      <c r="N1403" t="b">
        <v>1</v>
      </c>
      <c r="O1403" s="11">
        <f t="shared" si="127"/>
        <v>4.9652000000000003</v>
      </c>
      <c r="P1403" s="12">
        <f t="shared" si="128"/>
        <v>41399.99622685185</v>
      </c>
      <c r="Q1403" s="12">
        <f t="shared" si="129"/>
        <v>41420.99622685185</v>
      </c>
      <c r="R1403" t="s">
        <v>8276</v>
      </c>
      <c r="S1403" t="str">
        <f t="shared" si="130"/>
        <v>music</v>
      </c>
      <c r="T1403" t="str">
        <f t="shared" si="131"/>
        <v>rock</v>
      </c>
    </row>
    <row r="1404" spans="1:20" ht="43.2" x14ac:dyDescent="0.55000000000000004">
      <c r="A1404">
        <v>1402</v>
      </c>
      <c r="B1404" s="3" t="s">
        <v>1403</v>
      </c>
      <c r="C1404" s="3" t="s">
        <v>5512</v>
      </c>
      <c r="D1404" s="7">
        <v>2500</v>
      </c>
      <c r="E1404" s="7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7">
        <f t="shared" si="126"/>
        <v>24.150442477876105</v>
      </c>
      <c r="N1404" t="b">
        <v>1</v>
      </c>
      <c r="O1404" s="11">
        <f t="shared" si="127"/>
        <v>1.0915999999999999</v>
      </c>
      <c r="P1404" s="12">
        <f t="shared" si="128"/>
        <v>42065.053368055553</v>
      </c>
      <c r="Q1404" s="12">
        <f t="shared" si="129"/>
        <v>42125.011701388896</v>
      </c>
      <c r="R1404" t="s">
        <v>8276</v>
      </c>
      <c r="S1404" t="str">
        <f t="shared" si="130"/>
        <v>music</v>
      </c>
      <c r="T1404" t="str">
        <f t="shared" si="131"/>
        <v>rock</v>
      </c>
    </row>
    <row r="1405" spans="1:20" ht="43.2" x14ac:dyDescent="0.55000000000000004">
      <c r="A1405">
        <v>1403</v>
      </c>
      <c r="B1405" s="3" t="s">
        <v>1404</v>
      </c>
      <c r="C1405" s="3" t="s">
        <v>5513</v>
      </c>
      <c r="D1405" s="7">
        <v>4000</v>
      </c>
      <c r="E1405" s="7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7">
        <f t="shared" si="126"/>
        <v>62.166666666666664</v>
      </c>
      <c r="N1405" t="b">
        <v>1</v>
      </c>
      <c r="O1405" s="11">
        <f t="shared" si="127"/>
        <v>1.0257499999999999</v>
      </c>
      <c r="P1405" s="12">
        <f t="shared" si="128"/>
        <v>41451.062905092593</v>
      </c>
      <c r="Q1405" s="12">
        <f t="shared" si="129"/>
        <v>41481.062905092593</v>
      </c>
      <c r="R1405" t="s">
        <v>8276</v>
      </c>
      <c r="S1405" t="str">
        <f t="shared" si="130"/>
        <v>music</v>
      </c>
      <c r="T1405" t="str">
        <f t="shared" si="131"/>
        <v>rock</v>
      </c>
    </row>
    <row r="1406" spans="1:20" ht="43.2" x14ac:dyDescent="0.55000000000000004">
      <c r="A1406">
        <v>1404</v>
      </c>
      <c r="B1406" s="3" t="s">
        <v>1405</v>
      </c>
      <c r="C1406" s="3" t="s">
        <v>5514</v>
      </c>
      <c r="D1406" s="7">
        <v>14500</v>
      </c>
      <c r="E1406" s="7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7">
        <f t="shared" si="126"/>
        <v>48.2</v>
      </c>
      <c r="N1406" t="b">
        <v>0</v>
      </c>
      <c r="O1406" s="11">
        <f t="shared" si="127"/>
        <v>1.6620689655172414E-2</v>
      </c>
      <c r="P1406" s="12">
        <f t="shared" si="128"/>
        <v>42032.510243055556</v>
      </c>
      <c r="Q1406" s="12">
        <f t="shared" si="129"/>
        <v>42057.510243055556</v>
      </c>
      <c r="R1406" t="s">
        <v>8287</v>
      </c>
      <c r="S1406" t="str">
        <f t="shared" si="130"/>
        <v>publishing</v>
      </c>
      <c r="T1406" t="str">
        <f t="shared" si="131"/>
        <v>translations</v>
      </c>
    </row>
    <row r="1407" spans="1:20" ht="28.8" x14ac:dyDescent="0.55000000000000004">
      <c r="A1407">
        <v>1405</v>
      </c>
      <c r="B1407" s="3" t="s">
        <v>1406</v>
      </c>
      <c r="C1407" s="3" t="s">
        <v>5515</v>
      </c>
      <c r="D1407" s="7">
        <v>25000</v>
      </c>
      <c r="E1407" s="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7">
        <f t="shared" si="126"/>
        <v>6.1764705882352944</v>
      </c>
      <c r="N1407" t="b">
        <v>0</v>
      </c>
      <c r="O1407" s="11">
        <f t="shared" si="127"/>
        <v>4.1999999999999997E-3</v>
      </c>
      <c r="P1407" s="12">
        <f t="shared" si="128"/>
        <v>41941.680567129632</v>
      </c>
      <c r="Q1407" s="12">
        <f t="shared" si="129"/>
        <v>41971.722233796296</v>
      </c>
      <c r="R1407" t="s">
        <v>8287</v>
      </c>
      <c r="S1407" t="str">
        <f t="shared" si="130"/>
        <v>publishing</v>
      </c>
      <c r="T1407" t="str">
        <f t="shared" si="131"/>
        <v>translations</v>
      </c>
    </row>
    <row r="1408" spans="1:20" x14ac:dyDescent="0.55000000000000004">
      <c r="A1408">
        <v>1406</v>
      </c>
      <c r="B1408" s="3" t="s">
        <v>1407</v>
      </c>
      <c r="C1408" s="3" t="s">
        <v>5516</v>
      </c>
      <c r="D1408" s="7">
        <v>12000</v>
      </c>
      <c r="E1408" s="7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7">
        <f t="shared" si="126"/>
        <v>5</v>
      </c>
      <c r="N1408" t="b">
        <v>0</v>
      </c>
      <c r="O1408" s="11">
        <f t="shared" si="127"/>
        <v>1.25E-3</v>
      </c>
      <c r="P1408" s="12">
        <f t="shared" si="128"/>
        <v>42297.432951388888</v>
      </c>
      <c r="Q1408" s="12">
        <f t="shared" si="129"/>
        <v>42350.416666666672</v>
      </c>
      <c r="R1408" t="s">
        <v>8287</v>
      </c>
      <c r="S1408" t="str">
        <f t="shared" si="130"/>
        <v>publishing</v>
      </c>
      <c r="T1408" t="str">
        <f t="shared" si="131"/>
        <v>translations</v>
      </c>
    </row>
    <row r="1409" spans="1:20" ht="43.2" x14ac:dyDescent="0.55000000000000004">
      <c r="A1409">
        <v>1407</v>
      </c>
      <c r="B1409" s="3" t="s">
        <v>1408</v>
      </c>
      <c r="C1409" s="3" t="s">
        <v>5517</v>
      </c>
      <c r="D1409" s="7">
        <v>3000</v>
      </c>
      <c r="E1409" s="7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7">
        <f t="shared" si="126"/>
        <v>7.5</v>
      </c>
      <c r="N1409" t="b">
        <v>0</v>
      </c>
      <c r="O1409" s="11">
        <f t="shared" si="127"/>
        <v>5.0000000000000001E-3</v>
      </c>
      <c r="P1409" s="12">
        <f t="shared" si="128"/>
        <v>41838.536782407406</v>
      </c>
      <c r="Q1409" s="12">
        <f t="shared" si="129"/>
        <v>41863.536782407406</v>
      </c>
      <c r="R1409" t="s">
        <v>8287</v>
      </c>
      <c r="S1409" t="str">
        <f t="shared" si="130"/>
        <v>publishing</v>
      </c>
      <c r="T1409" t="str">
        <f t="shared" si="131"/>
        <v>translations</v>
      </c>
    </row>
    <row r="1410" spans="1:20" ht="43.2" x14ac:dyDescent="0.55000000000000004">
      <c r="A1410">
        <v>1408</v>
      </c>
      <c r="B1410" s="3" t="s">
        <v>1409</v>
      </c>
      <c r="C1410" s="3" t="s">
        <v>5518</v>
      </c>
      <c r="D1410" s="7">
        <v>1000</v>
      </c>
      <c r="E1410" s="7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7">
        <f t="shared" si="126"/>
        <v>12</v>
      </c>
      <c r="N1410" t="b">
        <v>0</v>
      </c>
      <c r="O1410" s="11">
        <f t="shared" si="127"/>
        <v>7.1999999999999995E-2</v>
      </c>
      <c r="P1410" s="12">
        <f t="shared" si="128"/>
        <v>42291.872175925921</v>
      </c>
      <c r="Q1410" s="12">
        <f t="shared" si="129"/>
        <v>42321.913842592592</v>
      </c>
      <c r="R1410" t="s">
        <v>8287</v>
      </c>
      <c r="S1410" t="str">
        <f t="shared" si="130"/>
        <v>publishing</v>
      </c>
      <c r="T1410" t="str">
        <f t="shared" si="131"/>
        <v>translations</v>
      </c>
    </row>
    <row r="1411" spans="1:20" ht="43.2" x14ac:dyDescent="0.55000000000000004">
      <c r="A1411">
        <v>1409</v>
      </c>
      <c r="B1411" s="3" t="s">
        <v>1410</v>
      </c>
      <c r="C1411" s="3" t="s">
        <v>5519</v>
      </c>
      <c r="D1411" s="7">
        <v>4000</v>
      </c>
      <c r="E1411" s="7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7" t="e">
        <f t="shared" ref="M1411:M1474" si="132">E1411/L1411</f>
        <v>#DIV/0!</v>
      </c>
      <c r="N1411" t="b">
        <v>0</v>
      </c>
      <c r="O1411" s="11">
        <f t="shared" ref="O1411:O1474" si="133">E1411/D1411</f>
        <v>0</v>
      </c>
      <c r="P1411" s="12">
        <f t="shared" ref="P1411:P1474" si="134">(((J1411/60)/60)/24)+DATE(1970,1,1)</f>
        <v>41945.133506944447</v>
      </c>
      <c r="Q1411" s="12">
        <f t="shared" ref="Q1411:Q1474" si="135">(((I1411/60)/60)/24)+DATE(1970,1,1)</f>
        <v>42005.175173611111</v>
      </c>
      <c r="R1411" t="s">
        <v>8287</v>
      </c>
      <c r="S1411" t="str">
        <f t="shared" ref="S1411:S1474" si="136">LEFT(R1411, SEARCH("/",R1411,1)-1)</f>
        <v>publishing</v>
      </c>
      <c r="T1411" t="str">
        <f t="shared" ref="T1411:T1474" si="137">RIGHT(R1411,LEN(R1411)-SEARCH("/",R1411))</f>
        <v>translations</v>
      </c>
    </row>
    <row r="1412" spans="1:20" ht="43.2" x14ac:dyDescent="0.55000000000000004">
      <c r="A1412">
        <v>1410</v>
      </c>
      <c r="B1412" s="3" t="s">
        <v>1411</v>
      </c>
      <c r="C1412" s="3" t="s">
        <v>5520</v>
      </c>
      <c r="D1412" s="7">
        <v>6000</v>
      </c>
      <c r="E1412" s="7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7">
        <f t="shared" si="132"/>
        <v>1</v>
      </c>
      <c r="N1412" t="b">
        <v>0</v>
      </c>
      <c r="O1412" s="11">
        <f t="shared" si="133"/>
        <v>1.6666666666666666E-4</v>
      </c>
      <c r="P1412" s="12">
        <f t="shared" si="134"/>
        <v>42479.318518518514</v>
      </c>
      <c r="Q1412" s="12">
        <f t="shared" si="135"/>
        <v>42524.318518518514</v>
      </c>
      <c r="R1412" t="s">
        <v>8287</v>
      </c>
      <c r="S1412" t="str">
        <f t="shared" si="136"/>
        <v>publishing</v>
      </c>
      <c r="T1412" t="str">
        <f t="shared" si="137"/>
        <v>translations</v>
      </c>
    </row>
    <row r="1413" spans="1:20" ht="43.2" x14ac:dyDescent="0.55000000000000004">
      <c r="A1413">
        <v>1411</v>
      </c>
      <c r="B1413" s="3" t="s">
        <v>1412</v>
      </c>
      <c r="C1413" s="3" t="s">
        <v>5521</v>
      </c>
      <c r="D1413" s="7">
        <v>3000</v>
      </c>
      <c r="E1413" s="7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7">
        <f t="shared" si="132"/>
        <v>2.3333333333333335</v>
      </c>
      <c r="N1413" t="b">
        <v>0</v>
      </c>
      <c r="O1413" s="11">
        <f t="shared" si="133"/>
        <v>2.3333333333333335E-3</v>
      </c>
      <c r="P1413" s="12">
        <f t="shared" si="134"/>
        <v>42013.059027777781</v>
      </c>
      <c r="Q1413" s="12">
        <f t="shared" si="135"/>
        <v>42041.059027777781</v>
      </c>
      <c r="R1413" t="s">
        <v>8287</v>
      </c>
      <c r="S1413" t="str">
        <f t="shared" si="136"/>
        <v>publishing</v>
      </c>
      <c r="T1413" t="str">
        <f t="shared" si="137"/>
        <v>translations</v>
      </c>
    </row>
    <row r="1414" spans="1:20" ht="28.8" x14ac:dyDescent="0.55000000000000004">
      <c r="A1414">
        <v>1412</v>
      </c>
      <c r="B1414" s="3" t="s">
        <v>1413</v>
      </c>
      <c r="C1414" s="3" t="s">
        <v>5522</v>
      </c>
      <c r="D1414" s="7">
        <v>7000</v>
      </c>
      <c r="E1414" s="7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7">
        <f t="shared" si="132"/>
        <v>24.615384615384617</v>
      </c>
      <c r="N1414" t="b">
        <v>0</v>
      </c>
      <c r="O1414" s="11">
        <f t="shared" si="133"/>
        <v>4.5714285714285714E-2</v>
      </c>
      <c r="P1414" s="12">
        <f t="shared" si="134"/>
        <v>41947.063645833332</v>
      </c>
      <c r="Q1414" s="12">
        <f t="shared" si="135"/>
        <v>41977.063645833332</v>
      </c>
      <c r="R1414" t="s">
        <v>8287</v>
      </c>
      <c r="S1414" t="str">
        <f t="shared" si="136"/>
        <v>publishing</v>
      </c>
      <c r="T1414" t="str">
        <f t="shared" si="137"/>
        <v>translations</v>
      </c>
    </row>
    <row r="1415" spans="1:20" ht="57.6" x14ac:dyDescent="0.55000000000000004">
      <c r="A1415">
        <v>1413</v>
      </c>
      <c r="B1415" s="3" t="s">
        <v>1414</v>
      </c>
      <c r="C1415" s="3" t="s">
        <v>5523</v>
      </c>
      <c r="D1415" s="7">
        <v>2000</v>
      </c>
      <c r="E1415" s="7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7">
        <f t="shared" si="132"/>
        <v>100</v>
      </c>
      <c r="N1415" t="b">
        <v>0</v>
      </c>
      <c r="O1415" s="11">
        <f t="shared" si="133"/>
        <v>0.05</v>
      </c>
      <c r="P1415" s="12">
        <f t="shared" si="134"/>
        <v>42360.437152777777</v>
      </c>
      <c r="Q1415" s="12">
        <f t="shared" si="135"/>
        <v>42420.437152777777</v>
      </c>
      <c r="R1415" t="s">
        <v>8287</v>
      </c>
      <c r="S1415" t="str">
        <f t="shared" si="136"/>
        <v>publishing</v>
      </c>
      <c r="T1415" t="str">
        <f t="shared" si="137"/>
        <v>translations</v>
      </c>
    </row>
    <row r="1416" spans="1:20" ht="43.2" x14ac:dyDescent="0.55000000000000004">
      <c r="A1416">
        <v>1414</v>
      </c>
      <c r="B1416" s="3" t="s">
        <v>1415</v>
      </c>
      <c r="C1416" s="3" t="s">
        <v>5524</v>
      </c>
      <c r="D1416" s="7">
        <v>500</v>
      </c>
      <c r="E1416" s="7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7">
        <f t="shared" si="132"/>
        <v>1</v>
      </c>
      <c r="N1416" t="b">
        <v>0</v>
      </c>
      <c r="O1416" s="11">
        <f t="shared" si="133"/>
        <v>2E-3</v>
      </c>
      <c r="P1416" s="12">
        <f t="shared" si="134"/>
        <v>42708.25309027778</v>
      </c>
      <c r="Q1416" s="12">
        <f t="shared" si="135"/>
        <v>42738.25309027778</v>
      </c>
      <c r="R1416" t="s">
        <v>8287</v>
      </c>
      <c r="S1416" t="str">
        <f t="shared" si="136"/>
        <v>publishing</v>
      </c>
      <c r="T1416" t="str">
        <f t="shared" si="137"/>
        <v>translations</v>
      </c>
    </row>
    <row r="1417" spans="1:20" ht="43.2" x14ac:dyDescent="0.55000000000000004">
      <c r="A1417">
        <v>1415</v>
      </c>
      <c r="B1417" s="3" t="s">
        <v>1416</v>
      </c>
      <c r="C1417" s="3" t="s">
        <v>5525</v>
      </c>
      <c r="D1417" s="7">
        <v>4400</v>
      </c>
      <c r="E1417" s="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7">
        <f t="shared" si="132"/>
        <v>88.888888888888886</v>
      </c>
      <c r="N1417" t="b">
        <v>0</v>
      </c>
      <c r="O1417" s="11">
        <f t="shared" si="133"/>
        <v>0.18181818181818182</v>
      </c>
      <c r="P1417" s="12">
        <f t="shared" si="134"/>
        <v>42192.675821759258</v>
      </c>
      <c r="Q1417" s="12">
        <f t="shared" si="135"/>
        <v>42232.675821759258</v>
      </c>
      <c r="R1417" t="s">
        <v>8287</v>
      </c>
      <c r="S1417" t="str">
        <f t="shared" si="136"/>
        <v>publishing</v>
      </c>
      <c r="T1417" t="str">
        <f t="shared" si="137"/>
        <v>translations</v>
      </c>
    </row>
    <row r="1418" spans="1:20" ht="43.2" x14ac:dyDescent="0.55000000000000004">
      <c r="A1418">
        <v>1416</v>
      </c>
      <c r="B1418" s="3" t="s">
        <v>1417</v>
      </c>
      <c r="C1418" s="3" t="s">
        <v>5526</v>
      </c>
      <c r="D1418" s="7">
        <v>50000</v>
      </c>
      <c r="E1418" s="7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7" t="e">
        <f t="shared" si="132"/>
        <v>#DIV/0!</v>
      </c>
      <c r="N1418" t="b">
        <v>0</v>
      </c>
      <c r="O1418" s="11">
        <f t="shared" si="133"/>
        <v>0</v>
      </c>
      <c r="P1418" s="12">
        <f t="shared" si="134"/>
        <v>42299.926145833335</v>
      </c>
      <c r="Q1418" s="12">
        <f t="shared" si="135"/>
        <v>42329.967812499999</v>
      </c>
      <c r="R1418" t="s">
        <v>8287</v>
      </c>
      <c r="S1418" t="str">
        <f t="shared" si="136"/>
        <v>publishing</v>
      </c>
      <c r="T1418" t="str">
        <f t="shared" si="137"/>
        <v>translations</v>
      </c>
    </row>
    <row r="1419" spans="1:20" ht="43.2" x14ac:dyDescent="0.55000000000000004">
      <c r="A1419">
        <v>1417</v>
      </c>
      <c r="B1419" s="3" t="s">
        <v>1418</v>
      </c>
      <c r="C1419" s="3" t="s">
        <v>5527</v>
      </c>
      <c r="D1419" s="7">
        <v>4500</v>
      </c>
      <c r="E1419" s="7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7">
        <f t="shared" si="132"/>
        <v>27.5</v>
      </c>
      <c r="N1419" t="b">
        <v>0</v>
      </c>
      <c r="O1419" s="11">
        <f t="shared" si="133"/>
        <v>1.2222222222222223E-2</v>
      </c>
      <c r="P1419" s="12">
        <f t="shared" si="134"/>
        <v>42232.15016203704</v>
      </c>
      <c r="Q1419" s="12">
        <f t="shared" si="135"/>
        <v>42262.465972222228</v>
      </c>
      <c r="R1419" t="s">
        <v>8287</v>
      </c>
      <c r="S1419" t="str">
        <f t="shared" si="136"/>
        <v>publishing</v>
      </c>
      <c r="T1419" t="str">
        <f t="shared" si="137"/>
        <v>translations</v>
      </c>
    </row>
    <row r="1420" spans="1:20" ht="57.6" x14ac:dyDescent="0.55000000000000004">
      <c r="A1420">
        <v>1418</v>
      </c>
      <c r="B1420" s="3" t="s">
        <v>1419</v>
      </c>
      <c r="C1420" s="3" t="s">
        <v>5528</v>
      </c>
      <c r="D1420" s="7">
        <v>3000</v>
      </c>
      <c r="E1420" s="7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7">
        <f t="shared" si="132"/>
        <v>6</v>
      </c>
      <c r="N1420" t="b">
        <v>0</v>
      </c>
      <c r="O1420" s="11">
        <f t="shared" si="133"/>
        <v>2E-3</v>
      </c>
      <c r="P1420" s="12">
        <f t="shared" si="134"/>
        <v>42395.456412037034</v>
      </c>
      <c r="Q1420" s="12">
        <f t="shared" si="135"/>
        <v>42425.456412037034</v>
      </c>
      <c r="R1420" t="s">
        <v>8287</v>
      </c>
      <c r="S1420" t="str">
        <f t="shared" si="136"/>
        <v>publishing</v>
      </c>
      <c r="T1420" t="str">
        <f t="shared" si="137"/>
        <v>translations</v>
      </c>
    </row>
    <row r="1421" spans="1:20" ht="43.2" x14ac:dyDescent="0.55000000000000004">
      <c r="A1421">
        <v>1419</v>
      </c>
      <c r="B1421" s="3" t="s">
        <v>1420</v>
      </c>
      <c r="C1421" s="3" t="s">
        <v>5529</v>
      </c>
      <c r="D1421" s="7">
        <v>6300</v>
      </c>
      <c r="E1421" s="7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7">
        <f t="shared" si="132"/>
        <v>44.5</v>
      </c>
      <c r="N1421" t="b">
        <v>0</v>
      </c>
      <c r="O1421" s="11">
        <f t="shared" si="133"/>
        <v>7.0634920634920634E-2</v>
      </c>
      <c r="P1421" s="12">
        <f t="shared" si="134"/>
        <v>42622.456238425926</v>
      </c>
      <c r="Q1421" s="12">
        <f t="shared" si="135"/>
        <v>42652.456238425926</v>
      </c>
      <c r="R1421" t="s">
        <v>8287</v>
      </c>
      <c r="S1421" t="str">
        <f t="shared" si="136"/>
        <v>publishing</v>
      </c>
      <c r="T1421" t="str">
        <f t="shared" si="137"/>
        <v>translations</v>
      </c>
    </row>
    <row r="1422" spans="1:20" ht="28.8" x14ac:dyDescent="0.55000000000000004">
      <c r="A1422">
        <v>1420</v>
      </c>
      <c r="B1422" s="3" t="s">
        <v>1421</v>
      </c>
      <c r="C1422" s="3" t="s">
        <v>5530</v>
      </c>
      <c r="D1422" s="7">
        <v>110</v>
      </c>
      <c r="E1422" s="7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7">
        <f t="shared" si="132"/>
        <v>1</v>
      </c>
      <c r="N1422" t="b">
        <v>0</v>
      </c>
      <c r="O1422" s="11">
        <f t="shared" si="133"/>
        <v>2.7272727272727271E-2</v>
      </c>
      <c r="P1422" s="12">
        <f t="shared" si="134"/>
        <v>42524.667662037042</v>
      </c>
      <c r="Q1422" s="12">
        <f t="shared" si="135"/>
        <v>42549.667662037042</v>
      </c>
      <c r="R1422" t="s">
        <v>8287</v>
      </c>
      <c r="S1422" t="str">
        <f t="shared" si="136"/>
        <v>publishing</v>
      </c>
      <c r="T1422" t="str">
        <f t="shared" si="137"/>
        <v>translations</v>
      </c>
    </row>
    <row r="1423" spans="1:20" ht="43.2" x14ac:dyDescent="0.55000000000000004">
      <c r="A1423">
        <v>1421</v>
      </c>
      <c r="B1423" s="3" t="s">
        <v>1422</v>
      </c>
      <c r="C1423" s="3" t="s">
        <v>5531</v>
      </c>
      <c r="D1423" s="7">
        <v>200000</v>
      </c>
      <c r="E1423" s="7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7">
        <f t="shared" si="132"/>
        <v>100</v>
      </c>
      <c r="N1423" t="b">
        <v>0</v>
      </c>
      <c r="O1423" s="11">
        <f t="shared" si="133"/>
        <v>1E-3</v>
      </c>
      <c r="P1423" s="12">
        <f t="shared" si="134"/>
        <v>42013.915613425925</v>
      </c>
      <c r="Q1423" s="12">
        <f t="shared" si="135"/>
        <v>42043.915613425925</v>
      </c>
      <c r="R1423" t="s">
        <v>8287</v>
      </c>
      <c r="S1423" t="str">
        <f t="shared" si="136"/>
        <v>publishing</v>
      </c>
      <c r="T1423" t="str">
        <f t="shared" si="137"/>
        <v>translations</v>
      </c>
    </row>
    <row r="1424" spans="1:20" ht="43.2" x14ac:dyDescent="0.55000000000000004">
      <c r="A1424">
        <v>1422</v>
      </c>
      <c r="B1424" s="3" t="s">
        <v>1423</v>
      </c>
      <c r="C1424" s="3" t="s">
        <v>5532</v>
      </c>
      <c r="D1424" s="7">
        <v>25000</v>
      </c>
      <c r="E1424" s="7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7">
        <f t="shared" si="132"/>
        <v>13</v>
      </c>
      <c r="N1424" t="b">
        <v>0</v>
      </c>
      <c r="O1424" s="11">
        <f t="shared" si="133"/>
        <v>1.0399999999999999E-3</v>
      </c>
      <c r="P1424" s="12">
        <f t="shared" si="134"/>
        <v>42604.239629629628</v>
      </c>
      <c r="Q1424" s="12">
        <f t="shared" si="135"/>
        <v>42634.239629629628</v>
      </c>
      <c r="R1424" t="s">
        <v>8287</v>
      </c>
      <c r="S1424" t="str">
        <f t="shared" si="136"/>
        <v>publishing</v>
      </c>
      <c r="T1424" t="str">
        <f t="shared" si="137"/>
        <v>translations</v>
      </c>
    </row>
    <row r="1425" spans="1:20" ht="43.2" x14ac:dyDescent="0.55000000000000004">
      <c r="A1425">
        <v>1423</v>
      </c>
      <c r="B1425" s="3" t="s">
        <v>1424</v>
      </c>
      <c r="C1425" s="3" t="s">
        <v>5533</v>
      </c>
      <c r="D1425" s="7">
        <v>30000</v>
      </c>
      <c r="E1425" s="7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7">
        <f t="shared" si="132"/>
        <v>100</v>
      </c>
      <c r="N1425" t="b">
        <v>0</v>
      </c>
      <c r="O1425" s="11">
        <f t="shared" si="133"/>
        <v>3.3333333333333335E-3</v>
      </c>
      <c r="P1425" s="12">
        <f t="shared" si="134"/>
        <v>42340.360312500001</v>
      </c>
      <c r="Q1425" s="12">
        <f t="shared" si="135"/>
        <v>42370.360312500001</v>
      </c>
      <c r="R1425" t="s">
        <v>8287</v>
      </c>
      <c r="S1425" t="str">
        <f t="shared" si="136"/>
        <v>publishing</v>
      </c>
      <c r="T1425" t="str">
        <f t="shared" si="137"/>
        <v>translations</v>
      </c>
    </row>
    <row r="1426" spans="1:20" ht="43.2" x14ac:dyDescent="0.55000000000000004">
      <c r="A1426">
        <v>1424</v>
      </c>
      <c r="B1426" s="3" t="s">
        <v>1425</v>
      </c>
      <c r="C1426" s="3" t="s">
        <v>5534</v>
      </c>
      <c r="D1426" s="7">
        <v>7500</v>
      </c>
      <c r="E1426" s="7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7">
        <f t="shared" si="132"/>
        <v>109.07142857142857</v>
      </c>
      <c r="N1426" t="b">
        <v>0</v>
      </c>
      <c r="O1426" s="11">
        <f t="shared" si="133"/>
        <v>0.2036</v>
      </c>
      <c r="P1426" s="12">
        <f t="shared" si="134"/>
        <v>42676.717615740738</v>
      </c>
      <c r="Q1426" s="12">
        <f t="shared" si="135"/>
        <v>42689.759282407409</v>
      </c>
      <c r="R1426" t="s">
        <v>8287</v>
      </c>
      <c r="S1426" t="str">
        <f t="shared" si="136"/>
        <v>publishing</v>
      </c>
      <c r="T1426" t="str">
        <f t="shared" si="137"/>
        <v>translations</v>
      </c>
    </row>
    <row r="1427" spans="1:20" ht="43.2" x14ac:dyDescent="0.55000000000000004">
      <c r="A1427">
        <v>1425</v>
      </c>
      <c r="B1427" s="3" t="s">
        <v>1426</v>
      </c>
      <c r="C1427" s="3" t="s">
        <v>5535</v>
      </c>
      <c r="D1427" s="7">
        <v>13000</v>
      </c>
      <c r="E1427" s="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7" t="e">
        <f t="shared" si="132"/>
        <v>#DIV/0!</v>
      </c>
      <c r="N1427" t="b">
        <v>0</v>
      </c>
      <c r="O1427" s="11">
        <f t="shared" si="133"/>
        <v>0</v>
      </c>
      <c r="P1427" s="12">
        <f t="shared" si="134"/>
        <v>42093.131469907406</v>
      </c>
      <c r="Q1427" s="12">
        <f t="shared" si="135"/>
        <v>42123.131469907406</v>
      </c>
      <c r="R1427" t="s">
        <v>8287</v>
      </c>
      <c r="S1427" t="str">
        <f t="shared" si="136"/>
        <v>publishing</v>
      </c>
      <c r="T1427" t="str">
        <f t="shared" si="137"/>
        <v>translations</v>
      </c>
    </row>
    <row r="1428" spans="1:20" ht="43.2" x14ac:dyDescent="0.55000000000000004">
      <c r="A1428">
        <v>1426</v>
      </c>
      <c r="B1428" s="3" t="s">
        <v>1427</v>
      </c>
      <c r="C1428" s="3" t="s">
        <v>5536</v>
      </c>
      <c r="D1428" s="7">
        <v>1000</v>
      </c>
      <c r="E1428" s="7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7" t="e">
        <f t="shared" si="132"/>
        <v>#DIV/0!</v>
      </c>
      <c r="N1428" t="b">
        <v>0</v>
      </c>
      <c r="O1428" s="11">
        <f t="shared" si="133"/>
        <v>0</v>
      </c>
      <c r="P1428" s="12">
        <f t="shared" si="134"/>
        <v>42180.390277777777</v>
      </c>
      <c r="Q1428" s="12">
        <f t="shared" si="135"/>
        <v>42240.390277777777</v>
      </c>
      <c r="R1428" t="s">
        <v>8287</v>
      </c>
      <c r="S1428" t="str">
        <f t="shared" si="136"/>
        <v>publishing</v>
      </c>
      <c r="T1428" t="str">
        <f t="shared" si="137"/>
        <v>translations</v>
      </c>
    </row>
    <row r="1429" spans="1:20" ht="43.2" x14ac:dyDescent="0.55000000000000004">
      <c r="A1429">
        <v>1427</v>
      </c>
      <c r="B1429" s="3" t="s">
        <v>1428</v>
      </c>
      <c r="C1429" s="3" t="s">
        <v>5537</v>
      </c>
      <c r="D1429" s="7">
        <v>5000</v>
      </c>
      <c r="E1429" s="7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7">
        <f t="shared" si="132"/>
        <v>104.75</v>
      </c>
      <c r="N1429" t="b">
        <v>0</v>
      </c>
      <c r="O1429" s="11">
        <f t="shared" si="133"/>
        <v>8.3799999999999999E-2</v>
      </c>
      <c r="P1429" s="12">
        <f t="shared" si="134"/>
        <v>42601.851678240739</v>
      </c>
      <c r="Q1429" s="12">
        <f t="shared" si="135"/>
        <v>42631.851678240739</v>
      </c>
      <c r="R1429" t="s">
        <v>8287</v>
      </c>
      <c r="S1429" t="str">
        <f t="shared" si="136"/>
        <v>publishing</v>
      </c>
      <c r="T1429" t="str">
        <f t="shared" si="137"/>
        <v>translations</v>
      </c>
    </row>
    <row r="1430" spans="1:20" ht="43.2" x14ac:dyDescent="0.55000000000000004">
      <c r="A1430">
        <v>1428</v>
      </c>
      <c r="B1430" s="3" t="s">
        <v>1429</v>
      </c>
      <c r="C1430" s="3" t="s">
        <v>5538</v>
      </c>
      <c r="D1430" s="7">
        <v>1000</v>
      </c>
      <c r="E1430" s="7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7">
        <f t="shared" si="132"/>
        <v>15</v>
      </c>
      <c r="N1430" t="b">
        <v>0</v>
      </c>
      <c r="O1430" s="11">
        <f t="shared" si="133"/>
        <v>4.4999999999999998E-2</v>
      </c>
      <c r="P1430" s="12">
        <f t="shared" si="134"/>
        <v>42432.379826388889</v>
      </c>
      <c r="Q1430" s="12">
        <f t="shared" si="135"/>
        <v>42462.338159722218</v>
      </c>
      <c r="R1430" t="s">
        <v>8287</v>
      </c>
      <c r="S1430" t="str">
        <f t="shared" si="136"/>
        <v>publishing</v>
      </c>
      <c r="T1430" t="str">
        <f t="shared" si="137"/>
        <v>translations</v>
      </c>
    </row>
    <row r="1431" spans="1:20" ht="43.2" x14ac:dyDescent="0.55000000000000004">
      <c r="A1431">
        <v>1429</v>
      </c>
      <c r="B1431" s="3" t="s">
        <v>1430</v>
      </c>
      <c r="C1431" s="3" t="s">
        <v>5539</v>
      </c>
      <c r="D1431" s="7">
        <v>10000</v>
      </c>
      <c r="E1431" s="7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7" t="e">
        <f t="shared" si="132"/>
        <v>#DIV/0!</v>
      </c>
      <c r="N1431" t="b">
        <v>0</v>
      </c>
      <c r="O1431" s="11">
        <f t="shared" si="133"/>
        <v>0</v>
      </c>
      <c r="P1431" s="12">
        <f t="shared" si="134"/>
        <v>42074.060671296291</v>
      </c>
      <c r="Q1431" s="12">
        <f t="shared" si="135"/>
        <v>42104.060671296291</v>
      </c>
      <c r="R1431" t="s">
        <v>8287</v>
      </c>
      <c r="S1431" t="str">
        <f t="shared" si="136"/>
        <v>publishing</v>
      </c>
      <c r="T1431" t="str">
        <f t="shared" si="137"/>
        <v>translations</v>
      </c>
    </row>
    <row r="1432" spans="1:20" ht="43.2" x14ac:dyDescent="0.55000000000000004">
      <c r="A1432">
        <v>1430</v>
      </c>
      <c r="B1432" s="3" t="s">
        <v>1431</v>
      </c>
      <c r="C1432" s="3" t="s">
        <v>5540</v>
      </c>
      <c r="D1432" s="7">
        <v>5000</v>
      </c>
      <c r="E1432" s="7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7">
        <f t="shared" si="132"/>
        <v>80.599999999999994</v>
      </c>
      <c r="N1432" t="b">
        <v>0</v>
      </c>
      <c r="O1432" s="11">
        <f t="shared" si="133"/>
        <v>8.0600000000000005E-2</v>
      </c>
      <c r="P1432" s="12">
        <f t="shared" si="134"/>
        <v>41961.813518518517</v>
      </c>
      <c r="Q1432" s="12">
        <f t="shared" si="135"/>
        <v>41992.813518518517</v>
      </c>
      <c r="R1432" t="s">
        <v>8287</v>
      </c>
      <c r="S1432" t="str">
        <f t="shared" si="136"/>
        <v>publishing</v>
      </c>
      <c r="T1432" t="str">
        <f t="shared" si="137"/>
        <v>translations</v>
      </c>
    </row>
    <row r="1433" spans="1:20" ht="43.2" x14ac:dyDescent="0.55000000000000004">
      <c r="A1433">
        <v>1431</v>
      </c>
      <c r="B1433" s="3" t="s">
        <v>1432</v>
      </c>
      <c r="C1433" s="3" t="s">
        <v>5541</v>
      </c>
      <c r="D1433" s="7">
        <v>17000</v>
      </c>
      <c r="E1433" s="7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7">
        <f t="shared" si="132"/>
        <v>115.55319148936171</v>
      </c>
      <c r="N1433" t="b">
        <v>0</v>
      </c>
      <c r="O1433" s="11">
        <f t="shared" si="133"/>
        <v>0.31947058823529412</v>
      </c>
      <c r="P1433" s="12">
        <f t="shared" si="134"/>
        <v>42304.210833333331</v>
      </c>
      <c r="Q1433" s="12">
        <f t="shared" si="135"/>
        <v>42334.252500000002</v>
      </c>
      <c r="R1433" t="s">
        <v>8287</v>
      </c>
      <c r="S1433" t="str">
        <f t="shared" si="136"/>
        <v>publishing</v>
      </c>
      <c r="T1433" t="str">
        <f t="shared" si="137"/>
        <v>translations</v>
      </c>
    </row>
    <row r="1434" spans="1:20" ht="43.2" x14ac:dyDescent="0.55000000000000004">
      <c r="A1434">
        <v>1432</v>
      </c>
      <c r="B1434" s="3" t="s">
        <v>1433</v>
      </c>
      <c r="C1434" s="3" t="s">
        <v>5542</v>
      </c>
      <c r="D1434" s="7">
        <v>40000</v>
      </c>
      <c r="E1434" s="7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7" t="e">
        <f t="shared" si="132"/>
        <v>#DIV/0!</v>
      </c>
      <c r="N1434" t="b">
        <v>0</v>
      </c>
      <c r="O1434" s="11">
        <f t="shared" si="133"/>
        <v>0</v>
      </c>
      <c r="P1434" s="12">
        <f t="shared" si="134"/>
        <v>42175.780416666668</v>
      </c>
      <c r="Q1434" s="12">
        <f t="shared" si="135"/>
        <v>42205.780416666668</v>
      </c>
      <c r="R1434" t="s">
        <v>8287</v>
      </c>
      <c r="S1434" t="str">
        <f t="shared" si="136"/>
        <v>publishing</v>
      </c>
      <c r="T1434" t="str">
        <f t="shared" si="137"/>
        <v>translations</v>
      </c>
    </row>
    <row r="1435" spans="1:20" ht="43.2" x14ac:dyDescent="0.55000000000000004">
      <c r="A1435">
        <v>1433</v>
      </c>
      <c r="B1435" s="3" t="s">
        <v>1434</v>
      </c>
      <c r="C1435" s="3" t="s">
        <v>5543</v>
      </c>
      <c r="D1435" s="7">
        <v>12000</v>
      </c>
      <c r="E1435" s="7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7">
        <f t="shared" si="132"/>
        <v>80.5</v>
      </c>
      <c r="N1435" t="b">
        <v>0</v>
      </c>
      <c r="O1435" s="11">
        <f t="shared" si="133"/>
        <v>6.7083333333333328E-2</v>
      </c>
      <c r="P1435" s="12">
        <f t="shared" si="134"/>
        <v>42673.625868055555</v>
      </c>
      <c r="Q1435" s="12">
        <f t="shared" si="135"/>
        <v>42714.458333333328</v>
      </c>
      <c r="R1435" t="s">
        <v>8287</v>
      </c>
      <c r="S1435" t="str">
        <f t="shared" si="136"/>
        <v>publishing</v>
      </c>
      <c r="T1435" t="str">
        <f t="shared" si="137"/>
        <v>translations</v>
      </c>
    </row>
    <row r="1436" spans="1:20" ht="43.2" x14ac:dyDescent="0.55000000000000004">
      <c r="A1436">
        <v>1434</v>
      </c>
      <c r="B1436" s="3" t="s">
        <v>1435</v>
      </c>
      <c r="C1436" s="3" t="s">
        <v>5544</v>
      </c>
      <c r="D1436" s="7">
        <v>82000</v>
      </c>
      <c r="E1436" s="7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7">
        <f t="shared" si="132"/>
        <v>744.5454545454545</v>
      </c>
      <c r="N1436" t="b">
        <v>0</v>
      </c>
      <c r="O1436" s="11">
        <f t="shared" si="133"/>
        <v>9.987804878048781E-2</v>
      </c>
      <c r="P1436" s="12">
        <f t="shared" si="134"/>
        <v>42142.767106481479</v>
      </c>
      <c r="Q1436" s="12">
        <f t="shared" si="135"/>
        <v>42163.625</v>
      </c>
      <c r="R1436" t="s">
        <v>8287</v>
      </c>
      <c r="S1436" t="str">
        <f t="shared" si="136"/>
        <v>publishing</v>
      </c>
      <c r="T1436" t="str">
        <f t="shared" si="137"/>
        <v>translations</v>
      </c>
    </row>
    <row r="1437" spans="1:20" ht="28.8" x14ac:dyDescent="0.55000000000000004">
      <c r="A1437">
        <v>1435</v>
      </c>
      <c r="B1437" s="3" t="s">
        <v>1436</v>
      </c>
      <c r="C1437" s="3" t="s">
        <v>5545</v>
      </c>
      <c r="D1437" s="7">
        <v>15000</v>
      </c>
      <c r="E1437" s="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7">
        <f t="shared" si="132"/>
        <v>7.5</v>
      </c>
      <c r="N1437" t="b">
        <v>0</v>
      </c>
      <c r="O1437" s="11">
        <f t="shared" si="133"/>
        <v>1E-3</v>
      </c>
      <c r="P1437" s="12">
        <f t="shared" si="134"/>
        <v>42258.780324074076</v>
      </c>
      <c r="Q1437" s="12">
        <f t="shared" si="135"/>
        <v>42288.780324074076</v>
      </c>
      <c r="R1437" t="s">
        <v>8287</v>
      </c>
      <c r="S1437" t="str">
        <f t="shared" si="136"/>
        <v>publishing</v>
      </c>
      <c r="T1437" t="str">
        <f t="shared" si="137"/>
        <v>translations</v>
      </c>
    </row>
    <row r="1438" spans="1:20" ht="43.2" x14ac:dyDescent="0.55000000000000004">
      <c r="A1438">
        <v>1436</v>
      </c>
      <c r="B1438" s="3" t="s">
        <v>1437</v>
      </c>
      <c r="C1438" s="3" t="s">
        <v>5546</v>
      </c>
      <c r="D1438" s="7">
        <v>10000</v>
      </c>
      <c r="E1438" s="7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7">
        <f t="shared" si="132"/>
        <v>38.5</v>
      </c>
      <c r="N1438" t="b">
        <v>0</v>
      </c>
      <c r="O1438" s="11">
        <f t="shared" si="133"/>
        <v>7.7000000000000002E-3</v>
      </c>
      <c r="P1438" s="12">
        <f t="shared" si="134"/>
        <v>42391.35019675926</v>
      </c>
      <c r="Q1438" s="12">
        <f t="shared" si="135"/>
        <v>42421.35019675926</v>
      </c>
      <c r="R1438" t="s">
        <v>8287</v>
      </c>
      <c r="S1438" t="str">
        <f t="shared" si="136"/>
        <v>publishing</v>
      </c>
      <c r="T1438" t="str">
        <f t="shared" si="137"/>
        <v>translations</v>
      </c>
    </row>
    <row r="1439" spans="1:20" ht="57.6" x14ac:dyDescent="0.55000000000000004">
      <c r="A1439">
        <v>1437</v>
      </c>
      <c r="B1439" s="3" t="s">
        <v>1438</v>
      </c>
      <c r="C1439" s="3" t="s">
        <v>5547</v>
      </c>
      <c r="D1439" s="7">
        <v>3000</v>
      </c>
      <c r="E1439" s="7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7">
        <f t="shared" si="132"/>
        <v>36.68181818181818</v>
      </c>
      <c r="N1439" t="b">
        <v>0</v>
      </c>
      <c r="O1439" s="11">
        <f t="shared" si="133"/>
        <v>0.26900000000000002</v>
      </c>
      <c r="P1439" s="12">
        <f t="shared" si="134"/>
        <v>41796.531701388885</v>
      </c>
      <c r="Q1439" s="12">
        <f t="shared" si="135"/>
        <v>41833.207638888889</v>
      </c>
      <c r="R1439" t="s">
        <v>8287</v>
      </c>
      <c r="S1439" t="str">
        <f t="shared" si="136"/>
        <v>publishing</v>
      </c>
      <c r="T1439" t="str">
        <f t="shared" si="137"/>
        <v>translations</v>
      </c>
    </row>
    <row r="1440" spans="1:20" ht="43.2" x14ac:dyDescent="0.55000000000000004">
      <c r="A1440">
        <v>1438</v>
      </c>
      <c r="B1440" s="3" t="s">
        <v>1439</v>
      </c>
      <c r="C1440" s="3" t="s">
        <v>5548</v>
      </c>
      <c r="D1440" s="7">
        <v>20000</v>
      </c>
      <c r="E1440" s="7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7">
        <f t="shared" si="132"/>
        <v>75</v>
      </c>
      <c r="N1440" t="b">
        <v>0</v>
      </c>
      <c r="O1440" s="11">
        <f t="shared" si="133"/>
        <v>0.03</v>
      </c>
      <c r="P1440" s="12">
        <f t="shared" si="134"/>
        <v>42457.871516203704</v>
      </c>
      <c r="Q1440" s="12">
        <f t="shared" si="135"/>
        <v>42487.579861111109</v>
      </c>
      <c r="R1440" t="s">
        <v>8287</v>
      </c>
      <c r="S1440" t="str">
        <f t="shared" si="136"/>
        <v>publishing</v>
      </c>
      <c r="T1440" t="str">
        <f t="shared" si="137"/>
        <v>translations</v>
      </c>
    </row>
    <row r="1441" spans="1:20" ht="43.2" x14ac:dyDescent="0.55000000000000004">
      <c r="A1441">
        <v>1439</v>
      </c>
      <c r="B1441" s="3" t="s">
        <v>1440</v>
      </c>
      <c r="C1441" s="3" t="s">
        <v>5549</v>
      </c>
      <c r="D1441" s="7">
        <v>2725</v>
      </c>
      <c r="E1441" s="7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7">
        <f t="shared" si="132"/>
        <v>30</v>
      </c>
      <c r="N1441" t="b">
        <v>0</v>
      </c>
      <c r="O1441" s="11">
        <f t="shared" si="133"/>
        <v>6.6055045871559637E-2</v>
      </c>
      <c r="P1441" s="12">
        <f t="shared" si="134"/>
        <v>42040.829872685179</v>
      </c>
      <c r="Q1441" s="12">
        <f t="shared" si="135"/>
        <v>42070.829872685179</v>
      </c>
      <c r="R1441" t="s">
        <v>8287</v>
      </c>
      <c r="S1441" t="str">
        <f t="shared" si="136"/>
        <v>publishing</v>
      </c>
      <c r="T1441" t="str">
        <f t="shared" si="137"/>
        <v>translations</v>
      </c>
    </row>
    <row r="1442" spans="1:20" ht="43.2" x14ac:dyDescent="0.55000000000000004">
      <c r="A1442">
        <v>1440</v>
      </c>
      <c r="B1442" s="3" t="s">
        <v>1441</v>
      </c>
      <c r="C1442" s="3" t="s">
        <v>5550</v>
      </c>
      <c r="D1442" s="7">
        <v>13000</v>
      </c>
      <c r="E1442" s="7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7">
        <f t="shared" si="132"/>
        <v>1</v>
      </c>
      <c r="N1442" t="b">
        <v>0</v>
      </c>
      <c r="O1442" s="11">
        <f t="shared" si="133"/>
        <v>7.6923076923076926E-5</v>
      </c>
      <c r="P1442" s="12">
        <f t="shared" si="134"/>
        <v>42486.748414351852</v>
      </c>
      <c r="Q1442" s="12">
        <f t="shared" si="135"/>
        <v>42516.748414351852</v>
      </c>
      <c r="R1442" t="s">
        <v>8287</v>
      </c>
      <c r="S1442" t="str">
        <f t="shared" si="136"/>
        <v>publishing</v>
      </c>
      <c r="T1442" t="str">
        <f t="shared" si="137"/>
        <v>translations</v>
      </c>
    </row>
    <row r="1443" spans="1:20" ht="43.2" x14ac:dyDescent="0.55000000000000004">
      <c r="A1443">
        <v>1441</v>
      </c>
      <c r="B1443" s="3" t="s">
        <v>1442</v>
      </c>
      <c r="C1443" s="3" t="s">
        <v>5551</v>
      </c>
      <c r="D1443" s="7">
        <v>180000</v>
      </c>
      <c r="E1443" s="7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7">
        <f t="shared" si="132"/>
        <v>673.33333333333337</v>
      </c>
      <c r="N1443" t="b">
        <v>0</v>
      </c>
      <c r="O1443" s="11">
        <f t="shared" si="133"/>
        <v>1.1222222222222222E-2</v>
      </c>
      <c r="P1443" s="12">
        <f t="shared" si="134"/>
        <v>42198.765844907408</v>
      </c>
      <c r="Q1443" s="12">
        <f t="shared" si="135"/>
        <v>42258.765844907408</v>
      </c>
      <c r="R1443" t="s">
        <v>8287</v>
      </c>
      <c r="S1443" t="str">
        <f t="shared" si="136"/>
        <v>publishing</v>
      </c>
      <c r="T1443" t="str">
        <f t="shared" si="137"/>
        <v>translations</v>
      </c>
    </row>
    <row r="1444" spans="1:20" ht="43.2" x14ac:dyDescent="0.55000000000000004">
      <c r="A1444">
        <v>1442</v>
      </c>
      <c r="B1444" s="3" t="s">
        <v>1443</v>
      </c>
      <c r="C1444" s="3" t="s">
        <v>5552</v>
      </c>
      <c r="D1444" s="7">
        <v>1500</v>
      </c>
      <c r="E1444" s="7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7" t="e">
        <f t="shared" si="132"/>
        <v>#DIV/0!</v>
      </c>
      <c r="N1444" t="b">
        <v>0</v>
      </c>
      <c r="O1444" s="11">
        <f t="shared" si="133"/>
        <v>0</v>
      </c>
      <c r="P1444" s="12">
        <f t="shared" si="134"/>
        <v>42485.64534722222</v>
      </c>
      <c r="Q1444" s="12">
        <f t="shared" si="135"/>
        <v>42515.64534722222</v>
      </c>
      <c r="R1444" t="s">
        <v>8287</v>
      </c>
      <c r="S1444" t="str">
        <f t="shared" si="136"/>
        <v>publishing</v>
      </c>
      <c r="T1444" t="str">
        <f t="shared" si="137"/>
        <v>translations</v>
      </c>
    </row>
    <row r="1445" spans="1:20" ht="43.2" x14ac:dyDescent="0.55000000000000004">
      <c r="A1445">
        <v>1443</v>
      </c>
      <c r="B1445" s="3" t="s">
        <v>1444</v>
      </c>
      <c r="C1445" s="3" t="s">
        <v>5553</v>
      </c>
      <c r="D1445" s="7">
        <v>13000</v>
      </c>
      <c r="E1445" s="7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7" t="e">
        <f t="shared" si="132"/>
        <v>#DIV/0!</v>
      </c>
      <c r="N1445" t="b">
        <v>0</v>
      </c>
      <c r="O1445" s="11">
        <f t="shared" si="133"/>
        <v>0</v>
      </c>
      <c r="P1445" s="12">
        <f t="shared" si="134"/>
        <v>42707.926030092596</v>
      </c>
      <c r="Q1445" s="12">
        <f t="shared" si="135"/>
        <v>42737.926030092596</v>
      </c>
      <c r="R1445" t="s">
        <v>8287</v>
      </c>
      <c r="S1445" t="str">
        <f t="shared" si="136"/>
        <v>publishing</v>
      </c>
      <c r="T1445" t="str">
        <f t="shared" si="137"/>
        <v>translations</v>
      </c>
    </row>
    <row r="1446" spans="1:20" ht="43.2" x14ac:dyDescent="0.55000000000000004">
      <c r="A1446">
        <v>1444</v>
      </c>
      <c r="B1446" s="3" t="s">
        <v>1445</v>
      </c>
      <c r="C1446" s="3" t="s">
        <v>5554</v>
      </c>
      <c r="D1446" s="7">
        <v>4950</v>
      </c>
      <c r="E1446" s="7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7" t="e">
        <f t="shared" si="132"/>
        <v>#DIV/0!</v>
      </c>
      <c r="N1446" t="b">
        <v>0</v>
      </c>
      <c r="O1446" s="11">
        <f t="shared" si="133"/>
        <v>0</v>
      </c>
      <c r="P1446" s="12">
        <f t="shared" si="134"/>
        <v>42199.873402777783</v>
      </c>
      <c r="Q1446" s="12">
        <f t="shared" si="135"/>
        <v>42259.873402777783</v>
      </c>
      <c r="R1446" t="s">
        <v>8287</v>
      </c>
      <c r="S1446" t="str">
        <f t="shared" si="136"/>
        <v>publishing</v>
      </c>
      <c r="T1446" t="str">
        <f t="shared" si="137"/>
        <v>translations</v>
      </c>
    </row>
    <row r="1447" spans="1:20" ht="43.2" x14ac:dyDescent="0.55000000000000004">
      <c r="A1447">
        <v>1445</v>
      </c>
      <c r="B1447" s="3" t="s">
        <v>1446</v>
      </c>
      <c r="C1447" s="3" t="s">
        <v>5555</v>
      </c>
      <c r="D1447" s="7">
        <v>130000</v>
      </c>
      <c r="E1447" s="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7" t="e">
        <f t="shared" si="132"/>
        <v>#DIV/0!</v>
      </c>
      <c r="N1447" t="b">
        <v>0</v>
      </c>
      <c r="O1447" s="11">
        <f t="shared" si="133"/>
        <v>0</v>
      </c>
      <c r="P1447" s="12">
        <f t="shared" si="134"/>
        <v>42139.542303240742</v>
      </c>
      <c r="Q1447" s="12">
        <f t="shared" si="135"/>
        <v>42169.542303240742</v>
      </c>
      <c r="R1447" t="s">
        <v>8287</v>
      </c>
      <c r="S1447" t="str">
        <f t="shared" si="136"/>
        <v>publishing</v>
      </c>
      <c r="T1447" t="str">
        <f t="shared" si="137"/>
        <v>translations</v>
      </c>
    </row>
    <row r="1448" spans="1:20" ht="43.2" x14ac:dyDescent="0.55000000000000004">
      <c r="A1448">
        <v>1446</v>
      </c>
      <c r="B1448" s="3" t="s">
        <v>1447</v>
      </c>
      <c r="C1448" s="3" t="s">
        <v>5556</v>
      </c>
      <c r="D1448" s="7">
        <v>900</v>
      </c>
      <c r="E1448" s="7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7" t="e">
        <f t="shared" si="132"/>
        <v>#DIV/0!</v>
      </c>
      <c r="N1448" t="b">
        <v>0</v>
      </c>
      <c r="O1448" s="11">
        <f t="shared" si="133"/>
        <v>0</v>
      </c>
      <c r="P1448" s="12">
        <f t="shared" si="134"/>
        <v>42461.447662037041</v>
      </c>
      <c r="Q1448" s="12">
        <f t="shared" si="135"/>
        <v>42481.447662037041</v>
      </c>
      <c r="R1448" t="s">
        <v>8287</v>
      </c>
      <c r="S1448" t="str">
        <f t="shared" si="136"/>
        <v>publishing</v>
      </c>
      <c r="T1448" t="str">
        <f t="shared" si="137"/>
        <v>translations</v>
      </c>
    </row>
    <row r="1449" spans="1:20" ht="28.8" x14ac:dyDescent="0.55000000000000004">
      <c r="A1449">
        <v>1447</v>
      </c>
      <c r="B1449" s="3" t="s">
        <v>1448</v>
      </c>
      <c r="C1449" s="3" t="s">
        <v>5557</v>
      </c>
      <c r="D1449" s="7">
        <v>500000</v>
      </c>
      <c r="E1449" s="7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7">
        <f t="shared" si="132"/>
        <v>25</v>
      </c>
      <c r="N1449" t="b">
        <v>0</v>
      </c>
      <c r="O1449" s="11">
        <f t="shared" si="133"/>
        <v>1.4999999999999999E-4</v>
      </c>
      <c r="P1449" s="12">
        <f t="shared" si="134"/>
        <v>42529.730717592596</v>
      </c>
      <c r="Q1449" s="12">
        <f t="shared" si="135"/>
        <v>42559.730717592596</v>
      </c>
      <c r="R1449" t="s">
        <v>8287</v>
      </c>
      <c r="S1449" t="str">
        <f t="shared" si="136"/>
        <v>publishing</v>
      </c>
      <c r="T1449" t="str">
        <f t="shared" si="137"/>
        <v>translations</v>
      </c>
    </row>
    <row r="1450" spans="1:20" ht="43.2" x14ac:dyDescent="0.55000000000000004">
      <c r="A1450">
        <v>1448</v>
      </c>
      <c r="B1450" s="3" t="s">
        <v>1449</v>
      </c>
      <c r="C1450" s="3" t="s">
        <v>5558</v>
      </c>
      <c r="D1450" s="7">
        <v>200000</v>
      </c>
      <c r="E1450" s="7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7" t="e">
        <f t="shared" si="132"/>
        <v>#DIV/0!</v>
      </c>
      <c r="N1450" t="b">
        <v>0</v>
      </c>
      <c r="O1450" s="11">
        <f t="shared" si="133"/>
        <v>0</v>
      </c>
      <c r="P1450" s="12">
        <f t="shared" si="134"/>
        <v>42115.936550925922</v>
      </c>
      <c r="Q1450" s="12">
        <f t="shared" si="135"/>
        <v>42146.225694444445</v>
      </c>
      <c r="R1450" t="s">
        <v>8287</v>
      </c>
      <c r="S1450" t="str">
        <f t="shared" si="136"/>
        <v>publishing</v>
      </c>
      <c r="T1450" t="str">
        <f t="shared" si="137"/>
        <v>translations</v>
      </c>
    </row>
    <row r="1451" spans="1:20" ht="43.2" x14ac:dyDescent="0.55000000000000004">
      <c r="A1451">
        <v>1449</v>
      </c>
      <c r="B1451" s="3" t="s">
        <v>1450</v>
      </c>
      <c r="C1451" s="3" t="s">
        <v>5559</v>
      </c>
      <c r="D1451" s="7">
        <v>8888</v>
      </c>
      <c r="E1451" s="7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7" t="e">
        <f t="shared" si="132"/>
        <v>#DIV/0!</v>
      </c>
      <c r="N1451" t="b">
        <v>0</v>
      </c>
      <c r="O1451" s="11">
        <f t="shared" si="133"/>
        <v>0</v>
      </c>
      <c r="P1451" s="12">
        <f t="shared" si="134"/>
        <v>42086.811400462961</v>
      </c>
      <c r="Q1451" s="12">
        <f t="shared" si="135"/>
        <v>42134.811400462961</v>
      </c>
      <c r="R1451" t="s">
        <v>8287</v>
      </c>
      <c r="S1451" t="str">
        <f t="shared" si="136"/>
        <v>publishing</v>
      </c>
      <c r="T1451" t="str">
        <f t="shared" si="137"/>
        <v>translations</v>
      </c>
    </row>
    <row r="1452" spans="1:20" ht="43.2" x14ac:dyDescent="0.55000000000000004">
      <c r="A1452">
        <v>1450</v>
      </c>
      <c r="B1452" s="3" t="s">
        <v>1451</v>
      </c>
      <c r="C1452" s="3" t="s">
        <v>5560</v>
      </c>
      <c r="D1452" s="7">
        <v>100000</v>
      </c>
      <c r="E1452" s="7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7">
        <f t="shared" si="132"/>
        <v>1</v>
      </c>
      <c r="N1452" t="b">
        <v>0</v>
      </c>
      <c r="O1452" s="11">
        <f t="shared" si="133"/>
        <v>1.0000000000000001E-5</v>
      </c>
      <c r="P1452" s="12">
        <f t="shared" si="134"/>
        <v>42390.171261574069</v>
      </c>
      <c r="Q1452" s="12">
        <f t="shared" si="135"/>
        <v>42420.171261574069</v>
      </c>
      <c r="R1452" t="s">
        <v>8287</v>
      </c>
      <c r="S1452" t="str">
        <f t="shared" si="136"/>
        <v>publishing</v>
      </c>
      <c r="T1452" t="str">
        <f t="shared" si="137"/>
        <v>translations</v>
      </c>
    </row>
    <row r="1453" spans="1:20" ht="28.8" x14ac:dyDescent="0.55000000000000004">
      <c r="A1453">
        <v>1451</v>
      </c>
      <c r="B1453" s="3" t="s">
        <v>1452</v>
      </c>
      <c r="C1453" s="3" t="s">
        <v>5561</v>
      </c>
      <c r="D1453" s="7">
        <v>18950</v>
      </c>
      <c r="E1453" s="7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7">
        <f t="shared" si="132"/>
        <v>1</v>
      </c>
      <c r="N1453" t="b">
        <v>0</v>
      </c>
      <c r="O1453" s="11">
        <f t="shared" si="133"/>
        <v>1.0554089709762533E-4</v>
      </c>
      <c r="P1453" s="12">
        <f t="shared" si="134"/>
        <v>41931.959016203706</v>
      </c>
      <c r="Q1453" s="12">
        <f t="shared" si="135"/>
        <v>41962.00068287037</v>
      </c>
      <c r="R1453" t="s">
        <v>8287</v>
      </c>
      <c r="S1453" t="str">
        <f t="shared" si="136"/>
        <v>publishing</v>
      </c>
      <c r="T1453" t="str">
        <f t="shared" si="137"/>
        <v>translations</v>
      </c>
    </row>
    <row r="1454" spans="1:20" ht="28.8" x14ac:dyDescent="0.55000000000000004">
      <c r="A1454">
        <v>1452</v>
      </c>
      <c r="B1454" s="3" t="s">
        <v>1453</v>
      </c>
      <c r="C1454" s="3" t="s">
        <v>5562</v>
      </c>
      <c r="D1454" s="7">
        <v>14000</v>
      </c>
      <c r="E1454" s="7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7" t="e">
        <f t="shared" si="132"/>
        <v>#DIV/0!</v>
      </c>
      <c r="N1454" t="b">
        <v>0</v>
      </c>
      <c r="O1454" s="11">
        <f t="shared" si="133"/>
        <v>0</v>
      </c>
      <c r="P1454" s="12">
        <f t="shared" si="134"/>
        <v>41818.703275462962</v>
      </c>
      <c r="Q1454" s="12">
        <f t="shared" si="135"/>
        <v>41848.703275462962</v>
      </c>
      <c r="R1454" t="s">
        <v>8287</v>
      </c>
      <c r="S1454" t="str">
        <f t="shared" si="136"/>
        <v>publishing</v>
      </c>
      <c r="T1454" t="str">
        <f t="shared" si="137"/>
        <v>translations</v>
      </c>
    </row>
    <row r="1455" spans="1:20" ht="43.2" x14ac:dyDescent="0.55000000000000004">
      <c r="A1455">
        <v>1453</v>
      </c>
      <c r="B1455" s="3" t="s">
        <v>1454</v>
      </c>
      <c r="C1455" s="3" t="s">
        <v>5563</v>
      </c>
      <c r="D1455" s="7">
        <v>25000</v>
      </c>
      <c r="E1455" s="7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7" t="e">
        <f t="shared" si="132"/>
        <v>#DIV/0!</v>
      </c>
      <c r="N1455" t="b">
        <v>0</v>
      </c>
      <c r="O1455" s="11">
        <f t="shared" si="133"/>
        <v>0</v>
      </c>
      <c r="P1455" s="12">
        <f t="shared" si="134"/>
        <v>42795.696145833332</v>
      </c>
      <c r="Q1455" s="12">
        <f t="shared" si="135"/>
        <v>42840.654479166667</v>
      </c>
      <c r="R1455" t="s">
        <v>8287</v>
      </c>
      <c r="S1455" t="str">
        <f t="shared" si="136"/>
        <v>publishing</v>
      </c>
      <c r="T1455" t="str">
        <f t="shared" si="137"/>
        <v>translations</v>
      </c>
    </row>
    <row r="1456" spans="1:20" ht="43.2" x14ac:dyDescent="0.55000000000000004">
      <c r="A1456">
        <v>1454</v>
      </c>
      <c r="B1456" s="3" t="s">
        <v>1455</v>
      </c>
      <c r="C1456" s="3" t="s">
        <v>5564</v>
      </c>
      <c r="D1456" s="7">
        <v>1750</v>
      </c>
      <c r="E1456" s="7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7">
        <f t="shared" si="132"/>
        <v>15</v>
      </c>
      <c r="N1456" t="b">
        <v>0</v>
      </c>
      <c r="O1456" s="11">
        <f t="shared" si="133"/>
        <v>8.5714285714285719E-3</v>
      </c>
      <c r="P1456" s="12">
        <f t="shared" si="134"/>
        <v>42463.866666666669</v>
      </c>
      <c r="Q1456" s="12">
        <f t="shared" si="135"/>
        <v>42484.915972222225</v>
      </c>
      <c r="R1456" t="s">
        <v>8287</v>
      </c>
      <c r="S1456" t="str">
        <f t="shared" si="136"/>
        <v>publishing</v>
      </c>
      <c r="T1456" t="str">
        <f t="shared" si="137"/>
        <v>translations</v>
      </c>
    </row>
    <row r="1457" spans="1:20" ht="43.2" x14ac:dyDescent="0.55000000000000004">
      <c r="A1457">
        <v>1455</v>
      </c>
      <c r="B1457" s="3" t="s">
        <v>1456</v>
      </c>
      <c r="C1457" s="3" t="s">
        <v>5565</v>
      </c>
      <c r="D1457" s="7">
        <v>15000</v>
      </c>
      <c r="E1457" s="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7">
        <f t="shared" si="132"/>
        <v>225</v>
      </c>
      <c r="N1457" t="b">
        <v>0</v>
      </c>
      <c r="O1457" s="11">
        <f t="shared" si="133"/>
        <v>0.105</v>
      </c>
      <c r="P1457" s="12">
        <f t="shared" si="134"/>
        <v>41832.672685185185</v>
      </c>
      <c r="Q1457" s="12">
        <f t="shared" si="135"/>
        <v>41887.568749999999</v>
      </c>
      <c r="R1457" t="s">
        <v>8287</v>
      </c>
      <c r="S1457" t="str">
        <f t="shared" si="136"/>
        <v>publishing</v>
      </c>
      <c r="T1457" t="str">
        <f t="shared" si="137"/>
        <v>translations</v>
      </c>
    </row>
    <row r="1458" spans="1:20" x14ac:dyDescent="0.55000000000000004">
      <c r="A1458">
        <v>1456</v>
      </c>
      <c r="B1458" s="3" t="s">
        <v>1457</v>
      </c>
      <c r="C1458" s="3" t="s">
        <v>5566</v>
      </c>
      <c r="D1458" s="7">
        <v>5000</v>
      </c>
      <c r="E1458" s="7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7">
        <f t="shared" si="132"/>
        <v>48.333333333333336</v>
      </c>
      <c r="N1458" t="b">
        <v>0</v>
      </c>
      <c r="O1458" s="11">
        <f t="shared" si="133"/>
        <v>2.9000000000000001E-2</v>
      </c>
      <c r="P1458" s="12">
        <f t="shared" si="134"/>
        <v>42708.668576388889</v>
      </c>
      <c r="Q1458" s="12">
        <f t="shared" si="135"/>
        <v>42738.668576388889</v>
      </c>
      <c r="R1458" t="s">
        <v>8287</v>
      </c>
      <c r="S1458" t="str">
        <f t="shared" si="136"/>
        <v>publishing</v>
      </c>
      <c r="T1458" t="str">
        <f t="shared" si="137"/>
        <v>translations</v>
      </c>
    </row>
    <row r="1459" spans="1:20" ht="28.8" x14ac:dyDescent="0.55000000000000004">
      <c r="A1459">
        <v>1457</v>
      </c>
      <c r="B1459" s="3" t="s">
        <v>1458</v>
      </c>
      <c r="C1459" s="3" t="s">
        <v>5567</v>
      </c>
      <c r="D1459" s="7">
        <v>6000</v>
      </c>
      <c r="E1459" s="7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7" t="e">
        <f t="shared" si="132"/>
        <v>#DIV/0!</v>
      </c>
      <c r="N1459" t="b">
        <v>0</v>
      </c>
      <c r="O1459" s="11">
        <f t="shared" si="133"/>
        <v>0</v>
      </c>
      <c r="P1459" s="12">
        <f t="shared" si="134"/>
        <v>42289.89634259259</v>
      </c>
      <c r="Q1459" s="12">
        <f t="shared" si="135"/>
        <v>42319.938009259262</v>
      </c>
      <c r="R1459" t="s">
        <v>8287</v>
      </c>
      <c r="S1459" t="str">
        <f t="shared" si="136"/>
        <v>publishing</v>
      </c>
      <c r="T1459" t="str">
        <f t="shared" si="137"/>
        <v>translations</v>
      </c>
    </row>
    <row r="1460" spans="1:20" ht="43.2" x14ac:dyDescent="0.55000000000000004">
      <c r="A1460">
        <v>1458</v>
      </c>
      <c r="B1460" s="3" t="s">
        <v>1459</v>
      </c>
      <c r="C1460" s="3" t="s">
        <v>5568</v>
      </c>
      <c r="D1460" s="7">
        <v>5000</v>
      </c>
      <c r="E1460" s="7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7" t="e">
        <f t="shared" si="132"/>
        <v>#DIV/0!</v>
      </c>
      <c r="N1460" t="b">
        <v>0</v>
      </c>
      <c r="O1460" s="11">
        <f t="shared" si="133"/>
        <v>0</v>
      </c>
      <c r="P1460" s="12">
        <f t="shared" si="134"/>
        <v>41831.705555555556</v>
      </c>
      <c r="Q1460" s="12">
        <f t="shared" si="135"/>
        <v>41862.166666666664</v>
      </c>
      <c r="R1460" t="s">
        <v>8287</v>
      </c>
      <c r="S1460" t="str">
        <f t="shared" si="136"/>
        <v>publishing</v>
      </c>
      <c r="T1460" t="str">
        <f t="shared" si="137"/>
        <v>translations</v>
      </c>
    </row>
    <row r="1461" spans="1:20" ht="43.2" x14ac:dyDescent="0.55000000000000004">
      <c r="A1461">
        <v>1459</v>
      </c>
      <c r="B1461" s="3" t="s">
        <v>1460</v>
      </c>
      <c r="C1461" s="3" t="s">
        <v>5569</v>
      </c>
      <c r="D1461" s="7">
        <v>37000</v>
      </c>
      <c r="E1461" s="7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7" t="e">
        <f t="shared" si="132"/>
        <v>#DIV/0!</v>
      </c>
      <c r="N1461" t="b">
        <v>0</v>
      </c>
      <c r="O1461" s="11">
        <f t="shared" si="133"/>
        <v>0</v>
      </c>
      <c r="P1461" s="12">
        <f t="shared" si="134"/>
        <v>42312.204814814817</v>
      </c>
      <c r="Q1461" s="12">
        <f t="shared" si="135"/>
        <v>42340.725694444445</v>
      </c>
      <c r="R1461" t="s">
        <v>8287</v>
      </c>
      <c r="S1461" t="str">
        <f t="shared" si="136"/>
        <v>publishing</v>
      </c>
      <c r="T1461" t="str">
        <f t="shared" si="137"/>
        <v>translations</v>
      </c>
    </row>
    <row r="1462" spans="1:20" ht="43.2" x14ac:dyDescent="0.55000000000000004">
      <c r="A1462">
        <v>1460</v>
      </c>
      <c r="B1462" s="3" t="s">
        <v>1461</v>
      </c>
      <c r="C1462" s="3" t="s">
        <v>5570</v>
      </c>
      <c r="D1462" s="7">
        <v>25000000</v>
      </c>
      <c r="E1462" s="7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7" t="e">
        <f t="shared" si="132"/>
        <v>#DIV/0!</v>
      </c>
      <c r="N1462" t="b">
        <v>0</v>
      </c>
      <c r="O1462" s="11">
        <f t="shared" si="133"/>
        <v>0</v>
      </c>
      <c r="P1462" s="12">
        <f t="shared" si="134"/>
        <v>41915.896967592591</v>
      </c>
      <c r="Q1462" s="12">
        <f t="shared" si="135"/>
        <v>41973.989583333328</v>
      </c>
      <c r="R1462" t="s">
        <v>8287</v>
      </c>
      <c r="S1462" t="str">
        <f t="shared" si="136"/>
        <v>publishing</v>
      </c>
      <c r="T1462" t="str">
        <f t="shared" si="137"/>
        <v>translations</v>
      </c>
    </row>
    <row r="1463" spans="1:20" ht="28.8" x14ac:dyDescent="0.55000000000000004">
      <c r="A1463">
        <v>1461</v>
      </c>
      <c r="B1463" s="3" t="s">
        <v>1462</v>
      </c>
      <c r="C1463" s="3" t="s">
        <v>5571</v>
      </c>
      <c r="D1463" s="7">
        <v>15000</v>
      </c>
      <c r="E1463" s="7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7">
        <f t="shared" si="132"/>
        <v>44.66673529411765</v>
      </c>
      <c r="N1463" t="b">
        <v>1</v>
      </c>
      <c r="O1463" s="11">
        <f t="shared" si="133"/>
        <v>1.012446</v>
      </c>
      <c r="P1463" s="12">
        <f t="shared" si="134"/>
        <v>41899.645300925928</v>
      </c>
      <c r="Q1463" s="12">
        <f t="shared" si="135"/>
        <v>41933</v>
      </c>
      <c r="R1463" t="s">
        <v>8288</v>
      </c>
      <c r="S1463" t="str">
        <f t="shared" si="136"/>
        <v>publishing</v>
      </c>
      <c r="T1463" t="str">
        <f t="shared" si="137"/>
        <v>radio &amp; podcasts</v>
      </c>
    </row>
    <row r="1464" spans="1:20" ht="28.8" x14ac:dyDescent="0.55000000000000004">
      <c r="A1464">
        <v>1462</v>
      </c>
      <c r="B1464" s="3" t="s">
        <v>1463</v>
      </c>
      <c r="C1464" s="3" t="s">
        <v>5572</v>
      </c>
      <c r="D1464" s="7">
        <v>4000</v>
      </c>
      <c r="E1464" s="7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7">
        <f t="shared" si="132"/>
        <v>28.937999999999999</v>
      </c>
      <c r="N1464" t="b">
        <v>1</v>
      </c>
      <c r="O1464" s="11">
        <f t="shared" si="133"/>
        <v>1.085175</v>
      </c>
      <c r="P1464" s="12">
        <f t="shared" si="134"/>
        <v>41344.662858796299</v>
      </c>
      <c r="Q1464" s="12">
        <f t="shared" si="135"/>
        <v>41374.662858796299</v>
      </c>
      <c r="R1464" t="s">
        <v>8288</v>
      </c>
      <c r="S1464" t="str">
        <f t="shared" si="136"/>
        <v>publishing</v>
      </c>
      <c r="T1464" t="str">
        <f t="shared" si="137"/>
        <v>radio &amp; podcasts</v>
      </c>
    </row>
    <row r="1465" spans="1:20" ht="43.2" x14ac:dyDescent="0.55000000000000004">
      <c r="A1465">
        <v>1463</v>
      </c>
      <c r="B1465" s="3" t="s">
        <v>1464</v>
      </c>
      <c r="C1465" s="3" t="s">
        <v>5573</v>
      </c>
      <c r="D1465" s="7">
        <v>600</v>
      </c>
      <c r="E1465" s="7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7">
        <f t="shared" si="132"/>
        <v>35.44</v>
      </c>
      <c r="N1465" t="b">
        <v>1</v>
      </c>
      <c r="O1465" s="11">
        <f t="shared" si="133"/>
        <v>1.4766666666666666</v>
      </c>
      <c r="P1465" s="12">
        <f t="shared" si="134"/>
        <v>41326.911319444444</v>
      </c>
      <c r="Q1465" s="12">
        <f t="shared" si="135"/>
        <v>41371.869652777779</v>
      </c>
      <c r="R1465" t="s">
        <v>8288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55000000000000004">
      <c r="A1466">
        <v>1464</v>
      </c>
      <c r="B1466" s="3" t="s">
        <v>1465</v>
      </c>
      <c r="C1466" s="3" t="s">
        <v>5574</v>
      </c>
      <c r="D1466" s="7">
        <v>5000</v>
      </c>
      <c r="E1466" s="7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7">
        <f t="shared" si="132"/>
        <v>34.871794871794869</v>
      </c>
      <c r="N1466" t="b">
        <v>1</v>
      </c>
      <c r="O1466" s="11">
        <f t="shared" si="133"/>
        <v>1.6319999999999999</v>
      </c>
      <c r="P1466" s="12">
        <f t="shared" si="134"/>
        <v>41291.661550925928</v>
      </c>
      <c r="Q1466" s="12">
        <f t="shared" si="135"/>
        <v>41321.661550925928</v>
      </c>
      <c r="R1466" t="s">
        <v>8288</v>
      </c>
      <c r="S1466" t="str">
        <f t="shared" si="136"/>
        <v>publishing</v>
      </c>
      <c r="T1466" t="str">
        <f t="shared" si="137"/>
        <v>radio &amp; podcasts</v>
      </c>
    </row>
    <row r="1467" spans="1:20" ht="43.2" x14ac:dyDescent="0.55000000000000004">
      <c r="A1467">
        <v>1465</v>
      </c>
      <c r="B1467" s="3" t="s">
        <v>1466</v>
      </c>
      <c r="C1467" s="3" t="s">
        <v>5575</v>
      </c>
      <c r="D1467" s="7">
        <v>30000</v>
      </c>
      <c r="E1467" s="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7">
        <f t="shared" si="132"/>
        <v>52.622732513451197</v>
      </c>
      <c r="N1467" t="b">
        <v>1</v>
      </c>
      <c r="O1467" s="11">
        <f t="shared" si="133"/>
        <v>4.5641449999999999</v>
      </c>
      <c r="P1467" s="12">
        <f t="shared" si="134"/>
        <v>40959.734398148146</v>
      </c>
      <c r="Q1467" s="12">
        <f t="shared" si="135"/>
        <v>40990.125</v>
      </c>
      <c r="R1467" t="s">
        <v>8288</v>
      </c>
      <c r="S1467" t="str">
        <f t="shared" si="136"/>
        <v>publishing</v>
      </c>
      <c r="T1467" t="str">
        <f t="shared" si="137"/>
        <v>radio &amp; podcasts</v>
      </c>
    </row>
    <row r="1468" spans="1:20" ht="43.2" x14ac:dyDescent="0.55000000000000004">
      <c r="A1468">
        <v>1466</v>
      </c>
      <c r="B1468" s="3" t="s">
        <v>1467</v>
      </c>
      <c r="C1468" s="3" t="s">
        <v>5576</v>
      </c>
      <c r="D1468" s="7">
        <v>16000</v>
      </c>
      <c r="E1468" s="7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7">
        <f t="shared" si="132"/>
        <v>69.598266129032254</v>
      </c>
      <c r="N1468" t="b">
        <v>1</v>
      </c>
      <c r="O1468" s="11">
        <f t="shared" si="133"/>
        <v>1.0787731249999999</v>
      </c>
      <c r="P1468" s="12">
        <f t="shared" si="134"/>
        <v>42340.172060185185</v>
      </c>
      <c r="Q1468" s="12">
        <f t="shared" si="135"/>
        <v>42381.208333333328</v>
      </c>
      <c r="R1468" t="s">
        <v>8288</v>
      </c>
      <c r="S1468" t="str">
        <f t="shared" si="136"/>
        <v>publishing</v>
      </c>
      <c r="T1468" t="str">
        <f t="shared" si="137"/>
        <v>radio &amp; podcasts</v>
      </c>
    </row>
    <row r="1469" spans="1:20" ht="28.8" x14ac:dyDescent="0.55000000000000004">
      <c r="A1469">
        <v>1467</v>
      </c>
      <c r="B1469" s="3" t="s">
        <v>1468</v>
      </c>
      <c r="C1469" s="3" t="s">
        <v>5577</v>
      </c>
      <c r="D1469" s="7">
        <v>40000</v>
      </c>
      <c r="E1469" s="7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7">
        <f t="shared" si="132"/>
        <v>76.72</v>
      </c>
      <c r="N1469" t="b">
        <v>1</v>
      </c>
      <c r="O1469" s="11">
        <f t="shared" si="133"/>
        <v>1.1508</v>
      </c>
      <c r="P1469" s="12">
        <f t="shared" si="134"/>
        <v>40933.80190972222</v>
      </c>
      <c r="Q1469" s="12">
        <f t="shared" si="135"/>
        <v>40993.760243055556</v>
      </c>
      <c r="R1469" t="s">
        <v>8288</v>
      </c>
      <c r="S1469" t="str">
        <f t="shared" si="136"/>
        <v>publishing</v>
      </c>
      <c r="T1469" t="str">
        <f t="shared" si="137"/>
        <v>radio &amp; podcasts</v>
      </c>
    </row>
    <row r="1470" spans="1:20" ht="43.2" x14ac:dyDescent="0.55000000000000004">
      <c r="A1470">
        <v>1468</v>
      </c>
      <c r="B1470" s="3" t="s">
        <v>1469</v>
      </c>
      <c r="C1470" s="3" t="s">
        <v>5578</v>
      </c>
      <c r="D1470" s="7">
        <v>9500</v>
      </c>
      <c r="E1470" s="7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7">
        <f t="shared" si="132"/>
        <v>33.191126279863482</v>
      </c>
      <c r="N1470" t="b">
        <v>1</v>
      </c>
      <c r="O1470" s="11">
        <f t="shared" si="133"/>
        <v>1.0236842105263158</v>
      </c>
      <c r="P1470" s="12">
        <f t="shared" si="134"/>
        <v>40646.014456018522</v>
      </c>
      <c r="Q1470" s="12">
        <f t="shared" si="135"/>
        <v>40706.014456018522</v>
      </c>
      <c r="R1470" t="s">
        <v>8288</v>
      </c>
      <c r="S1470" t="str">
        <f t="shared" si="136"/>
        <v>publishing</v>
      </c>
      <c r="T1470" t="str">
        <f t="shared" si="137"/>
        <v>radio &amp; podcasts</v>
      </c>
    </row>
    <row r="1471" spans="1:20" ht="28.8" x14ac:dyDescent="0.55000000000000004">
      <c r="A1471">
        <v>1469</v>
      </c>
      <c r="B1471" s="3" t="s">
        <v>1470</v>
      </c>
      <c r="C1471" s="3" t="s">
        <v>5579</v>
      </c>
      <c r="D1471" s="7">
        <v>44250</v>
      </c>
      <c r="E1471" s="7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7">
        <f t="shared" si="132"/>
        <v>149.46417445482865</v>
      </c>
      <c r="N1471" t="b">
        <v>1</v>
      </c>
      <c r="O1471" s="11">
        <f t="shared" si="133"/>
        <v>1.0842485875706214</v>
      </c>
      <c r="P1471" s="12">
        <f t="shared" si="134"/>
        <v>41290.598483796297</v>
      </c>
      <c r="Q1471" s="12">
        <f t="shared" si="135"/>
        <v>41320.598483796297</v>
      </c>
      <c r="R1471" t="s">
        <v>8288</v>
      </c>
      <c r="S1471" t="str">
        <f t="shared" si="136"/>
        <v>publishing</v>
      </c>
      <c r="T1471" t="str">
        <f t="shared" si="137"/>
        <v>radio &amp; podcasts</v>
      </c>
    </row>
    <row r="1472" spans="1:20" ht="43.2" x14ac:dyDescent="0.55000000000000004">
      <c r="A1472">
        <v>1470</v>
      </c>
      <c r="B1472" s="3" t="s">
        <v>1471</v>
      </c>
      <c r="C1472" s="3" t="s">
        <v>5580</v>
      </c>
      <c r="D1472" s="7">
        <v>1500</v>
      </c>
      <c r="E1472" s="7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7">
        <f t="shared" si="132"/>
        <v>23.172839506172838</v>
      </c>
      <c r="N1472" t="b">
        <v>1</v>
      </c>
      <c r="O1472" s="11">
        <f t="shared" si="133"/>
        <v>1.2513333333333334</v>
      </c>
      <c r="P1472" s="12">
        <f t="shared" si="134"/>
        <v>41250.827118055553</v>
      </c>
      <c r="Q1472" s="12">
        <f t="shared" si="135"/>
        <v>41271.827118055553</v>
      </c>
      <c r="R1472" t="s">
        <v>8288</v>
      </c>
      <c r="S1472" t="str">
        <f t="shared" si="136"/>
        <v>publishing</v>
      </c>
      <c r="T1472" t="str">
        <f t="shared" si="137"/>
        <v>radio &amp; podcasts</v>
      </c>
    </row>
    <row r="1473" spans="1:20" ht="43.2" x14ac:dyDescent="0.55000000000000004">
      <c r="A1473">
        <v>1471</v>
      </c>
      <c r="B1473" s="3" t="s">
        <v>1472</v>
      </c>
      <c r="C1473" s="3" t="s">
        <v>5581</v>
      </c>
      <c r="D1473" s="7">
        <v>32000</v>
      </c>
      <c r="E1473" s="7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7">
        <f t="shared" si="132"/>
        <v>96.877551020408163</v>
      </c>
      <c r="N1473" t="b">
        <v>1</v>
      </c>
      <c r="O1473" s="11">
        <f t="shared" si="133"/>
        <v>1.03840625</v>
      </c>
      <c r="P1473" s="12">
        <f t="shared" si="134"/>
        <v>42073.957569444443</v>
      </c>
      <c r="Q1473" s="12">
        <f t="shared" si="135"/>
        <v>42103.957569444443</v>
      </c>
      <c r="R1473" t="s">
        <v>8288</v>
      </c>
      <c r="S1473" t="str">
        <f t="shared" si="136"/>
        <v>publishing</v>
      </c>
      <c r="T1473" t="str">
        <f t="shared" si="137"/>
        <v>radio &amp; podcasts</v>
      </c>
    </row>
    <row r="1474" spans="1:20" ht="43.2" x14ac:dyDescent="0.55000000000000004">
      <c r="A1474">
        <v>1472</v>
      </c>
      <c r="B1474" s="3" t="s">
        <v>1473</v>
      </c>
      <c r="C1474" s="3" t="s">
        <v>5582</v>
      </c>
      <c r="D1474" s="7">
        <v>25000</v>
      </c>
      <c r="E1474" s="7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7">
        <f t="shared" si="132"/>
        <v>103.20238095238095</v>
      </c>
      <c r="N1474" t="b">
        <v>1</v>
      </c>
      <c r="O1474" s="11">
        <f t="shared" si="133"/>
        <v>1.3870400000000001</v>
      </c>
      <c r="P1474" s="12">
        <f t="shared" si="134"/>
        <v>41533.542858796296</v>
      </c>
      <c r="Q1474" s="12">
        <f t="shared" si="135"/>
        <v>41563.542858796296</v>
      </c>
      <c r="R1474" t="s">
        <v>8288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55000000000000004">
      <c r="A1475">
        <v>1473</v>
      </c>
      <c r="B1475" s="3" t="s">
        <v>1474</v>
      </c>
      <c r="C1475" s="3" t="s">
        <v>5583</v>
      </c>
      <c r="D1475" s="7">
        <v>1500</v>
      </c>
      <c r="E1475" s="7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7">
        <f t="shared" ref="M1475:M1538" si="138">E1475/L1475</f>
        <v>38.462553191489363</v>
      </c>
      <c r="N1475" t="b">
        <v>1</v>
      </c>
      <c r="O1475" s="11">
        <f t="shared" ref="O1475:O1538" si="139">E1475/D1475</f>
        <v>1.20516</v>
      </c>
      <c r="P1475" s="12">
        <f t="shared" ref="P1475:P1538" si="140">(((J1475/60)/60)/24)+DATE(1970,1,1)</f>
        <v>40939.979618055557</v>
      </c>
      <c r="Q1475" s="12">
        <f t="shared" ref="Q1475:Q1538" si="141">(((I1475/60)/60)/24)+DATE(1970,1,1)</f>
        <v>40969.979618055557</v>
      </c>
      <c r="R1475" t="s">
        <v>8288</v>
      </c>
      <c r="S1475" t="str">
        <f t="shared" ref="S1475:S1538" si="142">LEFT(R1475, SEARCH("/",R1475,1)-1)</f>
        <v>publishing</v>
      </c>
      <c r="T1475" t="str">
        <f t="shared" ref="T1475:T1538" si="143">RIGHT(R1475,LEN(R1475)-SEARCH("/",R1475))</f>
        <v>radio &amp; podcasts</v>
      </c>
    </row>
    <row r="1476" spans="1:20" ht="43.2" x14ac:dyDescent="0.55000000000000004">
      <c r="A1476">
        <v>1474</v>
      </c>
      <c r="B1476" s="3" t="s">
        <v>1475</v>
      </c>
      <c r="C1476" s="3" t="s">
        <v>5584</v>
      </c>
      <c r="D1476" s="7">
        <v>3000</v>
      </c>
      <c r="E1476" s="7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7">
        <f t="shared" si="138"/>
        <v>44.315789473684212</v>
      </c>
      <c r="N1476" t="b">
        <v>1</v>
      </c>
      <c r="O1476" s="11">
        <f t="shared" si="139"/>
        <v>1.1226666666666667</v>
      </c>
      <c r="P1476" s="12">
        <f t="shared" si="140"/>
        <v>41500.727916666663</v>
      </c>
      <c r="Q1476" s="12">
        <f t="shared" si="141"/>
        <v>41530.727916666663</v>
      </c>
      <c r="R1476" t="s">
        <v>8288</v>
      </c>
      <c r="S1476" t="str">
        <f t="shared" si="142"/>
        <v>publishing</v>
      </c>
      <c r="T1476" t="str">
        <f t="shared" si="143"/>
        <v>radio &amp; podcasts</v>
      </c>
    </row>
    <row r="1477" spans="1:20" ht="43.2" x14ac:dyDescent="0.55000000000000004">
      <c r="A1477">
        <v>1475</v>
      </c>
      <c r="B1477" s="3" t="s">
        <v>1476</v>
      </c>
      <c r="C1477" s="3" t="s">
        <v>5585</v>
      </c>
      <c r="D1477" s="7">
        <v>15000</v>
      </c>
      <c r="E1477" s="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7">
        <f t="shared" si="138"/>
        <v>64.173356009070289</v>
      </c>
      <c r="N1477" t="b">
        <v>1</v>
      </c>
      <c r="O1477" s="11">
        <f t="shared" si="139"/>
        <v>1.8866966666666667</v>
      </c>
      <c r="P1477" s="12">
        <f t="shared" si="140"/>
        <v>41960.722951388889</v>
      </c>
      <c r="Q1477" s="12">
        <f t="shared" si="141"/>
        <v>41993.207638888889</v>
      </c>
      <c r="R1477" t="s">
        <v>8288</v>
      </c>
      <c r="S1477" t="str">
        <f t="shared" si="142"/>
        <v>publishing</v>
      </c>
      <c r="T1477" t="str">
        <f t="shared" si="143"/>
        <v>radio &amp; podcasts</v>
      </c>
    </row>
    <row r="1478" spans="1:20" ht="28.8" x14ac:dyDescent="0.55000000000000004">
      <c r="A1478">
        <v>1476</v>
      </c>
      <c r="B1478" s="3" t="s">
        <v>1477</v>
      </c>
      <c r="C1478" s="3" t="s">
        <v>5586</v>
      </c>
      <c r="D1478" s="7">
        <v>6000</v>
      </c>
      <c r="E1478" s="7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7">
        <f t="shared" si="138"/>
        <v>43.333275109170302</v>
      </c>
      <c r="N1478" t="b">
        <v>1</v>
      </c>
      <c r="O1478" s="11">
        <f t="shared" si="139"/>
        <v>6.6155466666666669</v>
      </c>
      <c r="P1478" s="12">
        <f t="shared" si="140"/>
        <v>40766.041921296295</v>
      </c>
      <c r="Q1478" s="12">
        <f t="shared" si="141"/>
        <v>40796.041921296295</v>
      </c>
      <c r="R1478" t="s">
        <v>8288</v>
      </c>
      <c r="S1478" t="str">
        <f t="shared" si="142"/>
        <v>publishing</v>
      </c>
      <c r="T1478" t="str">
        <f t="shared" si="143"/>
        <v>radio &amp; podcasts</v>
      </c>
    </row>
    <row r="1479" spans="1:20" ht="43.2" x14ac:dyDescent="0.55000000000000004">
      <c r="A1479">
        <v>1477</v>
      </c>
      <c r="B1479" s="3" t="s">
        <v>1478</v>
      </c>
      <c r="C1479" s="3" t="s">
        <v>5587</v>
      </c>
      <c r="D1479" s="7">
        <v>30000</v>
      </c>
      <c r="E1479" s="7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7">
        <f t="shared" si="138"/>
        <v>90.495934959349597</v>
      </c>
      <c r="N1479" t="b">
        <v>1</v>
      </c>
      <c r="O1479" s="11">
        <f t="shared" si="139"/>
        <v>1.1131</v>
      </c>
      <c r="P1479" s="12">
        <f t="shared" si="140"/>
        <v>40840.615787037037</v>
      </c>
      <c r="Q1479" s="12">
        <f t="shared" si="141"/>
        <v>40900.125</v>
      </c>
      <c r="R1479" t="s">
        <v>8288</v>
      </c>
      <c r="S1479" t="str">
        <f t="shared" si="142"/>
        <v>publishing</v>
      </c>
      <c r="T1479" t="str">
        <f t="shared" si="143"/>
        <v>radio &amp; podcasts</v>
      </c>
    </row>
    <row r="1480" spans="1:20" ht="43.2" x14ac:dyDescent="0.55000000000000004">
      <c r="A1480">
        <v>1478</v>
      </c>
      <c r="B1480" s="3" t="s">
        <v>1479</v>
      </c>
      <c r="C1480" s="3" t="s">
        <v>5588</v>
      </c>
      <c r="D1480" s="7">
        <v>50000</v>
      </c>
      <c r="E1480" s="7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7">
        <f t="shared" si="138"/>
        <v>29.187190495010373</v>
      </c>
      <c r="N1480" t="b">
        <v>1</v>
      </c>
      <c r="O1480" s="11">
        <f t="shared" si="139"/>
        <v>11.8161422</v>
      </c>
      <c r="P1480" s="12">
        <f t="shared" si="140"/>
        <v>41394.871678240743</v>
      </c>
      <c r="Q1480" s="12">
        <f t="shared" si="141"/>
        <v>41408.871678240743</v>
      </c>
      <c r="R1480" t="s">
        <v>8288</v>
      </c>
      <c r="S1480" t="str">
        <f t="shared" si="142"/>
        <v>publishing</v>
      </c>
      <c r="T1480" t="str">
        <f t="shared" si="143"/>
        <v>radio &amp; podcasts</v>
      </c>
    </row>
    <row r="1481" spans="1:20" ht="43.2" x14ac:dyDescent="0.55000000000000004">
      <c r="A1481">
        <v>1479</v>
      </c>
      <c r="B1481" s="3" t="s">
        <v>1480</v>
      </c>
      <c r="C1481" s="3" t="s">
        <v>5589</v>
      </c>
      <c r="D1481" s="7">
        <v>1600</v>
      </c>
      <c r="E1481" s="7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7">
        <f t="shared" si="138"/>
        <v>30.95774647887324</v>
      </c>
      <c r="N1481" t="b">
        <v>1</v>
      </c>
      <c r="O1481" s="11">
        <f t="shared" si="139"/>
        <v>1.37375</v>
      </c>
      <c r="P1481" s="12">
        <f t="shared" si="140"/>
        <v>41754.745243055557</v>
      </c>
      <c r="Q1481" s="12">
        <f t="shared" si="141"/>
        <v>41769.165972222225</v>
      </c>
      <c r="R1481" t="s">
        <v>8288</v>
      </c>
      <c r="S1481" t="str">
        <f t="shared" si="142"/>
        <v>publishing</v>
      </c>
      <c r="T1481" t="str">
        <f t="shared" si="143"/>
        <v>radio &amp; podcasts</v>
      </c>
    </row>
    <row r="1482" spans="1:20" ht="43.2" x14ac:dyDescent="0.55000000000000004">
      <c r="A1482">
        <v>1480</v>
      </c>
      <c r="B1482" s="3" t="s">
        <v>1481</v>
      </c>
      <c r="C1482" s="3" t="s">
        <v>5590</v>
      </c>
      <c r="D1482" s="7">
        <v>50000</v>
      </c>
      <c r="E1482" s="7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7">
        <f t="shared" si="138"/>
        <v>92.157795275590544</v>
      </c>
      <c r="N1482" t="b">
        <v>1</v>
      </c>
      <c r="O1482" s="11">
        <f t="shared" si="139"/>
        <v>1.170404</v>
      </c>
      <c r="P1482" s="12">
        <f t="shared" si="140"/>
        <v>41464.934016203704</v>
      </c>
      <c r="Q1482" s="12">
        <f t="shared" si="141"/>
        <v>41481.708333333336</v>
      </c>
      <c r="R1482" t="s">
        <v>8288</v>
      </c>
      <c r="S1482" t="str">
        <f t="shared" si="142"/>
        <v>publishing</v>
      </c>
      <c r="T1482" t="str">
        <f t="shared" si="143"/>
        <v>radio &amp; podcasts</v>
      </c>
    </row>
    <row r="1483" spans="1:20" ht="43.2" x14ac:dyDescent="0.55000000000000004">
      <c r="A1483">
        <v>1481</v>
      </c>
      <c r="B1483" s="3" t="s">
        <v>1482</v>
      </c>
      <c r="C1483" s="3" t="s">
        <v>5591</v>
      </c>
      <c r="D1483" s="7">
        <v>5000</v>
      </c>
      <c r="E1483" s="7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7">
        <f t="shared" si="138"/>
        <v>17.5</v>
      </c>
      <c r="N1483" t="b">
        <v>0</v>
      </c>
      <c r="O1483" s="11">
        <f t="shared" si="139"/>
        <v>2.1000000000000001E-2</v>
      </c>
      <c r="P1483" s="12">
        <f t="shared" si="140"/>
        <v>41550.922974537039</v>
      </c>
      <c r="Q1483" s="12">
        <f t="shared" si="141"/>
        <v>41580.922974537039</v>
      </c>
      <c r="R1483" t="s">
        <v>8275</v>
      </c>
      <c r="S1483" t="str">
        <f t="shared" si="142"/>
        <v>publishing</v>
      </c>
      <c r="T1483" t="str">
        <f t="shared" si="143"/>
        <v>fiction</v>
      </c>
    </row>
    <row r="1484" spans="1:20" ht="43.2" x14ac:dyDescent="0.55000000000000004">
      <c r="A1484">
        <v>1482</v>
      </c>
      <c r="B1484" s="3" t="s">
        <v>1483</v>
      </c>
      <c r="C1484" s="3" t="s">
        <v>5592</v>
      </c>
      <c r="D1484" s="7">
        <v>5000</v>
      </c>
      <c r="E1484" s="7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7">
        <f t="shared" si="138"/>
        <v>5</v>
      </c>
      <c r="N1484" t="b">
        <v>0</v>
      </c>
      <c r="O1484" s="11">
        <f t="shared" si="139"/>
        <v>1E-3</v>
      </c>
      <c r="P1484" s="12">
        <f t="shared" si="140"/>
        <v>41136.85805555556</v>
      </c>
      <c r="Q1484" s="12">
        <f t="shared" si="141"/>
        <v>41159.32708333333</v>
      </c>
      <c r="R1484" t="s">
        <v>8275</v>
      </c>
      <c r="S1484" t="str">
        <f t="shared" si="142"/>
        <v>publishing</v>
      </c>
      <c r="T1484" t="str">
        <f t="shared" si="143"/>
        <v>fiction</v>
      </c>
    </row>
    <row r="1485" spans="1:20" ht="43.2" x14ac:dyDescent="0.55000000000000004">
      <c r="A1485">
        <v>1483</v>
      </c>
      <c r="B1485" s="3" t="s">
        <v>1484</v>
      </c>
      <c r="C1485" s="3" t="s">
        <v>5593</v>
      </c>
      <c r="D1485" s="7">
        <v>7000</v>
      </c>
      <c r="E1485" s="7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7">
        <f t="shared" si="138"/>
        <v>25</v>
      </c>
      <c r="N1485" t="b">
        <v>0</v>
      </c>
      <c r="O1485" s="11">
        <f t="shared" si="139"/>
        <v>7.1428571428571426E-3</v>
      </c>
      <c r="P1485" s="12">
        <f t="shared" si="140"/>
        <v>42548.192997685182</v>
      </c>
      <c r="Q1485" s="12">
        <f t="shared" si="141"/>
        <v>42573.192997685182</v>
      </c>
      <c r="R1485" t="s">
        <v>8275</v>
      </c>
      <c r="S1485" t="str">
        <f t="shared" si="142"/>
        <v>publishing</v>
      </c>
      <c r="T1485" t="str">
        <f t="shared" si="143"/>
        <v>fiction</v>
      </c>
    </row>
    <row r="1486" spans="1:20" x14ac:dyDescent="0.55000000000000004">
      <c r="A1486">
        <v>1484</v>
      </c>
      <c r="B1486" s="3" t="s">
        <v>1485</v>
      </c>
      <c r="C1486" s="3" t="s">
        <v>5594</v>
      </c>
      <c r="D1486" s="7">
        <v>2000</v>
      </c>
      <c r="E1486" s="7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7" t="e">
        <f t="shared" si="138"/>
        <v>#DIV/0!</v>
      </c>
      <c r="N1486" t="b">
        <v>0</v>
      </c>
      <c r="O1486" s="11">
        <f t="shared" si="139"/>
        <v>0</v>
      </c>
      <c r="P1486" s="12">
        <f t="shared" si="140"/>
        <v>41053.200960648144</v>
      </c>
      <c r="Q1486" s="12">
        <f t="shared" si="141"/>
        <v>41111.618750000001</v>
      </c>
      <c r="R1486" t="s">
        <v>8275</v>
      </c>
      <c r="S1486" t="str">
        <f t="shared" si="142"/>
        <v>publishing</v>
      </c>
      <c r="T1486" t="str">
        <f t="shared" si="143"/>
        <v>fiction</v>
      </c>
    </row>
    <row r="1487" spans="1:20" ht="43.2" x14ac:dyDescent="0.55000000000000004">
      <c r="A1487">
        <v>1485</v>
      </c>
      <c r="B1487" s="3" t="s">
        <v>1486</v>
      </c>
      <c r="C1487" s="3" t="s">
        <v>5595</v>
      </c>
      <c r="D1487" s="7">
        <v>6700</v>
      </c>
      <c r="E1487" s="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7">
        <f t="shared" si="138"/>
        <v>50</v>
      </c>
      <c r="N1487" t="b">
        <v>0</v>
      </c>
      <c r="O1487" s="11">
        <f t="shared" si="139"/>
        <v>2.2388059701492536E-2</v>
      </c>
      <c r="P1487" s="12">
        <f t="shared" si="140"/>
        <v>42130.795983796299</v>
      </c>
      <c r="Q1487" s="12">
        <f t="shared" si="141"/>
        <v>42175.795983796299</v>
      </c>
      <c r="R1487" t="s">
        <v>8275</v>
      </c>
      <c r="S1487" t="str">
        <f t="shared" si="142"/>
        <v>publishing</v>
      </c>
      <c r="T1487" t="str">
        <f t="shared" si="143"/>
        <v>fiction</v>
      </c>
    </row>
    <row r="1488" spans="1:20" ht="43.2" x14ac:dyDescent="0.55000000000000004">
      <c r="A1488">
        <v>1486</v>
      </c>
      <c r="B1488" s="3" t="s">
        <v>1487</v>
      </c>
      <c r="C1488" s="3" t="s">
        <v>5596</v>
      </c>
      <c r="D1488" s="7">
        <v>20000</v>
      </c>
      <c r="E1488" s="7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7">
        <f t="shared" si="138"/>
        <v>16</v>
      </c>
      <c r="N1488" t="b">
        <v>0</v>
      </c>
      <c r="O1488" s="11">
        <f t="shared" si="139"/>
        <v>2.3999999999999998E-3</v>
      </c>
      <c r="P1488" s="12">
        <f t="shared" si="140"/>
        <v>42032.168530092589</v>
      </c>
      <c r="Q1488" s="12">
        <f t="shared" si="141"/>
        <v>42062.168530092589</v>
      </c>
      <c r="R1488" t="s">
        <v>8275</v>
      </c>
      <c r="S1488" t="str">
        <f t="shared" si="142"/>
        <v>publishing</v>
      </c>
      <c r="T1488" t="str">
        <f t="shared" si="143"/>
        <v>fiction</v>
      </c>
    </row>
    <row r="1489" spans="1:20" ht="43.2" x14ac:dyDescent="0.55000000000000004">
      <c r="A1489">
        <v>1487</v>
      </c>
      <c r="B1489" s="3" t="s">
        <v>1488</v>
      </c>
      <c r="C1489" s="3" t="s">
        <v>5597</v>
      </c>
      <c r="D1489" s="7">
        <v>10000</v>
      </c>
      <c r="E1489" s="7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7" t="e">
        <f t="shared" si="138"/>
        <v>#DIV/0!</v>
      </c>
      <c r="N1489" t="b">
        <v>0</v>
      </c>
      <c r="O1489" s="11">
        <f t="shared" si="139"/>
        <v>0</v>
      </c>
      <c r="P1489" s="12">
        <f t="shared" si="140"/>
        <v>42554.917488425926</v>
      </c>
      <c r="Q1489" s="12">
        <f t="shared" si="141"/>
        <v>42584.917488425926</v>
      </c>
      <c r="R1489" t="s">
        <v>8275</v>
      </c>
      <c r="S1489" t="str">
        <f t="shared" si="142"/>
        <v>publishing</v>
      </c>
      <c r="T1489" t="str">
        <f t="shared" si="143"/>
        <v>fiction</v>
      </c>
    </row>
    <row r="1490" spans="1:20" ht="43.2" x14ac:dyDescent="0.55000000000000004">
      <c r="A1490">
        <v>1488</v>
      </c>
      <c r="B1490" s="3" t="s">
        <v>1489</v>
      </c>
      <c r="C1490" s="3" t="s">
        <v>5598</v>
      </c>
      <c r="D1490" s="7">
        <v>15000</v>
      </c>
      <c r="E1490" s="7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7">
        <f t="shared" si="138"/>
        <v>60</v>
      </c>
      <c r="N1490" t="b">
        <v>0</v>
      </c>
      <c r="O1490" s="11">
        <f t="shared" si="139"/>
        <v>2.4E-2</v>
      </c>
      <c r="P1490" s="12">
        <f t="shared" si="140"/>
        <v>41614.563194444447</v>
      </c>
      <c r="Q1490" s="12">
        <f t="shared" si="141"/>
        <v>41644.563194444447</v>
      </c>
      <c r="R1490" t="s">
        <v>8275</v>
      </c>
      <c r="S1490" t="str">
        <f t="shared" si="142"/>
        <v>publishing</v>
      </c>
      <c r="T1490" t="str">
        <f t="shared" si="143"/>
        <v>fiction</v>
      </c>
    </row>
    <row r="1491" spans="1:20" ht="43.2" x14ac:dyDescent="0.55000000000000004">
      <c r="A1491">
        <v>1489</v>
      </c>
      <c r="B1491" s="3" t="s">
        <v>1490</v>
      </c>
      <c r="C1491" s="3" t="s">
        <v>5599</v>
      </c>
      <c r="D1491" s="7">
        <v>5000</v>
      </c>
      <c r="E1491" s="7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7" t="e">
        <f t="shared" si="138"/>
        <v>#DIV/0!</v>
      </c>
      <c r="N1491" t="b">
        <v>0</v>
      </c>
      <c r="O1491" s="11">
        <f t="shared" si="139"/>
        <v>0</v>
      </c>
      <c r="P1491" s="12">
        <f t="shared" si="140"/>
        <v>41198.611712962964</v>
      </c>
      <c r="Q1491" s="12">
        <f t="shared" si="141"/>
        <v>41228.653379629628</v>
      </c>
      <c r="R1491" t="s">
        <v>8275</v>
      </c>
      <c r="S1491" t="str">
        <f t="shared" si="142"/>
        <v>publishing</v>
      </c>
      <c r="T1491" t="str">
        <f t="shared" si="143"/>
        <v>fiction</v>
      </c>
    </row>
    <row r="1492" spans="1:20" ht="43.2" x14ac:dyDescent="0.55000000000000004">
      <c r="A1492">
        <v>1490</v>
      </c>
      <c r="B1492" s="3" t="s">
        <v>1491</v>
      </c>
      <c r="C1492" s="3" t="s">
        <v>5600</v>
      </c>
      <c r="D1492" s="7">
        <v>2900</v>
      </c>
      <c r="E1492" s="7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7">
        <f t="shared" si="138"/>
        <v>47.10526315789474</v>
      </c>
      <c r="N1492" t="b">
        <v>0</v>
      </c>
      <c r="O1492" s="11">
        <f t="shared" si="139"/>
        <v>0.30862068965517242</v>
      </c>
      <c r="P1492" s="12">
        <f t="shared" si="140"/>
        <v>41520.561041666668</v>
      </c>
      <c r="Q1492" s="12">
        <f t="shared" si="141"/>
        <v>41549.561041666668</v>
      </c>
      <c r="R1492" t="s">
        <v>8275</v>
      </c>
      <c r="S1492" t="str">
        <f t="shared" si="142"/>
        <v>publishing</v>
      </c>
      <c r="T1492" t="str">
        <f t="shared" si="143"/>
        <v>fiction</v>
      </c>
    </row>
    <row r="1493" spans="1:20" ht="43.2" x14ac:dyDescent="0.55000000000000004">
      <c r="A1493">
        <v>1491</v>
      </c>
      <c r="B1493" s="3" t="s">
        <v>1492</v>
      </c>
      <c r="C1493" s="3" t="s">
        <v>5601</v>
      </c>
      <c r="D1493" s="7">
        <v>1200</v>
      </c>
      <c r="E1493" s="7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7">
        <f t="shared" si="138"/>
        <v>100</v>
      </c>
      <c r="N1493" t="b">
        <v>0</v>
      </c>
      <c r="O1493" s="11">
        <f t="shared" si="139"/>
        <v>8.3333333333333329E-2</v>
      </c>
      <c r="P1493" s="12">
        <f t="shared" si="140"/>
        <v>41991.713460648149</v>
      </c>
      <c r="Q1493" s="12">
        <f t="shared" si="141"/>
        <v>42050.651388888888</v>
      </c>
      <c r="R1493" t="s">
        <v>8275</v>
      </c>
      <c r="S1493" t="str">
        <f t="shared" si="142"/>
        <v>publishing</v>
      </c>
      <c r="T1493" t="str">
        <f t="shared" si="143"/>
        <v>fiction</v>
      </c>
    </row>
    <row r="1494" spans="1:20" ht="43.2" x14ac:dyDescent="0.55000000000000004">
      <c r="A1494">
        <v>1492</v>
      </c>
      <c r="B1494" s="3" t="s">
        <v>1493</v>
      </c>
      <c r="C1494" s="3" t="s">
        <v>5602</v>
      </c>
      <c r="D1494" s="7">
        <v>4000</v>
      </c>
      <c r="E1494" s="7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7">
        <f t="shared" si="138"/>
        <v>15</v>
      </c>
      <c r="N1494" t="b">
        <v>0</v>
      </c>
      <c r="O1494" s="11">
        <f t="shared" si="139"/>
        <v>7.4999999999999997E-3</v>
      </c>
      <c r="P1494" s="12">
        <f t="shared" si="140"/>
        <v>40682.884791666671</v>
      </c>
      <c r="Q1494" s="12">
        <f t="shared" si="141"/>
        <v>40712.884791666671</v>
      </c>
      <c r="R1494" t="s">
        <v>8275</v>
      </c>
      <c r="S1494" t="str">
        <f t="shared" si="142"/>
        <v>publishing</v>
      </c>
      <c r="T1494" t="str">
        <f t="shared" si="143"/>
        <v>fiction</v>
      </c>
    </row>
    <row r="1495" spans="1:20" ht="28.8" x14ac:dyDescent="0.55000000000000004">
      <c r="A1495">
        <v>1493</v>
      </c>
      <c r="B1495" s="3" t="s">
        <v>1494</v>
      </c>
      <c r="C1495" s="3" t="s">
        <v>5603</v>
      </c>
      <c r="D1495" s="7">
        <v>2400</v>
      </c>
      <c r="E1495" s="7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7" t="e">
        <f t="shared" si="138"/>
        <v>#DIV/0!</v>
      </c>
      <c r="N1495" t="b">
        <v>0</v>
      </c>
      <c r="O1495" s="11">
        <f t="shared" si="139"/>
        <v>0</v>
      </c>
      <c r="P1495" s="12">
        <f t="shared" si="140"/>
        <v>41411.866608796299</v>
      </c>
      <c r="Q1495" s="12">
        <f t="shared" si="141"/>
        <v>41441.866608796299</v>
      </c>
      <c r="R1495" t="s">
        <v>8275</v>
      </c>
      <c r="S1495" t="str">
        <f t="shared" si="142"/>
        <v>publishing</v>
      </c>
      <c r="T1495" t="str">
        <f t="shared" si="143"/>
        <v>fiction</v>
      </c>
    </row>
    <row r="1496" spans="1:20" ht="43.2" x14ac:dyDescent="0.55000000000000004">
      <c r="A1496">
        <v>1494</v>
      </c>
      <c r="B1496" s="3" t="s">
        <v>1495</v>
      </c>
      <c r="C1496" s="3" t="s">
        <v>5604</v>
      </c>
      <c r="D1496" s="7">
        <v>5000</v>
      </c>
      <c r="E1496" s="7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7">
        <f t="shared" si="138"/>
        <v>40.454545454545453</v>
      </c>
      <c r="N1496" t="b">
        <v>0</v>
      </c>
      <c r="O1496" s="11">
        <f t="shared" si="139"/>
        <v>8.8999999999999996E-2</v>
      </c>
      <c r="P1496" s="12">
        <f t="shared" si="140"/>
        <v>42067.722372685181</v>
      </c>
      <c r="Q1496" s="12">
        <f t="shared" si="141"/>
        <v>42097.651388888888</v>
      </c>
      <c r="R1496" t="s">
        <v>8275</v>
      </c>
      <c r="S1496" t="str">
        <f t="shared" si="142"/>
        <v>publishing</v>
      </c>
      <c r="T1496" t="str">
        <f t="shared" si="143"/>
        <v>fiction</v>
      </c>
    </row>
    <row r="1497" spans="1:20" ht="28.8" x14ac:dyDescent="0.55000000000000004">
      <c r="A1497">
        <v>1495</v>
      </c>
      <c r="B1497" s="3" t="s">
        <v>1496</v>
      </c>
      <c r="C1497" s="3" t="s">
        <v>5605</v>
      </c>
      <c r="D1497" s="7">
        <v>2000</v>
      </c>
      <c r="E1497" s="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7" t="e">
        <f t="shared" si="138"/>
        <v>#DIV/0!</v>
      </c>
      <c r="N1497" t="b">
        <v>0</v>
      </c>
      <c r="O1497" s="11">
        <f t="shared" si="139"/>
        <v>0</v>
      </c>
      <c r="P1497" s="12">
        <f t="shared" si="140"/>
        <v>40752.789710648147</v>
      </c>
      <c r="Q1497" s="12">
        <f t="shared" si="141"/>
        <v>40782.789710648147</v>
      </c>
      <c r="R1497" t="s">
        <v>8275</v>
      </c>
      <c r="S1497" t="str">
        <f t="shared" si="142"/>
        <v>publishing</v>
      </c>
      <c r="T1497" t="str">
        <f t="shared" si="143"/>
        <v>fiction</v>
      </c>
    </row>
    <row r="1498" spans="1:20" ht="43.2" x14ac:dyDescent="0.55000000000000004">
      <c r="A1498">
        <v>1496</v>
      </c>
      <c r="B1498" s="3" t="s">
        <v>1497</v>
      </c>
      <c r="C1498" s="3" t="s">
        <v>5606</v>
      </c>
      <c r="D1498" s="7">
        <v>1500</v>
      </c>
      <c r="E1498" s="7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7" t="e">
        <f t="shared" si="138"/>
        <v>#DIV/0!</v>
      </c>
      <c r="N1498" t="b">
        <v>0</v>
      </c>
      <c r="O1498" s="11">
        <f t="shared" si="139"/>
        <v>0</v>
      </c>
      <c r="P1498" s="12">
        <f t="shared" si="140"/>
        <v>41838.475219907406</v>
      </c>
      <c r="Q1498" s="12">
        <f t="shared" si="141"/>
        <v>41898.475219907406</v>
      </c>
      <c r="R1498" t="s">
        <v>8275</v>
      </c>
      <c r="S1498" t="str">
        <f t="shared" si="142"/>
        <v>publishing</v>
      </c>
      <c r="T1498" t="str">
        <f t="shared" si="143"/>
        <v>fiction</v>
      </c>
    </row>
    <row r="1499" spans="1:20" ht="43.2" x14ac:dyDescent="0.55000000000000004">
      <c r="A1499">
        <v>1497</v>
      </c>
      <c r="B1499" s="3" t="s">
        <v>1498</v>
      </c>
      <c r="C1499" s="3" t="s">
        <v>5607</v>
      </c>
      <c r="D1499" s="7">
        <v>15000</v>
      </c>
      <c r="E1499" s="7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7">
        <f t="shared" si="138"/>
        <v>1</v>
      </c>
      <c r="N1499" t="b">
        <v>0</v>
      </c>
      <c r="O1499" s="11">
        <f t="shared" si="139"/>
        <v>6.666666666666667E-5</v>
      </c>
      <c r="P1499" s="12">
        <f t="shared" si="140"/>
        <v>41444.64261574074</v>
      </c>
      <c r="Q1499" s="12">
        <f t="shared" si="141"/>
        <v>41486.821527777778</v>
      </c>
      <c r="R1499" t="s">
        <v>8275</v>
      </c>
      <c r="S1499" t="str">
        <f t="shared" si="142"/>
        <v>publishing</v>
      </c>
      <c r="T1499" t="str">
        <f t="shared" si="143"/>
        <v>fiction</v>
      </c>
    </row>
    <row r="1500" spans="1:20" ht="43.2" x14ac:dyDescent="0.55000000000000004">
      <c r="A1500">
        <v>1498</v>
      </c>
      <c r="B1500" s="3" t="s">
        <v>1499</v>
      </c>
      <c r="C1500" s="3" t="s">
        <v>5608</v>
      </c>
      <c r="D1500" s="7">
        <v>3000</v>
      </c>
      <c r="E1500" s="7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7">
        <f t="shared" si="138"/>
        <v>19</v>
      </c>
      <c r="N1500" t="b">
        <v>0</v>
      </c>
      <c r="O1500" s="11">
        <f t="shared" si="139"/>
        <v>1.9E-2</v>
      </c>
      <c r="P1500" s="12">
        <f t="shared" si="140"/>
        <v>41840.983541666668</v>
      </c>
      <c r="Q1500" s="12">
        <f t="shared" si="141"/>
        <v>41885.983541666668</v>
      </c>
      <c r="R1500" t="s">
        <v>8275</v>
      </c>
      <c r="S1500" t="str">
        <f t="shared" si="142"/>
        <v>publishing</v>
      </c>
      <c r="T1500" t="str">
        <f t="shared" si="143"/>
        <v>fiction</v>
      </c>
    </row>
    <row r="1501" spans="1:20" ht="43.2" x14ac:dyDescent="0.55000000000000004">
      <c r="A1501">
        <v>1499</v>
      </c>
      <c r="B1501" s="3" t="s">
        <v>1500</v>
      </c>
      <c r="C1501" s="3" t="s">
        <v>5609</v>
      </c>
      <c r="D1501" s="7">
        <v>2000</v>
      </c>
      <c r="E1501" s="7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7">
        <f t="shared" si="138"/>
        <v>5</v>
      </c>
      <c r="N1501" t="b">
        <v>0</v>
      </c>
      <c r="O1501" s="11">
        <f t="shared" si="139"/>
        <v>2.5000000000000001E-3</v>
      </c>
      <c r="P1501" s="12">
        <f t="shared" si="140"/>
        <v>42527.007326388892</v>
      </c>
      <c r="Q1501" s="12">
        <f t="shared" si="141"/>
        <v>42587.007326388892</v>
      </c>
      <c r="R1501" t="s">
        <v>8275</v>
      </c>
      <c r="S1501" t="str">
        <f t="shared" si="142"/>
        <v>publishing</v>
      </c>
      <c r="T1501" t="str">
        <f t="shared" si="143"/>
        <v>fiction</v>
      </c>
    </row>
    <row r="1502" spans="1:20" ht="43.2" x14ac:dyDescent="0.55000000000000004">
      <c r="A1502">
        <v>1500</v>
      </c>
      <c r="B1502" s="3" t="s">
        <v>1501</v>
      </c>
      <c r="C1502" s="3" t="s">
        <v>5610</v>
      </c>
      <c r="D1502" s="7">
        <v>2800</v>
      </c>
      <c r="E1502" s="7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7">
        <f t="shared" si="138"/>
        <v>46.733333333333334</v>
      </c>
      <c r="N1502" t="b">
        <v>0</v>
      </c>
      <c r="O1502" s="11">
        <f t="shared" si="139"/>
        <v>0.25035714285714283</v>
      </c>
      <c r="P1502" s="12">
        <f t="shared" si="140"/>
        <v>41365.904594907406</v>
      </c>
      <c r="Q1502" s="12">
        <f t="shared" si="141"/>
        <v>41395.904594907406</v>
      </c>
      <c r="R1502" t="s">
        <v>8275</v>
      </c>
      <c r="S1502" t="str">
        <f t="shared" si="142"/>
        <v>publishing</v>
      </c>
      <c r="T1502" t="str">
        <f t="shared" si="143"/>
        <v>fiction</v>
      </c>
    </row>
    <row r="1503" spans="1:20" ht="28.8" x14ac:dyDescent="0.55000000000000004">
      <c r="A1503">
        <v>1501</v>
      </c>
      <c r="B1503" s="3" t="s">
        <v>1502</v>
      </c>
      <c r="C1503" s="3" t="s">
        <v>5611</v>
      </c>
      <c r="D1503" s="7">
        <v>52000</v>
      </c>
      <c r="E1503" s="7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7">
        <f t="shared" si="138"/>
        <v>97.731073446327684</v>
      </c>
      <c r="N1503" t="b">
        <v>1</v>
      </c>
      <c r="O1503" s="11">
        <f t="shared" si="139"/>
        <v>1.6633076923076924</v>
      </c>
      <c r="P1503" s="12">
        <f t="shared" si="140"/>
        <v>42163.583599537036</v>
      </c>
      <c r="Q1503" s="12">
        <f t="shared" si="141"/>
        <v>42193.583599537036</v>
      </c>
      <c r="R1503" t="s">
        <v>8285</v>
      </c>
      <c r="S1503" t="str">
        <f t="shared" si="142"/>
        <v>photography</v>
      </c>
      <c r="T1503" t="str">
        <f t="shared" si="143"/>
        <v>photobooks</v>
      </c>
    </row>
    <row r="1504" spans="1:20" ht="43.2" x14ac:dyDescent="0.55000000000000004">
      <c r="A1504">
        <v>1502</v>
      </c>
      <c r="B1504" s="3" t="s">
        <v>1503</v>
      </c>
      <c r="C1504" s="3" t="s">
        <v>5612</v>
      </c>
      <c r="D1504" s="7">
        <v>22000</v>
      </c>
      <c r="E1504" s="7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7">
        <f t="shared" si="138"/>
        <v>67.835866261398181</v>
      </c>
      <c r="N1504" t="b">
        <v>1</v>
      </c>
      <c r="O1504" s="11">
        <f t="shared" si="139"/>
        <v>1.0144545454545455</v>
      </c>
      <c r="P1504" s="12">
        <f t="shared" si="140"/>
        <v>42426.542592592596</v>
      </c>
      <c r="Q1504" s="12">
        <f t="shared" si="141"/>
        <v>42454.916666666672</v>
      </c>
      <c r="R1504" t="s">
        <v>8285</v>
      </c>
      <c r="S1504" t="str">
        <f t="shared" si="142"/>
        <v>photography</v>
      </c>
      <c r="T1504" t="str">
        <f t="shared" si="143"/>
        <v>photobooks</v>
      </c>
    </row>
    <row r="1505" spans="1:20" ht="43.2" x14ac:dyDescent="0.55000000000000004">
      <c r="A1505">
        <v>1503</v>
      </c>
      <c r="B1505" s="3" t="s">
        <v>1504</v>
      </c>
      <c r="C1505" s="3" t="s">
        <v>5613</v>
      </c>
      <c r="D1505" s="7">
        <v>3750</v>
      </c>
      <c r="E1505" s="7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7">
        <f t="shared" si="138"/>
        <v>56.98492957746479</v>
      </c>
      <c r="N1505" t="b">
        <v>1</v>
      </c>
      <c r="O1505" s="11">
        <f t="shared" si="139"/>
        <v>1.0789146666666667</v>
      </c>
      <c r="P1505" s="12">
        <f t="shared" si="140"/>
        <v>42606.347233796296</v>
      </c>
      <c r="Q1505" s="12">
        <f t="shared" si="141"/>
        <v>42666.347233796296</v>
      </c>
      <c r="R1505" t="s">
        <v>8285</v>
      </c>
      <c r="S1505" t="str">
        <f t="shared" si="142"/>
        <v>photography</v>
      </c>
      <c r="T1505" t="str">
        <f t="shared" si="143"/>
        <v>photobooks</v>
      </c>
    </row>
    <row r="1506" spans="1:20" ht="28.8" x14ac:dyDescent="0.55000000000000004">
      <c r="A1506">
        <v>1504</v>
      </c>
      <c r="B1506" s="3" t="s">
        <v>1505</v>
      </c>
      <c r="C1506" s="3" t="s">
        <v>5614</v>
      </c>
      <c r="D1506" s="7">
        <v>6500</v>
      </c>
      <c r="E1506" s="7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7">
        <f t="shared" si="138"/>
        <v>67.159851301115239</v>
      </c>
      <c r="N1506" t="b">
        <v>1</v>
      </c>
      <c r="O1506" s="11">
        <f t="shared" si="139"/>
        <v>2.7793846153846156</v>
      </c>
      <c r="P1506" s="12">
        <f t="shared" si="140"/>
        <v>41772.657685185186</v>
      </c>
      <c r="Q1506" s="12">
        <f t="shared" si="141"/>
        <v>41800.356249999997</v>
      </c>
      <c r="R1506" t="s">
        <v>8285</v>
      </c>
      <c r="S1506" t="str">
        <f t="shared" si="142"/>
        <v>photography</v>
      </c>
      <c r="T1506" t="str">
        <f t="shared" si="143"/>
        <v>photobooks</v>
      </c>
    </row>
    <row r="1507" spans="1:20" ht="57.6" x14ac:dyDescent="0.55000000000000004">
      <c r="A1507">
        <v>1505</v>
      </c>
      <c r="B1507" s="3" t="s">
        <v>1506</v>
      </c>
      <c r="C1507" s="3" t="s">
        <v>5615</v>
      </c>
      <c r="D1507" s="7">
        <v>16000</v>
      </c>
      <c r="E1507" s="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7">
        <f t="shared" si="138"/>
        <v>48.037681159420288</v>
      </c>
      <c r="N1507" t="b">
        <v>1</v>
      </c>
      <c r="O1507" s="11">
        <f t="shared" si="139"/>
        <v>1.0358125</v>
      </c>
      <c r="P1507" s="12">
        <f t="shared" si="140"/>
        <v>42414.44332175926</v>
      </c>
      <c r="Q1507" s="12">
        <f t="shared" si="141"/>
        <v>42451.834027777775</v>
      </c>
      <c r="R1507" t="s">
        <v>8285</v>
      </c>
      <c r="S1507" t="str">
        <f t="shared" si="142"/>
        <v>photography</v>
      </c>
      <c r="T1507" t="str">
        <f t="shared" si="143"/>
        <v>photobooks</v>
      </c>
    </row>
    <row r="1508" spans="1:20" ht="43.2" x14ac:dyDescent="0.55000000000000004">
      <c r="A1508">
        <v>1506</v>
      </c>
      <c r="B1508" s="3" t="s">
        <v>1507</v>
      </c>
      <c r="C1508" s="3" t="s">
        <v>5616</v>
      </c>
      <c r="D1508" s="7">
        <v>1500</v>
      </c>
      <c r="E1508" s="7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7">
        <f t="shared" si="138"/>
        <v>38.860465116279073</v>
      </c>
      <c r="N1508" t="b">
        <v>1</v>
      </c>
      <c r="O1508" s="11">
        <f t="shared" si="139"/>
        <v>1.1140000000000001</v>
      </c>
      <c r="P1508" s="12">
        <f t="shared" si="140"/>
        <v>41814.785925925928</v>
      </c>
      <c r="Q1508" s="12">
        <f t="shared" si="141"/>
        <v>41844.785925925928</v>
      </c>
      <c r="R1508" t="s">
        <v>8285</v>
      </c>
      <c r="S1508" t="str">
        <f t="shared" si="142"/>
        <v>photography</v>
      </c>
      <c r="T1508" t="str">
        <f t="shared" si="143"/>
        <v>photobooks</v>
      </c>
    </row>
    <row r="1509" spans="1:20" ht="43.2" x14ac:dyDescent="0.55000000000000004">
      <c r="A1509">
        <v>1507</v>
      </c>
      <c r="B1509" s="3" t="s">
        <v>1508</v>
      </c>
      <c r="C1509" s="3" t="s">
        <v>5617</v>
      </c>
      <c r="D1509" s="7">
        <v>1200</v>
      </c>
      <c r="E1509" s="7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7">
        <f t="shared" si="138"/>
        <v>78.181818181818187</v>
      </c>
      <c r="N1509" t="b">
        <v>1</v>
      </c>
      <c r="O1509" s="11">
        <f t="shared" si="139"/>
        <v>2.15</v>
      </c>
      <c r="P1509" s="12">
        <f t="shared" si="140"/>
        <v>40254.450335648151</v>
      </c>
      <c r="Q1509" s="12">
        <f t="shared" si="141"/>
        <v>40313.340277777781</v>
      </c>
      <c r="R1509" t="s">
        <v>8285</v>
      </c>
      <c r="S1509" t="str">
        <f t="shared" si="142"/>
        <v>photography</v>
      </c>
      <c r="T1509" t="str">
        <f t="shared" si="143"/>
        <v>photobooks</v>
      </c>
    </row>
    <row r="1510" spans="1:20" ht="43.2" x14ac:dyDescent="0.55000000000000004">
      <c r="A1510">
        <v>1508</v>
      </c>
      <c r="B1510" s="3" t="s">
        <v>1509</v>
      </c>
      <c r="C1510" s="3" t="s">
        <v>5618</v>
      </c>
      <c r="D1510" s="7">
        <v>18500</v>
      </c>
      <c r="E1510" s="7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7">
        <f t="shared" si="138"/>
        <v>97.113744075829388</v>
      </c>
      <c r="N1510" t="b">
        <v>1</v>
      </c>
      <c r="O1510" s="11">
        <f t="shared" si="139"/>
        <v>1.1076216216216217</v>
      </c>
      <c r="P1510" s="12">
        <f t="shared" si="140"/>
        <v>41786.614363425928</v>
      </c>
      <c r="Q1510" s="12">
        <f t="shared" si="141"/>
        <v>41817.614363425928</v>
      </c>
      <c r="R1510" t="s">
        <v>8285</v>
      </c>
      <c r="S1510" t="str">
        <f t="shared" si="142"/>
        <v>photography</v>
      </c>
      <c r="T1510" t="str">
        <f t="shared" si="143"/>
        <v>photobooks</v>
      </c>
    </row>
    <row r="1511" spans="1:20" ht="43.2" x14ac:dyDescent="0.55000000000000004">
      <c r="A1511">
        <v>1509</v>
      </c>
      <c r="B1511" s="3" t="s">
        <v>1510</v>
      </c>
      <c r="C1511" s="3" t="s">
        <v>5619</v>
      </c>
      <c r="D1511" s="7">
        <v>17500</v>
      </c>
      <c r="E1511" s="7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7">
        <f t="shared" si="138"/>
        <v>110.39397959183674</v>
      </c>
      <c r="N1511" t="b">
        <v>1</v>
      </c>
      <c r="O1511" s="11">
        <f t="shared" si="139"/>
        <v>1.2364125714285714</v>
      </c>
      <c r="P1511" s="12">
        <f t="shared" si="140"/>
        <v>42751.533391203702</v>
      </c>
      <c r="Q1511" s="12">
        <f t="shared" si="141"/>
        <v>42780.957638888889</v>
      </c>
      <c r="R1511" t="s">
        <v>8285</v>
      </c>
      <c r="S1511" t="str">
        <f t="shared" si="142"/>
        <v>photography</v>
      </c>
      <c r="T1511" t="str">
        <f t="shared" si="143"/>
        <v>photobooks</v>
      </c>
    </row>
    <row r="1512" spans="1:20" ht="43.2" x14ac:dyDescent="0.55000000000000004">
      <c r="A1512">
        <v>1510</v>
      </c>
      <c r="B1512" s="3" t="s">
        <v>1511</v>
      </c>
      <c r="C1512" s="3" t="s">
        <v>5620</v>
      </c>
      <c r="D1512" s="7">
        <v>16000</v>
      </c>
      <c r="E1512" s="7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7">
        <f t="shared" si="138"/>
        <v>39.91506172839506</v>
      </c>
      <c r="N1512" t="b">
        <v>1</v>
      </c>
      <c r="O1512" s="11">
        <f t="shared" si="139"/>
        <v>1.0103500000000001</v>
      </c>
      <c r="P1512" s="12">
        <f t="shared" si="140"/>
        <v>41809.385162037033</v>
      </c>
      <c r="Q1512" s="12">
        <f t="shared" si="141"/>
        <v>41839.385162037033</v>
      </c>
      <c r="R1512" t="s">
        <v>8285</v>
      </c>
      <c r="S1512" t="str">
        <f t="shared" si="142"/>
        <v>photography</v>
      </c>
      <c r="T1512" t="str">
        <f t="shared" si="143"/>
        <v>photobooks</v>
      </c>
    </row>
    <row r="1513" spans="1:20" ht="43.2" x14ac:dyDescent="0.55000000000000004">
      <c r="A1513">
        <v>1511</v>
      </c>
      <c r="B1513" s="3" t="s">
        <v>1512</v>
      </c>
      <c r="C1513" s="3" t="s">
        <v>5621</v>
      </c>
      <c r="D1513" s="7">
        <v>14000</v>
      </c>
      <c r="E1513" s="7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7">
        <f t="shared" si="138"/>
        <v>75.975728155339809</v>
      </c>
      <c r="N1513" t="b">
        <v>1</v>
      </c>
      <c r="O1513" s="11">
        <f t="shared" si="139"/>
        <v>1.1179285714285714</v>
      </c>
      <c r="P1513" s="12">
        <f t="shared" si="140"/>
        <v>42296.583379629628</v>
      </c>
      <c r="Q1513" s="12">
        <f t="shared" si="141"/>
        <v>42326.625046296293</v>
      </c>
      <c r="R1513" t="s">
        <v>8285</v>
      </c>
      <c r="S1513" t="str">
        <f t="shared" si="142"/>
        <v>photography</v>
      </c>
      <c r="T1513" t="str">
        <f t="shared" si="143"/>
        <v>photobooks</v>
      </c>
    </row>
    <row r="1514" spans="1:20" ht="43.2" x14ac:dyDescent="0.55000000000000004">
      <c r="A1514">
        <v>1512</v>
      </c>
      <c r="B1514" s="3" t="s">
        <v>1513</v>
      </c>
      <c r="C1514" s="3" t="s">
        <v>5622</v>
      </c>
      <c r="D1514" s="7">
        <v>3500</v>
      </c>
      <c r="E1514" s="7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7">
        <f t="shared" si="138"/>
        <v>58.379104477611939</v>
      </c>
      <c r="N1514" t="b">
        <v>1</v>
      </c>
      <c r="O1514" s="11">
        <f t="shared" si="139"/>
        <v>5.5877142857142861</v>
      </c>
      <c r="P1514" s="12">
        <f t="shared" si="140"/>
        <v>42741.684479166666</v>
      </c>
      <c r="Q1514" s="12">
        <f t="shared" si="141"/>
        <v>42771.684479166666</v>
      </c>
      <c r="R1514" t="s">
        <v>8285</v>
      </c>
      <c r="S1514" t="str">
        <f t="shared" si="142"/>
        <v>photography</v>
      </c>
      <c r="T1514" t="str">
        <f t="shared" si="143"/>
        <v>photobooks</v>
      </c>
    </row>
    <row r="1515" spans="1:20" ht="43.2" x14ac:dyDescent="0.55000000000000004">
      <c r="A1515">
        <v>1513</v>
      </c>
      <c r="B1515" s="3" t="s">
        <v>1514</v>
      </c>
      <c r="C1515" s="3" t="s">
        <v>5623</v>
      </c>
      <c r="D1515" s="7">
        <v>8000</v>
      </c>
      <c r="E1515" s="7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7">
        <f t="shared" si="138"/>
        <v>55.82093023255814</v>
      </c>
      <c r="N1515" t="b">
        <v>1</v>
      </c>
      <c r="O1515" s="11">
        <f t="shared" si="139"/>
        <v>1.5001875</v>
      </c>
      <c r="P1515" s="12">
        <f t="shared" si="140"/>
        <v>41806.637337962966</v>
      </c>
      <c r="Q1515" s="12">
        <f t="shared" si="141"/>
        <v>41836.637337962966</v>
      </c>
      <c r="R1515" t="s">
        <v>8285</v>
      </c>
      <c r="S1515" t="str">
        <f t="shared" si="142"/>
        <v>photography</v>
      </c>
      <c r="T1515" t="str">
        <f t="shared" si="143"/>
        <v>photobooks</v>
      </c>
    </row>
    <row r="1516" spans="1:20" ht="43.2" x14ac:dyDescent="0.55000000000000004">
      <c r="A1516">
        <v>1514</v>
      </c>
      <c r="B1516" s="3" t="s">
        <v>1515</v>
      </c>
      <c r="C1516" s="3" t="s">
        <v>5624</v>
      </c>
      <c r="D1516" s="7">
        <v>25000</v>
      </c>
      <c r="E1516" s="7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7">
        <f t="shared" si="138"/>
        <v>151.24431818181819</v>
      </c>
      <c r="N1516" t="b">
        <v>1</v>
      </c>
      <c r="O1516" s="11">
        <f t="shared" si="139"/>
        <v>1.0647599999999999</v>
      </c>
      <c r="P1516" s="12">
        <f t="shared" si="140"/>
        <v>42234.597685185188</v>
      </c>
      <c r="Q1516" s="12">
        <f t="shared" si="141"/>
        <v>42274.597685185188</v>
      </c>
      <c r="R1516" t="s">
        <v>8285</v>
      </c>
      <c r="S1516" t="str">
        <f t="shared" si="142"/>
        <v>photography</v>
      </c>
      <c r="T1516" t="str">
        <f t="shared" si="143"/>
        <v>photobooks</v>
      </c>
    </row>
    <row r="1517" spans="1:20" ht="43.2" x14ac:dyDescent="0.55000000000000004">
      <c r="A1517">
        <v>1515</v>
      </c>
      <c r="B1517" s="3" t="s">
        <v>1516</v>
      </c>
      <c r="C1517" s="3" t="s">
        <v>5625</v>
      </c>
      <c r="D1517" s="7">
        <v>300000</v>
      </c>
      <c r="E1517" s="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7">
        <f t="shared" si="138"/>
        <v>849.67027027027029</v>
      </c>
      <c r="N1517" t="b">
        <v>1</v>
      </c>
      <c r="O1517" s="11">
        <f t="shared" si="139"/>
        <v>1.57189</v>
      </c>
      <c r="P1517" s="12">
        <f t="shared" si="140"/>
        <v>42415.253437499996</v>
      </c>
      <c r="Q1517" s="12">
        <f t="shared" si="141"/>
        <v>42445.211770833332</v>
      </c>
      <c r="R1517" t="s">
        <v>8285</v>
      </c>
      <c r="S1517" t="str">
        <f t="shared" si="142"/>
        <v>photography</v>
      </c>
      <c r="T1517" t="str">
        <f t="shared" si="143"/>
        <v>photobooks</v>
      </c>
    </row>
    <row r="1518" spans="1:20" ht="43.2" x14ac:dyDescent="0.55000000000000004">
      <c r="A1518">
        <v>1516</v>
      </c>
      <c r="B1518" s="3" t="s">
        <v>1517</v>
      </c>
      <c r="C1518" s="3" t="s">
        <v>5626</v>
      </c>
      <c r="D1518" s="7">
        <v>17000</v>
      </c>
      <c r="E1518" s="7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7">
        <f t="shared" si="138"/>
        <v>159.24137931034483</v>
      </c>
      <c r="N1518" t="b">
        <v>1</v>
      </c>
      <c r="O1518" s="11">
        <f t="shared" si="139"/>
        <v>1.0865882352941176</v>
      </c>
      <c r="P1518" s="12">
        <f t="shared" si="140"/>
        <v>42619.466342592597</v>
      </c>
      <c r="Q1518" s="12">
        <f t="shared" si="141"/>
        <v>42649.583333333328</v>
      </c>
      <c r="R1518" t="s">
        <v>8285</v>
      </c>
      <c r="S1518" t="str">
        <f t="shared" si="142"/>
        <v>photography</v>
      </c>
      <c r="T1518" t="str">
        <f t="shared" si="143"/>
        <v>photobooks</v>
      </c>
    </row>
    <row r="1519" spans="1:20" ht="43.2" x14ac:dyDescent="0.55000000000000004">
      <c r="A1519">
        <v>1517</v>
      </c>
      <c r="B1519" s="3" t="s">
        <v>1518</v>
      </c>
      <c r="C1519" s="3" t="s">
        <v>5627</v>
      </c>
      <c r="D1519" s="7">
        <v>15000</v>
      </c>
      <c r="E1519" s="7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7">
        <f t="shared" si="138"/>
        <v>39.507317073170732</v>
      </c>
      <c r="N1519" t="b">
        <v>1</v>
      </c>
      <c r="O1519" s="11">
        <f t="shared" si="139"/>
        <v>1.6197999999999999</v>
      </c>
      <c r="P1519" s="12">
        <f t="shared" si="140"/>
        <v>41948.56658564815</v>
      </c>
      <c r="Q1519" s="12">
        <f t="shared" si="141"/>
        <v>41979.25</v>
      </c>
      <c r="R1519" t="s">
        <v>8285</v>
      </c>
      <c r="S1519" t="str">
        <f t="shared" si="142"/>
        <v>photography</v>
      </c>
      <c r="T1519" t="str">
        <f t="shared" si="143"/>
        <v>photobooks</v>
      </c>
    </row>
    <row r="1520" spans="1:20" ht="28.8" x14ac:dyDescent="0.55000000000000004">
      <c r="A1520">
        <v>1518</v>
      </c>
      <c r="B1520" s="3" t="s">
        <v>1519</v>
      </c>
      <c r="C1520" s="3" t="s">
        <v>5628</v>
      </c>
      <c r="D1520" s="7">
        <v>15000</v>
      </c>
      <c r="E1520" s="7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7">
        <f t="shared" si="138"/>
        <v>130.52966101694915</v>
      </c>
      <c r="N1520" t="b">
        <v>1</v>
      </c>
      <c r="O1520" s="11">
        <f t="shared" si="139"/>
        <v>2.0536666666666665</v>
      </c>
      <c r="P1520" s="12">
        <f t="shared" si="140"/>
        <v>41760.8200462963</v>
      </c>
      <c r="Q1520" s="12">
        <f t="shared" si="141"/>
        <v>41790.8200462963</v>
      </c>
      <c r="R1520" t="s">
        <v>8285</v>
      </c>
      <c r="S1520" t="str">
        <f t="shared" si="142"/>
        <v>photography</v>
      </c>
      <c r="T1520" t="str">
        <f t="shared" si="143"/>
        <v>photobooks</v>
      </c>
    </row>
    <row r="1521" spans="1:20" ht="43.2" x14ac:dyDescent="0.55000000000000004">
      <c r="A1521">
        <v>1519</v>
      </c>
      <c r="B1521" s="3" t="s">
        <v>1520</v>
      </c>
      <c r="C1521" s="3" t="s">
        <v>5629</v>
      </c>
      <c r="D1521" s="7">
        <v>9000</v>
      </c>
      <c r="E1521" s="7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7">
        <f t="shared" si="138"/>
        <v>64.156896551724131</v>
      </c>
      <c r="N1521" t="b">
        <v>1</v>
      </c>
      <c r="O1521" s="11">
        <f t="shared" si="139"/>
        <v>1.033638888888889</v>
      </c>
      <c r="P1521" s="12">
        <f t="shared" si="140"/>
        <v>41782.741701388892</v>
      </c>
      <c r="Q1521" s="12">
        <f t="shared" si="141"/>
        <v>41810.915972222225</v>
      </c>
      <c r="R1521" t="s">
        <v>8285</v>
      </c>
      <c r="S1521" t="str">
        <f t="shared" si="142"/>
        <v>photography</v>
      </c>
      <c r="T1521" t="str">
        <f t="shared" si="143"/>
        <v>photobooks</v>
      </c>
    </row>
    <row r="1522" spans="1:20" ht="28.8" x14ac:dyDescent="0.55000000000000004">
      <c r="A1522">
        <v>1520</v>
      </c>
      <c r="B1522" s="3" t="s">
        <v>1521</v>
      </c>
      <c r="C1522" s="3" t="s">
        <v>5630</v>
      </c>
      <c r="D1522" s="7">
        <v>18000</v>
      </c>
      <c r="E1522" s="7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7">
        <f t="shared" si="138"/>
        <v>111.52694610778443</v>
      </c>
      <c r="N1522" t="b">
        <v>1</v>
      </c>
      <c r="O1522" s="11">
        <f t="shared" si="139"/>
        <v>1.0347222222222223</v>
      </c>
      <c r="P1522" s="12">
        <f t="shared" si="140"/>
        <v>41955.857789351852</v>
      </c>
      <c r="Q1522" s="12">
        <f t="shared" si="141"/>
        <v>41992.166666666672</v>
      </c>
      <c r="R1522" t="s">
        <v>8285</v>
      </c>
      <c r="S1522" t="str">
        <f t="shared" si="142"/>
        <v>photography</v>
      </c>
      <c r="T1522" t="str">
        <f t="shared" si="143"/>
        <v>photobooks</v>
      </c>
    </row>
    <row r="1523" spans="1:20" ht="43.2" x14ac:dyDescent="0.55000000000000004">
      <c r="A1523">
        <v>1521</v>
      </c>
      <c r="B1523" s="3" t="s">
        <v>1522</v>
      </c>
      <c r="C1523" s="3" t="s">
        <v>5631</v>
      </c>
      <c r="D1523" s="7">
        <v>37500</v>
      </c>
      <c r="E1523" s="7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7">
        <f t="shared" si="138"/>
        <v>170.44680851063831</v>
      </c>
      <c r="N1523" t="b">
        <v>1</v>
      </c>
      <c r="O1523" s="11">
        <f t="shared" si="139"/>
        <v>1.0681333333333334</v>
      </c>
      <c r="P1523" s="12">
        <f t="shared" si="140"/>
        <v>42493.167719907404</v>
      </c>
      <c r="Q1523" s="12">
        <f t="shared" si="141"/>
        <v>42528.167719907404</v>
      </c>
      <c r="R1523" t="s">
        <v>8285</v>
      </c>
      <c r="S1523" t="str">
        <f t="shared" si="142"/>
        <v>photography</v>
      </c>
      <c r="T1523" t="str">
        <f t="shared" si="143"/>
        <v>photobooks</v>
      </c>
    </row>
    <row r="1524" spans="1:20" ht="43.2" x14ac:dyDescent="0.55000000000000004">
      <c r="A1524">
        <v>1522</v>
      </c>
      <c r="B1524" s="3" t="s">
        <v>1523</v>
      </c>
      <c r="C1524" s="3" t="s">
        <v>5632</v>
      </c>
      <c r="D1524" s="7">
        <v>43500</v>
      </c>
      <c r="E1524" s="7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7">
        <f t="shared" si="138"/>
        <v>133.7391592920354</v>
      </c>
      <c r="N1524" t="b">
        <v>1</v>
      </c>
      <c r="O1524" s="11">
        <f t="shared" si="139"/>
        <v>1.3896574712643677</v>
      </c>
      <c r="P1524" s="12">
        <f t="shared" si="140"/>
        <v>41899.830312500002</v>
      </c>
      <c r="Q1524" s="12">
        <f t="shared" si="141"/>
        <v>41929.830312500002</v>
      </c>
      <c r="R1524" t="s">
        <v>8285</v>
      </c>
      <c r="S1524" t="str">
        <f t="shared" si="142"/>
        <v>photography</v>
      </c>
      <c r="T1524" t="str">
        <f t="shared" si="143"/>
        <v>photobooks</v>
      </c>
    </row>
    <row r="1525" spans="1:20" ht="43.2" x14ac:dyDescent="0.55000000000000004">
      <c r="A1525">
        <v>1523</v>
      </c>
      <c r="B1525" s="3" t="s">
        <v>1524</v>
      </c>
      <c r="C1525" s="3" t="s">
        <v>5633</v>
      </c>
      <c r="D1525" s="7">
        <v>18500</v>
      </c>
      <c r="E1525" s="7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7">
        <f t="shared" si="138"/>
        <v>95.834024896265561</v>
      </c>
      <c r="N1525" t="b">
        <v>1</v>
      </c>
      <c r="O1525" s="11">
        <f t="shared" si="139"/>
        <v>1.2484324324324325</v>
      </c>
      <c r="P1525" s="12">
        <f t="shared" si="140"/>
        <v>41964.751342592594</v>
      </c>
      <c r="Q1525" s="12">
        <f t="shared" si="141"/>
        <v>41996</v>
      </c>
      <c r="R1525" t="s">
        <v>8285</v>
      </c>
      <c r="S1525" t="str">
        <f t="shared" si="142"/>
        <v>photography</v>
      </c>
      <c r="T1525" t="str">
        <f t="shared" si="143"/>
        <v>photobooks</v>
      </c>
    </row>
    <row r="1526" spans="1:20" ht="43.2" x14ac:dyDescent="0.55000000000000004">
      <c r="A1526">
        <v>1524</v>
      </c>
      <c r="B1526" s="3" t="s">
        <v>1525</v>
      </c>
      <c r="C1526" s="3" t="s">
        <v>5634</v>
      </c>
      <c r="D1526" s="7">
        <v>3000</v>
      </c>
      <c r="E1526" s="7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7">
        <f t="shared" si="138"/>
        <v>221.78571428571428</v>
      </c>
      <c r="N1526" t="b">
        <v>1</v>
      </c>
      <c r="O1526" s="11">
        <f t="shared" si="139"/>
        <v>2.0699999999999998</v>
      </c>
      <c r="P1526" s="12">
        <f t="shared" si="140"/>
        <v>42756.501041666663</v>
      </c>
      <c r="Q1526" s="12">
        <f t="shared" si="141"/>
        <v>42786.501041666663</v>
      </c>
      <c r="R1526" t="s">
        <v>8285</v>
      </c>
      <c r="S1526" t="str">
        <f t="shared" si="142"/>
        <v>photography</v>
      </c>
      <c r="T1526" t="str">
        <f t="shared" si="143"/>
        <v>photobooks</v>
      </c>
    </row>
    <row r="1527" spans="1:20" ht="43.2" x14ac:dyDescent="0.55000000000000004">
      <c r="A1527">
        <v>1525</v>
      </c>
      <c r="B1527" s="3" t="s">
        <v>1526</v>
      </c>
      <c r="C1527" s="3" t="s">
        <v>5635</v>
      </c>
      <c r="D1527" s="7">
        <v>2600</v>
      </c>
      <c r="E1527" s="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7">
        <f t="shared" si="138"/>
        <v>32.315357142857138</v>
      </c>
      <c r="N1527" t="b">
        <v>1</v>
      </c>
      <c r="O1527" s="11">
        <f t="shared" si="139"/>
        <v>1.7400576923076922</v>
      </c>
      <c r="P1527" s="12">
        <f t="shared" si="140"/>
        <v>42570.702986111108</v>
      </c>
      <c r="Q1527" s="12">
        <f t="shared" si="141"/>
        <v>42600.702986111108</v>
      </c>
      <c r="R1527" t="s">
        <v>8285</v>
      </c>
      <c r="S1527" t="str">
        <f t="shared" si="142"/>
        <v>photography</v>
      </c>
      <c r="T1527" t="str">
        <f t="shared" si="143"/>
        <v>photobooks</v>
      </c>
    </row>
    <row r="1528" spans="1:20" ht="43.2" x14ac:dyDescent="0.55000000000000004">
      <c r="A1528">
        <v>1526</v>
      </c>
      <c r="B1528" s="3" t="s">
        <v>1527</v>
      </c>
      <c r="C1528" s="3" t="s">
        <v>5636</v>
      </c>
      <c r="D1528" s="7">
        <v>23000</v>
      </c>
      <c r="E1528" s="7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7">
        <f t="shared" si="138"/>
        <v>98.839285714285708</v>
      </c>
      <c r="N1528" t="b">
        <v>1</v>
      </c>
      <c r="O1528" s="11">
        <f t="shared" si="139"/>
        <v>1.2032608695652174</v>
      </c>
      <c r="P1528" s="12">
        <f t="shared" si="140"/>
        <v>42339.276006944448</v>
      </c>
      <c r="Q1528" s="12">
        <f t="shared" si="141"/>
        <v>42388.276006944448</v>
      </c>
      <c r="R1528" t="s">
        <v>8285</v>
      </c>
      <c r="S1528" t="str">
        <f t="shared" si="142"/>
        <v>photography</v>
      </c>
      <c r="T1528" t="str">
        <f t="shared" si="143"/>
        <v>photobooks</v>
      </c>
    </row>
    <row r="1529" spans="1:20" ht="43.2" x14ac:dyDescent="0.55000000000000004">
      <c r="A1529">
        <v>1527</v>
      </c>
      <c r="B1529" s="3" t="s">
        <v>1528</v>
      </c>
      <c r="C1529" s="3" t="s">
        <v>5637</v>
      </c>
      <c r="D1529" s="7">
        <v>3500</v>
      </c>
      <c r="E1529" s="7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7">
        <f t="shared" si="138"/>
        <v>55.222142857142863</v>
      </c>
      <c r="N1529" t="b">
        <v>1</v>
      </c>
      <c r="O1529" s="11">
        <f t="shared" si="139"/>
        <v>1.1044428571428573</v>
      </c>
      <c r="P1529" s="12">
        <f t="shared" si="140"/>
        <v>42780.600532407407</v>
      </c>
      <c r="Q1529" s="12">
        <f t="shared" si="141"/>
        <v>42808.558865740735</v>
      </c>
      <c r="R1529" t="s">
        <v>8285</v>
      </c>
      <c r="S1529" t="str">
        <f t="shared" si="142"/>
        <v>photography</v>
      </c>
      <c r="T1529" t="str">
        <f t="shared" si="143"/>
        <v>photobooks</v>
      </c>
    </row>
    <row r="1530" spans="1:20" ht="28.8" x14ac:dyDescent="0.55000000000000004">
      <c r="A1530">
        <v>1528</v>
      </c>
      <c r="B1530" s="3" t="s">
        <v>1529</v>
      </c>
      <c r="C1530" s="3" t="s">
        <v>5638</v>
      </c>
      <c r="D1530" s="7">
        <v>3000</v>
      </c>
      <c r="E1530" s="7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7">
        <f t="shared" si="138"/>
        <v>52.793750000000003</v>
      </c>
      <c r="N1530" t="b">
        <v>1</v>
      </c>
      <c r="O1530" s="11">
        <f t="shared" si="139"/>
        <v>2.8156666666666665</v>
      </c>
      <c r="P1530" s="12">
        <f t="shared" si="140"/>
        <v>42736.732893518521</v>
      </c>
      <c r="Q1530" s="12">
        <f t="shared" si="141"/>
        <v>42767</v>
      </c>
      <c r="R1530" t="s">
        <v>8285</v>
      </c>
      <c r="S1530" t="str">
        <f t="shared" si="142"/>
        <v>photography</v>
      </c>
      <c r="T1530" t="str">
        <f t="shared" si="143"/>
        <v>photobooks</v>
      </c>
    </row>
    <row r="1531" spans="1:20" ht="28.8" x14ac:dyDescent="0.55000000000000004">
      <c r="A1531">
        <v>1529</v>
      </c>
      <c r="B1531" s="3" t="s">
        <v>1530</v>
      </c>
      <c r="C1531" s="3" t="s">
        <v>5639</v>
      </c>
      <c r="D1531" s="7">
        <v>19000</v>
      </c>
      <c r="E1531" s="7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7">
        <f t="shared" si="138"/>
        <v>135.66666666666666</v>
      </c>
      <c r="N1531" t="b">
        <v>1</v>
      </c>
      <c r="O1531" s="11">
        <f t="shared" si="139"/>
        <v>1.0067894736842105</v>
      </c>
      <c r="P1531" s="12">
        <f t="shared" si="140"/>
        <v>42052.628703703704</v>
      </c>
      <c r="Q1531" s="12">
        <f t="shared" si="141"/>
        <v>42082.587037037039</v>
      </c>
      <c r="R1531" t="s">
        <v>8285</v>
      </c>
      <c r="S1531" t="str">
        <f t="shared" si="142"/>
        <v>photography</v>
      </c>
      <c r="T1531" t="str">
        <f t="shared" si="143"/>
        <v>photobooks</v>
      </c>
    </row>
    <row r="1532" spans="1:20" ht="43.2" x14ac:dyDescent="0.55000000000000004">
      <c r="A1532">
        <v>1530</v>
      </c>
      <c r="B1532" s="3" t="s">
        <v>1531</v>
      </c>
      <c r="C1532" s="3" t="s">
        <v>5640</v>
      </c>
      <c r="D1532" s="7">
        <v>35000</v>
      </c>
      <c r="E1532" s="7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7">
        <f t="shared" si="138"/>
        <v>53.991990846681922</v>
      </c>
      <c r="N1532" t="b">
        <v>1</v>
      </c>
      <c r="O1532" s="11">
        <f t="shared" si="139"/>
        <v>1.3482571428571428</v>
      </c>
      <c r="P1532" s="12">
        <f t="shared" si="140"/>
        <v>42275.767303240747</v>
      </c>
      <c r="Q1532" s="12">
        <f t="shared" si="141"/>
        <v>42300.767303240747</v>
      </c>
      <c r="R1532" t="s">
        <v>8285</v>
      </c>
      <c r="S1532" t="str">
        <f t="shared" si="142"/>
        <v>photography</v>
      </c>
      <c r="T1532" t="str">
        <f t="shared" si="143"/>
        <v>photobooks</v>
      </c>
    </row>
    <row r="1533" spans="1:20" ht="43.2" x14ac:dyDescent="0.55000000000000004">
      <c r="A1533">
        <v>1531</v>
      </c>
      <c r="B1533" s="3" t="s">
        <v>1532</v>
      </c>
      <c r="C1533" s="3" t="s">
        <v>5641</v>
      </c>
      <c r="D1533" s="7">
        <v>2350</v>
      </c>
      <c r="E1533" s="7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7">
        <f t="shared" si="138"/>
        <v>56.643835616438359</v>
      </c>
      <c r="N1533" t="b">
        <v>1</v>
      </c>
      <c r="O1533" s="11">
        <f t="shared" si="139"/>
        <v>1.7595744680851064</v>
      </c>
      <c r="P1533" s="12">
        <f t="shared" si="140"/>
        <v>41941.802384259259</v>
      </c>
      <c r="Q1533" s="12">
        <f t="shared" si="141"/>
        <v>41974.125</v>
      </c>
      <c r="R1533" t="s">
        <v>8285</v>
      </c>
      <c r="S1533" t="str">
        <f t="shared" si="142"/>
        <v>photography</v>
      </c>
      <c r="T1533" t="str">
        <f t="shared" si="143"/>
        <v>photobooks</v>
      </c>
    </row>
    <row r="1534" spans="1:20" ht="43.2" x14ac:dyDescent="0.55000000000000004">
      <c r="A1534">
        <v>1532</v>
      </c>
      <c r="B1534" s="3" t="s">
        <v>1533</v>
      </c>
      <c r="C1534" s="3" t="s">
        <v>5642</v>
      </c>
      <c r="D1534" s="7">
        <v>5000</v>
      </c>
      <c r="E1534" s="7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7">
        <f t="shared" si="138"/>
        <v>82.316326530612244</v>
      </c>
      <c r="N1534" t="b">
        <v>1</v>
      </c>
      <c r="O1534" s="11">
        <f t="shared" si="139"/>
        <v>4.8402000000000003</v>
      </c>
      <c r="P1534" s="12">
        <f t="shared" si="140"/>
        <v>42391.475289351853</v>
      </c>
      <c r="Q1534" s="12">
        <f t="shared" si="141"/>
        <v>42415.625</v>
      </c>
      <c r="R1534" t="s">
        <v>8285</v>
      </c>
      <c r="S1534" t="str">
        <f t="shared" si="142"/>
        <v>photography</v>
      </c>
      <c r="T1534" t="str">
        <f t="shared" si="143"/>
        <v>photobooks</v>
      </c>
    </row>
    <row r="1535" spans="1:20" ht="28.8" x14ac:dyDescent="0.55000000000000004">
      <c r="A1535">
        <v>1533</v>
      </c>
      <c r="B1535" s="3" t="s">
        <v>1534</v>
      </c>
      <c r="C1535" s="3" t="s">
        <v>5643</v>
      </c>
      <c r="D1535" s="7">
        <v>45000</v>
      </c>
      <c r="E1535" s="7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7">
        <f t="shared" si="138"/>
        <v>88.26081081081081</v>
      </c>
      <c r="N1535" t="b">
        <v>1</v>
      </c>
      <c r="O1535" s="11">
        <f t="shared" si="139"/>
        <v>1.4514</v>
      </c>
      <c r="P1535" s="12">
        <f t="shared" si="140"/>
        <v>42443.00204861111</v>
      </c>
      <c r="Q1535" s="12">
        <f t="shared" si="141"/>
        <v>42492.165972222225</v>
      </c>
      <c r="R1535" t="s">
        <v>8285</v>
      </c>
      <c r="S1535" t="str">
        <f t="shared" si="142"/>
        <v>photography</v>
      </c>
      <c r="T1535" t="str">
        <f t="shared" si="143"/>
        <v>photobooks</v>
      </c>
    </row>
    <row r="1536" spans="1:20" ht="43.2" x14ac:dyDescent="0.55000000000000004">
      <c r="A1536">
        <v>1534</v>
      </c>
      <c r="B1536" s="3" t="s">
        <v>1535</v>
      </c>
      <c r="C1536" s="3" t="s">
        <v>5644</v>
      </c>
      <c r="D1536" s="7">
        <v>7500</v>
      </c>
      <c r="E1536" s="7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7">
        <f t="shared" si="138"/>
        <v>84.905149051490511</v>
      </c>
      <c r="N1536" t="b">
        <v>1</v>
      </c>
      <c r="O1536" s="11">
        <f t="shared" si="139"/>
        <v>4.1773333333333333</v>
      </c>
      <c r="P1536" s="12">
        <f t="shared" si="140"/>
        <v>42221.67432870371</v>
      </c>
      <c r="Q1536" s="12">
        <f t="shared" si="141"/>
        <v>42251.67432870371</v>
      </c>
      <c r="R1536" t="s">
        <v>8285</v>
      </c>
      <c r="S1536" t="str">
        <f t="shared" si="142"/>
        <v>photography</v>
      </c>
      <c r="T1536" t="str">
        <f t="shared" si="143"/>
        <v>photobooks</v>
      </c>
    </row>
    <row r="1537" spans="1:20" ht="43.2" x14ac:dyDescent="0.55000000000000004">
      <c r="A1537">
        <v>1535</v>
      </c>
      <c r="B1537" s="3" t="s">
        <v>1536</v>
      </c>
      <c r="C1537" s="3" t="s">
        <v>5645</v>
      </c>
      <c r="D1537" s="7">
        <v>4000</v>
      </c>
      <c r="E1537" s="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7">
        <f t="shared" si="138"/>
        <v>48.154545454545456</v>
      </c>
      <c r="N1537" t="b">
        <v>1</v>
      </c>
      <c r="O1537" s="11">
        <f t="shared" si="139"/>
        <v>1.3242499999999999</v>
      </c>
      <c r="P1537" s="12">
        <f t="shared" si="140"/>
        <v>42484.829062500001</v>
      </c>
      <c r="Q1537" s="12">
        <f t="shared" si="141"/>
        <v>42513.916666666672</v>
      </c>
      <c r="R1537" t="s">
        <v>8285</v>
      </c>
      <c r="S1537" t="str">
        <f t="shared" si="142"/>
        <v>photography</v>
      </c>
      <c r="T1537" t="str">
        <f t="shared" si="143"/>
        <v>photobooks</v>
      </c>
    </row>
    <row r="1538" spans="1:20" ht="43.2" x14ac:dyDescent="0.55000000000000004">
      <c r="A1538">
        <v>1536</v>
      </c>
      <c r="B1538" s="3" t="s">
        <v>1537</v>
      </c>
      <c r="C1538" s="3" t="s">
        <v>5646</v>
      </c>
      <c r="D1538" s="7">
        <v>12000</v>
      </c>
      <c r="E1538" s="7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7">
        <f t="shared" si="138"/>
        <v>66.015406593406595</v>
      </c>
      <c r="N1538" t="b">
        <v>1</v>
      </c>
      <c r="O1538" s="11">
        <f t="shared" si="139"/>
        <v>2.5030841666666666</v>
      </c>
      <c r="P1538" s="12">
        <f t="shared" si="140"/>
        <v>42213.802199074074</v>
      </c>
      <c r="Q1538" s="12">
        <f t="shared" si="141"/>
        <v>42243.802199074074</v>
      </c>
      <c r="R1538" t="s">
        <v>8285</v>
      </c>
      <c r="S1538" t="str">
        <f t="shared" si="142"/>
        <v>photography</v>
      </c>
      <c r="T1538" t="str">
        <f t="shared" si="143"/>
        <v>photobooks</v>
      </c>
    </row>
    <row r="1539" spans="1:20" ht="43.2" x14ac:dyDescent="0.55000000000000004">
      <c r="A1539">
        <v>1537</v>
      </c>
      <c r="B1539" s="3" t="s">
        <v>1538</v>
      </c>
      <c r="C1539" s="3" t="s">
        <v>5647</v>
      </c>
      <c r="D1539" s="7">
        <v>12000</v>
      </c>
      <c r="E1539" s="7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7">
        <f t="shared" ref="M1539:M1602" si="144">E1539/L1539</f>
        <v>96.375</v>
      </c>
      <c r="N1539" t="b">
        <v>1</v>
      </c>
      <c r="O1539" s="11">
        <f t="shared" ref="O1539:O1602" si="145">E1539/D1539</f>
        <v>1.7989999999999999</v>
      </c>
      <c r="P1539" s="12">
        <f t="shared" ref="P1539:P1602" si="146">(((J1539/60)/60)/24)+DATE(1970,1,1)</f>
        <v>42552.315127314811</v>
      </c>
      <c r="Q1539" s="12">
        <f t="shared" ref="Q1539:Q1602" si="147">(((I1539/60)/60)/24)+DATE(1970,1,1)</f>
        <v>42588.75</v>
      </c>
      <c r="R1539" t="s">
        <v>8285</v>
      </c>
      <c r="S1539" t="str">
        <f t="shared" ref="S1539:S1602" si="148">LEFT(R1539, SEARCH("/",R1539,1)-1)</f>
        <v>photography</v>
      </c>
      <c r="T1539" t="str">
        <f t="shared" ref="T1539:T1602" si="149">RIGHT(R1539,LEN(R1539)-SEARCH("/",R1539))</f>
        <v>photobooks</v>
      </c>
    </row>
    <row r="1540" spans="1:20" ht="43.2" x14ac:dyDescent="0.55000000000000004">
      <c r="A1540">
        <v>1538</v>
      </c>
      <c r="B1540" s="3" t="s">
        <v>1539</v>
      </c>
      <c r="C1540" s="3" t="s">
        <v>5648</v>
      </c>
      <c r="D1540" s="7">
        <v>7000</v>
      </c>
      <c r="E1540" s="7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7">
        <f t="shared" si="144"/>
        <v>156.17391304347825</v>
      </c>
      <c r="N1540" t="b">
        <v>1</v>
      </c>
      <c r="O1540" s="11">
        <f t="shared" si="145"/>
        <v>1.0262857142857142</v>
      </c>
      <c r="P1540" s="12">
        <f t="shared" si="146"/>
        <v>41981.782060185185</v>
      </c>
      <c r="Q1540" s="12">
        <f t="shared" si="147"/>
        <v>42026.782060185185</v>
      </c>
      <c r="R1540" t="s">
        <v>8285</v>
      </c>
      <c r="S1540" t="str">
        <f t="shared" si="148"/>
        <v>photography</v>
      </c>
      <c r="T1540" t="str">
        <f t="shared" si="149"/>
        <v>photobooks</v>
      </c>
    </row>
    <row r="1541" spans="1:20" ht="43.2" x14ac:dyDescent="0.55000000000000004">
      <c r="A1541">
        <v>1539</v>
      </c>
      <c r="B1541" s="3" t="s">
        <v>1540</v>
      </c>
      <c r="C1541" s="3" t="s">
        <v>5649</v>
      </c>
      <c r="D1541" s="7">
        <v>20000</v>
      </c>
      <c r="E1541" s="7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7">
        <f t="shared" si="144"/>
        <v>95.764859154929582</v>
      </c>
      <c r="N1541" t="b">
        <v>1</v>
      </c>
      <c r="O1541" s="11">
        <f t="shared" si="145"/>
        <v>1.359861</v>
      </c>
      <c r="P1541" s="12">
        <f t="shared" si="146"/>
        <v>42705.919201388882</v>
      </c>
      <c r="Q1541" s="12">
        <f t="shared" si="147"/>
        <v>42738.919201388882</v>
      </c>
      <c r="R1541" t="s">
        <v>8285</v>
      </c>
      <c r="S1541" t="str">
        <f t="shared" si="148"/>
        <v>photography</v>
      </c>
      <c r="T1541" t="str">
        <f t="shared" si="149"/>
        <v>photobooks</v>
      </c>
    </row>
    <row r="1542" spans="1:20" ht="43.2" x14ac:dyDescent="0.55000000000000004">
      <c r="A1542">
        <v>1540</v>
      </c>
      <c r="B1542" s="3" t="s">
        <v>1541</v>
      </c>
      <c r="C1542" s="3" t="s">
        <v>5650</v>
      </c>
      <c r="D1542" s="7">
        <v>15000</v>
      </c>
      <c r="E1542" s="7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7">
        <f t="shared" si="144"/>
        <v>180.40816326530611</v>
      </c>
      <c r="N1542" t="b">
        <v>1</v>
      </c>
      <c r="O1542" s="11">
        <f t="shared" si="145"/>
        <v>1.1786666666666668</v>
      </c>
      <c r="P1542" s="12">
        <f t="shared" si="146"/>
        <v>41939.00712962963</v>
      </c>
      <c r="Q1542" s="12">
        <f t="shared" si="147"/>
        <v>41969.052083333328</v>
      </c>
      <c r="R1542" t="s">
        <v>8285</v>
      </c>
      <c r="S1542" t="str">
        <f t="shared" si="148"/>
        <v>photography</v>
      </c>
      <c r="T1542" t="str">
        <f t="shared" si="149"/>
        <v>photobooks</v>
      </c>
    </row>
    <row r="1543" spans="1:20" ht="43.2" x14ac:dyDescent="0.55000000000000004">
      <c r="A1543">
        <v>1541</v>
      </c>
      <c r="B1543" s="3" t="s">
        <v>1542</v>
      </c>
      <c r="C1543" s="3" t="s">
        <v>5651</v>
      </c>
      <c r="D1543" s="7">
        <v>18000</v>
      </c>
      <c r="E1543" s="7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7">
        <f t="shared" si="144"/>
        <v>3</v>
      </c>
      <c r="N1543" t="b">
        <v>0</v>
      </c>
      <c r="O1543" s="11">
        <f t="shared" si="145"/>
        <v>3.3333333333333332E-4</v>
      </c>
      <c r="P1543" s="12">
        <f t="shared" si="146"/>
        <v>41974.712245370371</v>
      </c>
      <c r="Q1543" s="12">
        <f t="shared" si="147"/>
        <v>42004.712245370371</v>
      </c>
      <c r="R1543" t="s">
        <v>8289</v>
      </c>
      <c r="S1543" t="str">
        <f t="shared" si="148"/>
        <v>photography</v>
      </c>
      <c r="T1543" t="str">
        <f t="shared" si="149"/>
        <v>nature</v>
      </c>
    </row>
    <row r="1544" spans="1:20" ht="43.2" x14ac:dyDescent="0.55000000000000004">
      <c r="A1544">
        <v>1542</v>
      </c>
      <c r="B1544" s="3" t="s">
        <v>1543</v>
      </c>
      <c r="C1544" s="3" t="s">
        <v>5652</v>
      </c>
      <c r="D1544" s="7">
        <v>500</v>
      </c>
      <c r="E1544" s="7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7">
        <f t="shared" si="144"/>
        <v>20</v>
      </c>
      <c r="N1544" t="b">
        <v>0</v>
      </c>
      <c r="O1544" s="11">
        <f t="shared" si="145"/>
        <v>0.04</v>
      </c>
      <c r="P1544" s="12">
        <f t="shared" si="146"/>
        <v>42170.996527777781</v>
      </c>
      <c r="Q1544" s="12">
        <f t="shared" si="147"/>
        <v>42185.996527777781</v>
      </c>
      <c r="R1544" t="s">
        <v>8289</v>
      </c>
      <c r="S1544" t="str">
        <f t="shared" si="148"/>
        <v>photography</v>
      </c>
      <c r="T1544" t="str">
        <f t="shared" si="149"/>
        <v>nature</v>
      </c>
    </row>
    <row r="1545" spans="1:20" ht="43.2" x14ac:dyDescent="0.55000000000000004">
      <c r="A1545">
        <v>1543</v>
      </c>
      <c r="B1545" s="3" t="s">
        <v>1544</v>
      </c>
      <c r="C1545" s="3" t="s">
        <v>5653</v>
      </c>
      <c r="D1545" s="7">
        <v>2250</v>
      </c>
      <c r="E1545" s="7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7">
        <f t="shared" si="144"/>
        <v>10</v>
      </c>
      <c r="N1545" t="b">
        <v>0</v>
      </c>
      <c r="O1545" s="11">
        <f t="shared" si="145"/>
        <v>4.4444444444444444E-3</v>
      </c>
      <c r="P1545" s="12">
        <f t="shared" si="146"/>
        <v>41935.509652777779</v>
      </c>
      <c r="Q1545" s="12">
        <f t="shared" si="147"/>
        <v>41965.551319444443</v>
      </c>
      <c r="R1545" t="s">
        <v>8289</v>
      </c>
      <c r="S1545" t="str">
        <f t="shared" si="148"/>
        <v>photography</v>
      </c>
      <c r="T1545" t="str">
        <f t="shared" si="149"/>
        <v>nature</v>
      </c>
    </row>
    <row r="1546" spans="1:20" ht="43.2" x14ac:dyDescent="0.55000000000000004">
      <c r="A1546">
        <v>1544</v>
      </c>
      <c r="B1546" s="3" t="s">
        <v>1545</v>
      </c>
      <c r="C1546" s="3" t="s">
        <v>5654</v>
      </c>
      <c r="D1546" s="7">
        <v>1000</v>
      </c>
      <c r="E1546" s="7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7" t="e">
        <f t="shared" si="144"/>
        <v>#DIV/0!</v>
      </c>
      <c r="N1546" t="b">
        <v>0</v>
      </c>
      <c r="O1546" s="11">
        <f t="shared" si="145"/>
        <v>0</v>
      </c>
      <c r="P1546" s="12">
        <f t="shared" si="146"/>
        <v>42053.051203703704</v>
      </c>
      <c r="Q1546" s="12">
        <f t="shared" si="147"/>
        <v>42095.012499999997</v>
      </c>
      <c r="R1546" t="s">
        <v>8289</v>
      </c>
      <c r="S1546" t="str">
        <f t="shared" si="148"/>
        <v>photography</v>
      </c>
      <c r="T1546" t="str">
        <f t="shared" si="149"/>
        <v>nature</v>
      </c>
    </row>
    <row r="1547" spans="1:20" ht="43.2" x14ac:dyDescent="0.55000000000000004">
      <c r="A1547">
        <v>1545</v>
      </c>
      <c r="B1547" s="3" t="s">
        <v>1546</v>
      </c>
      <c r="C1547" s="3" t="s">
        <v>5655</v>
      </c>
      <c r="D1547" s="7">
        <v>3000</v>
      </c>
      <c r="E1547" s="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7">
        <f t="shared" si="144"/>
        <v>1</v>
      </c>
      <c r="N1547" t="b">
        <v>0</v>
      </c>
      <c r="O1547" s="11">
        <f t="shared" si="145"/>
        <v>3.3333333333333332E-4</v>
      </c>
      <c r="P1547" s="12">
        <f t="shared" si="146"/>
        <v>42031.884652777779</v>
      </c>
      <c r="Q1547" s="12">
        <f t="shared" si="147"/>
        <v>42065.886111111111</v>
      </c>
      <c r="R1547" t="s">
        <v>8289</v>
      </c>
      <c r="S1547" t="str">
        <f t="shared" si="148"/>
        <v>photography</v>
      </c>
      <c r="T1547" t="str">
        <f t="shared" si="149"/>
        <v>nature</v>
      </c>
    </row>
    <row r="1548" spans="1:20" ht="43.2" x14ac:dyDescent="0.55000000000000004">
      <c r="A1548">
        <v>1546</v>
      </c>
      <c r="B1548" s="3" t="s">
        <v>1547</v>
      </c>
      <c r="C1548" s="3" t="s">
        <v>5656</v>
      </c>
      <c r="D1548" s="7">
        <v>1000</v>
      </c>
      <c r="E1548" s="7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7">
        <f t="shared" si="144"/>
        <v>26.272727272727273</v>
      </c>
      <c r="N1548" t="b">
        <v>0</v>
      </c>
      <c r="O1548" s="11">
        <f t="shared" si="145"/>
        <v>0.28899999999999998</v>
      </c>
      <c r="P1548" s="12">
        <f t="shared" si="146"/>
        <v>41839.212951388887</v>
      </c>
      <c r="Q1548" s="12">
        <f t="shared" si="147"/>
        <v>41899.212951388887</v>
      </c>
      <c r="R1548" t="s">
        <v>8289</v>
      </c>
      <c r="S1548" t="str">
        <f t="shared" si="148"/>
        <v>photography</v>
      </c>
      <c r="T1548" t="str">
        <f t="shared" si="149"/>
        <v>nature</v>
      </c>
    </row>
    <row r="1549" spans="1:20" ht="43.2" x14ac:dyDescent="0.55000000000000004">
      <c r="A1549">
        <v>1547</v>
      </c>
      <c r="B1549" s="3" t="s">
        <v>1548</v>
      </c>
      <c r="C1549" s="3" t="s">
        <v>5657</v>
      </c>
      <c r="D1549" s="7">
        <v>20</v>
      </c>
      <c r="E1549" s="7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7" t="e">
        <f t="shared" si="144"/>
        <v>#DIV/0!</v>
      </c>
      <c r="N1549" t="b">
        <v>0</v>
      </c>
      <c r="O1549" s="11">
        <f t="shared" si="145"/>
        <v>0</v>
      </c>
      <c r="P1549" s="12">
        <f t="shared" si="146"/>
        <v>42782.426875000005</v>
      </c>
      <c r="Q1549" s="12">
        <f t="shared" si="147"/>
        <v>42789.426875000005</v>
      </c>
      <c r="R1549" t="s">
        <v>8289</v>
      </c>
      <c r="S1549" t="str">
        <f t="shared" si="148"/>
        <v>photography</v>
      </c>
      <c r="T1549" t="str">
        <f t="shared" si="149"/>
        <v>nature</v>
      </c>
    </row>
    <row r="1550" spans="1:20" ht="28.8" x14ac:dyDescent="0.55000000000000004">
      <c r="A1550">
        <v>1548</v>
      </c>
      <c r="B1550" s="3" t="s">
        <v>1549</v>
      </c>
      <c r="C1550" s="3" t="s">
        <v>5658</v>
      </c>
      <c r="D1550" s="7">
        <v>700</v>
      </c>
      <c r="E1550" s="7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7">
        <f t="shared" si="144"/>
        <v>60</v>
      </c>
      <c r="N1550" t="b">
        <v>0</v>
      </c>
      <c r="O1550" s="11">
        <f t="shared" si="145"/>
        <v>8.5714285714285715E-2</v>
      </c>
      <c r="P1550" s="12">
        <f t="shared" si="146"/>
        <v>42286.88217592593</v>
      </c>
      <c r="Q1550" s="12">
        <f t="shared" si="147"/>
        <v>42316.923842592587</v>
      </c>
      <c r="R1550" t="s">
        <v>8289</v>
      </c>
      <c r="S1550" t="str">
        <f t="shared" si="148"/>
        <v>photography</v>
      </c>
      <c r="T1550" t="str">
        <f t="shared" si="149"/>
        <v>nature</v>
      </c>
    </row>
    <row r="1551" spans="1:20" ht="43.2" x14ac:dyDescent="0.55000000000000004">
      <c r="A1551">
        <v>1549</v>
      </c>
      <c r="B1551" s="3" t="s">
        <v>1550</v>
      </c>
      <c r="C1551" s="3" t="s">
        <v>5659</v>
      </c>
      <c r="D1551" s="7">
        <v>500</v>
      </c>
      <c r="E1551" s="7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7">
        <f t="shared" si="144"/>
        <v>28.333333333333332</v>
      </c>
      <c r="N1551" t="b">
        <v>0</v>
      </c>
      <c r="O1551" s="11">
        <f t="shared" si="145"/>
        <v>0.34</v>
      </c>
      <c r="P1551" s="12">
        <f t="shared" si="146"/>
        <v>42281.136099537034</v>
      </c>
      <c r="Q1551" s="12">
        <f t="shared" si="147"/>
        <v>42311.177766203706</v>
      </c>
      <c r="R1551" t="s">
        <v>8289</v>
      </c>
      <c r="S1551" t="str">
        <f t="shared" si="148"/>
        <v>photography</v>
      </c>
      <c r="T1551" t="str">
        <f t="shared" si="149"/>
        <v>nature</v>
      </c>
    </row>
    <row r="1552" spans="1:20" ht="43.2" x14ac:dyDescent="0.55000000000000004">
      <c r="A1552">
        <v>1550</v>
      </c>
      <c r="B1552" s="3" t="s">
        <v>1551</v>
      </c>
      <c r="C1552" s="3" t="s">
        <v>5660</v>
      </c>
      <c r="D1552" s="7">
        <v>750</v>
      </c>
      <c r="E1552" s="7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7">
        <f t="shared" si="144"/>
        <v>14.428571428571429</v>
      </c>
      <c r="N1552" t="b">
        <v>0</v>
      </c>
      <c r="O1552" s="11">
        <f t="shared" si="145"/>
        <v>0.13466666666666666</v>
      </c>
      <c r="P1552" s="12">
        <f t="shared" si="146"/>
        <v>42472.449467592596</v>
      </c>
      <c r="Q1552" s="12">
        <f t="shared" si="147"/>
        <v>42502.449467592596</v>
      </c>
      <c r="R1552" t="s">
        <v>8289</v>
      </c>
      <c r="S1552" t="str">
        <f t="shared" si="148"/>
        <v>photography</v>
      </c>
      <c r="T1552" t="str">
        <f t="shared" si="149"/>
        <v>nature</v>
      </c>
    </row>
    <row r="1553" spans="1:20" ht="43.2" x14ac:dyDescent="0.55000000000000004">
      <c r="A1553">
        <v>1551</v>
      </c>
      <c r="B1553" s="3" t="s">
        <v>1552</v>
      </c>
      <c r="C1553" s="3" t="s">
        <v>5661</v>
      </c>
      <c r="D1553" s="7">
        <v>3500</v>
      </c>
      <c r="E1553" s="7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7" t="e">
        <f t="shared" si="144"/>
        <v>#DIV/0!</v>
      </c>
      <c r="N1553" t="b">
        <v>0</v>
      </c>
      <c r="O1553" s="11">
        <f t="shared" si="145"/>
        <v>0</v>
      </c>
      <c r="P1553" s="12">
        <f t="shared" si="146"/>
        <v>42121.824525462958</v>
      </c>
      <c r="Q1553" s="12">
        <f t="shared" si="147"/>
        <v>42151.824525462958</v>
      </c>
      <c r="R1553" t="s">
        <v>8289</v>
      </c>
      <c r="S1553" t="str">
        <f t="shared" si="148"/>
        <v>photography</v>
      </c>
      <c r="T1553" t="str">
        <f t="shared" si="149"/>
        <v>nature</v>
      </c>
    </row>
    <row r="1554" spans="1:20" ht="43.2" x14ac:dyDescent="0.55000000000000004">
      <c r="A1554">
        <v>1552</v>
      </c>
      <c r="B1554" s="3" t="s">
        <v>1553</v>
      </c>
      <c r="C1554" s="3" t="s">
        <v>5662</v>
      </c>
      <c r="D1554" s="7">
        <v>4300</v>
      </c>
      <c r="E1554" s="7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7">
        <f t="shared" si="144"/>
        <v>132.1875</v>
      </c>
      <c r="N1554" t="b">
        <v>0</v>
      </c>
      <c r="O1554" s="11">
        <f t="shared" si="145"/>
        <v>0.49186046511627907</v>
      </c>
      <c r="P1554" s="12">
        <f t="shared" si="146"/>
        <v>41892.688750000001</v>
      </c>
      <c r="Q1554" s="12">
        <f t="shared" si="147"/>
        <v>41913.165972222225</v>
      </c>
      <c r="R1554" t="s">
        <v>8289</v>
      </c>
      <c r="S1554" t="str">
        <f t="shared" si="148"/>
        <v>photography</v>
      </c>
      <c r="T1554" t="str">
        <f t="shared" si="149"/>
        <v>nature</v>
      </c>
    </row>
    <row r="1555" spans="1:20" ht="43.2" x14ac:dyDescent="0.55000000000000004">
      <c r="A1555">
        <v>1553</v>
      </c>
      <c r="B1555" s="3" t="s">
        <v>1554</v>
      </c>
      <c r="C1555" s="3" t="s">
        <v>5663</v>
      </c>
      <c r="D1555" s="7">
        <v>6000</v>
      </c>
      <c r="E1555" s="7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7" t="e">
        <f t="shared" si="144"/>
        <v>#DIV/0!</v>
      </c>
      <c r="N1555" t="b">
        <v>0</v>
      </c>
      <c r="O1555" s="11">
        <f t="shared" si="145"/>
        <v>0</v>
      </c>
      <c r="P1555" s="12">
        <f t="shared" si="146"/>
        <v>42219.282951388886</v>
      </c>
      <c r="Q1555" s="12">
        <f t="shared" si="147"/>
        <v>42249.282951388886</v>
      </c>
      <c r="R1555" t="s">
        <v>8289</v>
      </c>
      <c r="S1555" t="str">
        <f t="shared" si="148"/>
        <v>photography</v>
      </c>
      <c r="T1555" t="str">
        <f t="shared" si="149"/>
        <v>nature</v>
      </c>
    </row>
    <row r="1556" spans="1:20" ht="57.6" x14ac:dyDescent="0.55000000000000004">
      <c r="A1556">
        <v>1554</v>
      </c>
      <c r="B1556" s="3" t="s">
        <v>1555</v>
      </c>
      <c r="C1556" s="3" t="s">
        <v>5664</v>
      </c>
      <c r="D1556" s="7">
        <v>20000</v>
      </c>
      <c r="E1556" s="7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7" t="e">
        <f t="shared" si="144"/>
        <v>#DIV/0!</v>
      </c>
      <c r="N1556" t="b">
        <v>0</v>
      </c>
      <c r="O1556" s="11">
        <f t="shared" si="145"/>
        <v>0</v>
      </c>
      <c r="P1556" s="12">
        <f t="shared" si="146"/>
        <v>42188.252199074079</v>
      </c>
      <c r="Q1556" s="12">
        <f t="shared" si="147"/>
        <v>42218.252199074079</v>
      </c>
      <c r="R1556" t="s">
        <v>8289</v>
      </c>
      <c r="S1556" t="str">
        <f t="shared" si="148"/>
        <v>photography</v>
      </c>
      <c r="T1556" t="str">
        <f t="shared" si="149"/>
        <v>nature</v>
      </c>
    </row>
    <row r="1557" spans="1:20" ht="43.2" x14ac:dyDescent="0.55000000000000004">
      <c r="A1557">
        <v>1555</v>
      </c>
      <c r="B1557" s="3" t="s">
        <v>1556</v>
      </c>
      <c r="C1557" s="3" t="s">
        <v>5665</v>
      </c>
      <c r="D1557" s="7">
        <v>750</v>
      </c>
      <c r="E1557" s="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7" t="e">
        <f t="shared" si="144"/>
        <v>#DIV/0!</v>
      </c>
      <c r="N1557" t="b">
        <v>0</v>
      </c>
      <c r="O1557" s="11">
        <f t="shared" si="145"/>
        <v>0</v>
      </c>
      <c r="P1557" s="12">
        <f t="shared" si="146"/>
        <v>42241.613796296297</v>
      </c>
      <c r="Q1557" s="12">
        <f t="shared" si="147"/>
        <v>42264.708333333328</v>
      </c>
      <c r="R1557" t="s">
        <v>8289</v>
      </c>
      <c r="S1557" t="str">
        <f t="shared" si="148"/>
        <v>photography</v>
      </c>
      <c r="T1557" t="str">
        <f t="shared" si="149"/>
        <v>nature</v>
      </c>
    </row>
    <row r="1558" spans="1:20" ht="43.2" x14ac:dyDescent="0.55000000000000004">
      <c r="A1558">
        <v>1556</v>
      </c>
      <c r="B1558" s="3" t="s">
        <v>1557</v>
      </c>
      <c r="C1558" s="3" t="s">
        <v>5666</v>
      </c>
      <c r="D1558" s="7">
        <v>1500</v>
      </c>
      <c r="E1558" s="7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7">
        <f t="shared" si="144"/>
        <v>56.416666666666664</v>
      </c>
      <c r="N1558" t="b">
        <v>0</v>
      </c>
      <c r="O1558" s="11">
        <f t="shared" si="145"/>
        <v>0.45133333333333331</v>
      </c>
      <c r="P1558" s="12">
        <f t="shared" si="146"/>
        <v>42525.153055555551</v>
      </c>
      <c r="Q1558" s="12">
        <f t="shared" si="147"/>
        <v>42555.153055555551</v>
      </c>
      <c r="R1558" t="s">
        <v>8289</v>
      </c>
      <c r="S1558" t="str">
        <f t="shared" si="148"/>
        <v>photography</v>
      </c>
      <c r="T1558" t="str">
        <f t="shared" si="149"/>
        <v>nature</v>
      </c>
    </row>
    <row r="1559" spans="1:20" ht="43.2" x14ac:dyDescent="0.55000000000000004">
      <c r="A1559">
        <v>1557</v>
      </c>
      <c r="B1559" s="3" t="s">
        <v>1558</v>
      </c>
      <c r="C1559" s="3" t="s">
        <v>5667</v>
      </c>
      <c r="D1559" s="7">
        <v>2500</v>
      </c>
      <c r="E1559" s="7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7">
        <f t="shared" si="144"/>
        <v>100</v>
      </c>
      <c r="N1559" t="b">
        <v>0</v>
      </c>
      <c r="O1559" s="11">
        <f t="shared" si="145"/>
        <v>0.04</v>
      </c>
      <c r="P1559" s="12">
        <f t="shared" si="146"/>
        <v>41871.65315972222</v>
      </c>
      <c r="Q1559" s="12">
        <f t="shared" si="147"/>
        <v>41902.65315972222</v>
      </c>
      <c r="R1559" t="s">
        <v>8289</v>
      </c>
      <c r="S1559" t="str">
        <f t="shared" si="148"/>
        <v>photography</v>
      </c>
      <c r="T1559" t="str">
        <f t="shared" si="149"/>
        <v>nature</v>
      </c>
    </row>
    <row r="1560" spans="1:20" ht="28.8" x14ac:dyDescent="0.55000000000000004">
      <c r="A1560">
        <v>1558</v>
      </c>
      <c r="B1560" s="3" t="s">
        <v>1559</v>
      </c>
      <c r="C1560" s="3" t="s">
        <v>5668</v>
      </c>
      <c r="D1560" s="7">
        <v>750</v>
      </c>
      <c r="E1560" s="7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7">
        <f t="shared" si="144"/>
        <v>11.666666666666666</v>
      </c>
      <c r="N1560" t="b">
        <v>0</v>
      </c>
      <c r="O1560" s="11">
        <f t="shared" si="145"/>
        <v>4.6666666666666669E-2</v>
      </c>
      <c r="P1560" s="12">
        <f t="shared" si="146"/>
        <v>42185.397673611107</v>
      </c>
      <c r="Q1560" s="12">
        <f t="shared" si="147"/>
        <v>42244.508333333331</v>
      </c>
      <c r="R1560" t="s">
        <v>8289</v>
      </c>
      <c r="S1560" t="str">
        <f t="shared" si="148"/>
        <v>photography</v>
      </c>
      <c r="T1560" t="str">
        <f t="shared" si="149"/>
        <v>nature</v>
      </c>
    </row>
    <row r="1561" spans="1:20" ht="28.8" x14ac:dyDescent="0.55000000000000004">
      <c r="A1561">
        <v>1559</v>
      </c>
      <c r="B1561" s="3" t="s">
        <v>1560</v>
      </c>
      <c r="C1561" s="3" t="s">
        <v>5669</v>
      </c>
      <c r="D1561" s="7">
        <v>15000</v>
      </c>
      <c r="E1561" s="7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7">
        <f t="shared" si="144"/>
        <v>50</v>
      </c>
      <c r="N1561" t="b">
        <v>0</v>
      </c>
      <c r="O1561" s="11">
        <f t="shared" si="145"/>
        <v>3.3333333333333335E-3</v>
      </c>
      <c r="P1561" s="12">
        <f t="shared" si="146"/>
        <v>42108.05322916666</v>
      </c>
      <c r="Q1561" s="12">
        <f t="shared" si="147"/>
        <v>42123.05322916666</v>
      </c>
      <c r="R1561" t="s">
        <v>8289</v>
      </c>
      <c r="S1561" t="str">
        <f t="shared" si="148"/>
        <v>photography</v>
      </c>
      <c r="T1561" t="str">
        <f t="shared" si="149"/>
        <v>nature</v>
      </c>
    </row>
    <row r="1562" spans="1:20" ht="43.2" x14ac:dyDescent="0.55000000000000004">
      <c r="A1562">
        <v>1560</v>
      </c>
      <c r="B1562" s="3" t="s">
        <v>1561</v>
      </c>
      <c r="C1562" s="3" t="s">
        <v>5670</v>
      </c>
      <c r="D1562" s="7">
        <v>2500</v>
      </c>
      <c r="E1562" s="7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7">
        <f t="shared" si="144"/>
        <v>23.5</v>
      </c>
      <c r="N1562" t="b">
        <v>0</v>
      </c>
      <c r="O1562" s="11">
        <f t="shared" si="145"/>
        <v>3.7600000000000001E-2</v>
      </c>
      <c r="P1562" s="12">
        <f t="shared" si="146"/>
        <v>41936.020752314813</v>
      </c>
      <c r="Q1562" s="12">
        <f t="shared" si="147"/>
        <v>41956.062418981484</v>
      </c>
      <c r="R1562" t="s">
        <v>8289</v>
      </c>
      <c r="S1562" t="str">
        <f t="shared" si="148"/>
        <v>photography</v>
      </c>
      <c r="T1562" t="str">
        <f t="shared" si="149"/>
        <v>nature</v>
      </c>
    </row>
    <row r="1563" spans="1:20" ht="43.2" x14ac:dyDescent="0.55000000000000004">
      <c r="A1563">
        <v>1561</v>
      </c>
      <c r="B1563" s="3" t="s">
        <v>1562</v>
      </c>
      <c r="C1563" s="3" t="s">
        <v>5671</v>
      </c>
      <c r="D1563" s="7">
        <v>10000</v>
      </c>
      <c r="E1563" s="7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7">
        <f t="shared" si="144"/>
        <v>67</v>
      </c>
      <c r="N1563" t="b">
        <v>0</v>
      </c>
      <c r="O1563" s="11">
        <f t="shared" si="145"/>
        <v>6.7000000000000002E-3</v>
      </c>
      <c r="P1563" s="12">
        <f t="shared" si="146"/>
        <v>41555.041701388887</v>
      </c>
      <c r="Q1563" s="12">
        <f t="shared" si="147"/>
        <v>41585.083368055559</v>
      </c>
      <c r="R1563" t="s">
        <v>8290</v>
      </c>
      <c r="S1563" t="str">
        <f t="shared" si="148"/>
        <v>publishing</v>
      </c>
      <c r="T1563" t="str">
        <f t="shared" si="149"/>
        <v>art books</v>
      </c>
    </row>
    <row r="1564" spans="1:20" ht="43.2" x14ac:dyDescent="0.55000000000000004">
      <c r="A1564">
        <v>1562</v>
      </c>
      <c r="B1564" s="3" t="s">
        <v>1563</v>
      </c>
      <c r="C1564" s="3" t="s">
        <v>5672</v>
      </c>
      <c r="D1564" s="7">
        <v>4000</v>
      </c>
      <c r="E1564" s="7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7" t="e">
        <f t="shared" si="144"/>
        <v>#DIV/0!</v>
      </c>
      <c r="N1564" t="b">
        <v>0</v>
      </c>
      <c r="O1564" s="11">
        <f t="shared" si="145"/>
        <v>0</v>
      </c>
      <c r="P1564" s="12">
        <f t="shared" si="146"/>
        <v>40079.566157407404</v>
      </c>
      <c r="Q1564" s="12">
        <f t="shared" si="147"/>
        <v>40149.034722222219</v>
      </c>
      <c r="R1564" t="s">
        <v>8290</v>
      </c>
      <c r="S1564" t="str">
        <f t="shared" si="148"/>
        <v>publishing</v>
      </c>
      <c r="T1564" t="str">
        <f t="shared" si="149"/>
        <v>art books</v>
      </c>
    </row>
    <row r="1565" spans="1:20" ht="43.2" x14ac:dyDescent="0.55000000000000004">
      <c r="A1565">
        <v>1563</v>
      </c>
      <c r="B1565" s="3" t="s">
        <v>1564</v>
      </c>
      <c r="C1565" s="3" t="s">
        <v>5673</v>
      </c>
      <c r="D1565" s="7">
        <v>6000</v>
      </c>
      <c r="E1565" s="7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7">
        <f t="shared" si="144"/>
        <v>42.5</v>
      </c>
      <c r="N1565" t="b">
        <v>0</v>
      </c>
      <c r="O1565" s="11">
        <f t="shared" si="145"/>
        <v>1.4166666666666666E-2</v>
      </c>
      <c r="P1565" s="12">
        <f t="shared" si="146"/>
        <v>41652.742488425924</v>
      </c>
      <c r="Q1565" s="12">
        <f t="shared" si="147"/>
        <v>41712.700821759259</v>
      </c>
      <c r="R1565" t="s">
        <v>8290</v>
      </c>
      <c r="S1565" t="str">
        <f t="shared" si="148"/>
        <v>publishing</v>
      </c>
      <c r="T1565" t="str">
        <f t="shared" si="149"/>
        <v>art books</v>
      </c>
    </row>
    <row r="1566" spans="1:20" ht="43.2" x14ac:dyDescent="0.55000000000000004">
      <c r="A1566">
        <v>1564</v>
      </c>
      <c r="B1566" s="3" t="s">
        <v>1565</v>
      </c>
      <c r="C1566" s="3" t="s">
        <v>5674</v>
      </c>
      <c r="D1566" s="7">
        <v>10000</v>
      </c>
      <c r="E1566" s="7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7">
        <f t="shared" si="144"/>
        <v>10</v>
      </c>
      <c r="N1566" t="b">
        <v>0</v>
      </c>
      <c r="O1566" s="11">
        <f t="shared" si="145"/>
        <v>1E-3</v>
      </c>
      <c r="P1566" s="12">
        <f t="shared" si="146"/>
        <v>42121.367002314815</v>
      </c>
      <c r="Q1566" s="12">
        <f t="shared" si="147"/>
        <v>42152.836805555555</v>
      </c>
      <c r="R1566" t="s">
        <v>8290</v>
      </c>
      <c r="S1566" t="str">
        <f t="shared" si="148"/>
        <v>publishing</v>
      </c>
      <c r="T1566" t="str">
        <f t="shared" si="149"/>
        <v>art books</v>
      </c>
    </row>
    <row r="1567" spans="1:20" ht="43.2" x14ac:dyDescent="0.55000000000000004">
      <c r="A1567">
        <v>1565</v>
      </c>
      <c r="B1567" s="3" t="s">
        <v>1566</v>
      </c>
      <c r="C1567" s="3" t="s">
        <v>5675</v>
      </c>
      <c r="D1567" s="7">
        <v>4000</v>
      </c>
      <c r="E1567" s="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7">
        <f t="shared" si="144"/>
        <v>100</v>
      </c>
      <c r="N1567" t="b">
        <v>0</v>
      </c>
      <c r="O1567" s="11">
        <f t="shared" si="145"/>
        <v>2.5000000000000001E-2</v>
      </c>
      <c r="P1567" s="12">
        <f t="shared" si="146"/>
        <v>40672.729872685188</v>
      </c>
      <c r="Q1567" s="12">
        <f t="shared" si="147"/>
        <v>40702.729872685188</v>
      </c>
      <c r="R1567" t="s">
        <v>8290</v>
      </c>
      <c r="S1567" t="str">
        <f t="shared" si="148"/>
        <v>publishing</v>
      </c>
      <c r="T1567" t="str">
        <f t="shared" si="149"/>
        <v>art books</v>
      </c>
    </row>
    <row r="1568" spans="1:20" ht="43.2" x14ac:dyDescent="0.55000000000000004">
      <c r="A1568">
        <v>1566</v>
      </c>
      <c r="B1568" s="3" t="s">
        <v>1567</v>
      </c>
      <c r="C1568" s="3" t="s">
        <v>5676</v>
      </c>
      <c r="D1568" s="7">
        <v>30000</v>
      </c>
      <c r="E1568" s="7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7">
        <f t="shared" si="144"/>
        <v>108.05084745762711</v>
      </c>
      <c r="N1568" t="b">
        <v>0</v>
      </c>
      <c r="O1568" s="11">
        <f t="shared" si="145"/>
        <v>0.21249999999999999</v>
      </c>
      <c r="P1568" s="12">
        <f t="shared" si="146"/>
        <v>42549.916712962964</v>
      </c>
      <c r="Q1568" s="12">
        <f t="shared" si="147"/>
        <v>42578.916666666672</v>
      </c>
      <c r="R1568" t="s">
        <v>8290</v>
      </c>
      <c r="S1568" t="str">
        <f t="shared" si="148"/>
        <v>publishing</v>
      </c>
      <c r="T1568" t="str">
        <f t="shared" si="149"/>
        <v>art books</v>
      </c>
    </row>
    <row r="1569" spans="1:20" ht="43.2" x14ac:dyDescent="0.55000000000000004">
      <c r="A1569">
        <v>1567</v>
      </c>
      <c r="B1569" s="3" t="s">
        <v>1568</v>
      </c>
      <c r="C1569" s="3" t="s">
        <v>5677</v>
      </c>
      <c r="D1569" s="7">
        <v>8500</v>
      </c>
      <c r="E1569" s="7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7">
        <f t="shared" si="144"/>
        <v>26.923076923076923</v>
      </c>
      <c r="N1569" t="b">
        <v>0</v>
      </c>
      <c r="O1569" s="11">
        <f t="shared" si="145"/>
        <v>4.1176470588235294E-2</v>
      </c>
      <c r="P1569" s="12">
        <f t="shared" si="146"/>
        <v>41671.936863425923</v>
      </c>
      <c r="Q1569" s="12">
        <f t="shared" si="147"/>
        <v>41687</v>
      </c>
      <c r="R1569" t="s">
        <v>8290</v>
      </c>
      <c r="S1569" t="str">
        <f t="shared" si="148"/>
        <v>publishing</v>
      </c>
      <c r="T1569" t="str">
        <f t="shared" si="149"/>
        <v>art books</v>
      </c>
    </row>
    <row r="1570" spans="1:20" ht="43.2" x14ac:dyDescent="0.55000000000000004">
      <c r="A1570">
        <v>1568</v>
      </c>
      <c r="B1570" s="3" t="s">
        <v>1569</v>
      </c>
      <c r="C1570" s="3" t="s">
        <v>5678</v>
      </c>
      <c r="D1570" s="7">
        <v>25000</v>
      </c>
      <c r="E1570" s="7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7">
        <f t="shared" si="144"/>
        <v>155</v>
      </c>
      <c r="N1570" t="b">
        <v>0</v>
      </c>
      <c r="O1570" s="11">
        <f t="shared" si="145"/>
        <v>0.13639999999999999</v>
      </c>
      <c r="P1570" s="12">
        <f t="shared" si="146"/>
        <v>41962.062326388885</v>
      </c>
      <c r="Q1570" s="12">
        <f t="shared" si="147"/>
        <v>41997.062326388885</v>
      </c>
      <c r="R1570" t="s">
        <v>8290</v>
      </c>
      <c r="S1570" t="str">
        <f t="shared" si="148"/>
        <v>publishing</v>
      </c>
      <c r="T1570" t="str">
        <f t="shared" si="149"/>
        <v>art books</v>
      </c>
    </row>
    <row r="1571" spans="1:20" x14ac:dyDescent="0.55000000000000004">
      <c r="A1571">
        <v>1569</v>
      </c>
      <c r="B1571" s="3" t="s">
        <v>1570</v>
      </c>
      <c r="C1571" s="3" t="s">
        <v>5679</v>
      </c>
      <c r="D1571" s="7">
        <v>30000</v>
      </c>
      <c r="E1571" s="7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7" t="e">
        <f t="shared" si="144"/>
        <v>#DIV/0!</v>
      </c>
      <c r="N1571" t="b">
        <v>0</v>
      </c>
      <c r="O1571" s="11">
        <f t="shared" si="145"/>
        <v>0</v>
      </c>
      <c r="P1571" s="12">
        <f t="shared" si="146"/>
        <v>41389.679560185185</v>
      </c>
      <c r="Q1571" s="12">
        <f t="shared" si="147"/>
        <v>41419.679560185185</v>
      </c>
      <c r="R1571" t="s">
        <v>8290</v>
      </c>
      <c r="S1571" t="str">
        <f t="shared" si="148"/>
        <v>publishing</v>
      </c>
      <c r="T1571" t="str">
        <f t="shared" si="149"/>
        <v>art books</v>
      </c>
    </row>
    <row r="1572" spans="1:20" ht="28.8" x14ac:dyDescent="0.55000000000000004">
      <c r="A1572">
        <v>1570</v>
      </c>
      <c r="B1572" s="3" t="s">
        <v>1571</v>
      </c>
      <c r="C1572" s="3" t="s">
        <v>5680</v>
      </c>
      <c r="D1572" s="7">
        <v>6000</v>
      </c>
      <c r="E1572" s="7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7">
        <f t="shared" si="144"/>
        <v>47.769230769230766</v>
      </c>
      <c r="N1572" t="b">
        <v>0</v>
      </c>
      <c r="O1572" s="11">
        <f t="shared" si="145"/>
        <v>0.41399999999999998</v>
      </c>
      <c r="P1572" s="12">
        <f t="shared" si="146"/>
        <v>42438.813449074078</v>
      </c>
      <c r="Q1572" s="12">
        <f t="shared" si="147"/>
        <v>42468.771782407406</v>
      </c>
      <c r="R1572" t="s">
        <v>8290</v>
      </c>
      <c r="S1572" t="str">
        <f t="shared" si="148"/>
        <v>publishing</v>
      </c>
      <c r="T1572" t="str">
        <f t="shared" si="149"/>
        <v>art books</v>
      </c>
    </row>
    <row r="1573" spans="1:20" ht="43.2" x14ac:dyDescent="0.55000000000000004">
      <c r="A1573">
        <v>1571</v>
      </c>
      <c r="B1573" s="3" t="s">
        <v>1572</v>
      </c>
      <c r="C1573" s="3" t="s">
        <v>5681</v>
      </c>
      <c r="D1573" s="7">
        <v>12100</v>
      </c>
      <c r="E1573" s="7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7">
        <f t="shared" si="144"/>
        <v>20</v>
      </c>
      <c r="N1573" t="b">
        <v>0</v>
      </c>
      <c r="O1573" s="11">
        <f t="shared" si="145"/>
        <v>6.6115702479338841E-3</v>
      </c>
      <c r="P1573" s="12">
        <f t="shared" si="146"/>
        <v>42144.769479166673</v>
      </c>
      <c r="Q1573" s="12">
        <f t="shared" si="147"/>
        <v>42174.769479166673</v>
      </c>
      <c r="R1573" t="s">
        <v>8290</v>
      </c>
      <c r="S1573" t="str">
        <f t="shared" si="148"/>
        <v>publishing</v>
      </c>
      <c r="T1573" t="str">
        <f t="shared" si="149"/>
        <v>art books</v>
      </c>
    </row>
    <row r="1574" spans="1:20" ht="43.2" x14ac:dyDescent="0.55000000000000004">
      <c r="A1574">
        <v>1572</v>
      </c>
      <c r="B1574" s="3" t="s">
        <v>1573</v>
      </c>
      <c r="C1574" s="3" t="s">
        <v>5682</v>
      </c>
      <c r="D1574" s="7">
        <v>2500</v>
      </c>
      <c r="E1574" s="7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7">
        <f t="shared" si="144"/>
        <v>41.666666666666664</v>
      </c>
      <c r="N1574" t="b">
        <v>0</v>
      </c>
      <c r="O1574" s="11">
        <f t="shared" si="145"/>
        <v>0.05</v>
      </c>
      <c r="P1574" s="12">
        <f t="shared" si="146"/>
        <v>42404.033090277779</v>
      </c>
      <c r="Q1574" s="12">
        <f t="shared" si="147"/>
        <v>42428.999305555553</v>
      </c>
      <c r="R1574" t="s">
        <v>8290</v>
      </c>
      <c r="S1574" t="str">
        <f t="shared" si="148"/>
        <v>publishing</v>
      </c>
      <c r="T1574" t="str">
        <f t="shared" si="149"/>
        <v>art books</v>
      </c>
    </row>
    <row r="1575" spans="1:20" ht="43.2" x14ac:dyDescent="0.55000000000000004">
      <c r="A1575">
        <v>1573</v>
      </c>
      <c r="B1575" s="3" t="s">
        <v>1574</v>
      </c>
      <c r="C1575" s="3" t="s">
        <v>5683</v>
      </c>
      <c r="D1575" s="7">
        <v>9000</v>
      </c>
      <c r="E1575" s="7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7">
        <f t="shared" si="144"/>
        <v>74.333333333333329</v>
      </c>
      <c r="N1575" t="b">
        <v>0</v>
      </c>
      <c r="O1575" s="11">
        <f t="shared" si="145"/>
        <v>2.4777777777777777E-2</v>
      </c>
      <c r="P1575" s="12">
        <f t="shared" si="146"/>
        <v>42786.000023148154</v>
      </c>
      <c r="Q1575" s="12">
        <f t="shared" si="147"/>
        <v>42826.165972222225</v>
      </c>
      <c r="R1575" t="s">
        <v>8290</v>
      </c>
      <c r="S1575" t="str">
        <f t="shared" si="148"/>
        <v>publishing</v>
      </c>
      <c r="T1575" t="str">
        <f t="shared" si="149"/>
        <v>art books</v>
      </c>
    </row>
    <row r="1576" spans="1:20" ht="43.2" x14ac:dyDescent="0.55000000000000004">
      <c r="A1576">
        <v>1574</v>
      </c>
      <c r="B1576" s="3" t="s">
        <v>1575</v>
      </c>
      <c r="C1576" s="3" t="s">
        <v>5684</v>
      </c>
      <c r="D1576" s="7">
        <v>10000</v>
      </c>
      <c r="E1576" s="7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7">
        <f t="shared" si="144"/>
        <v>84.333333333333329</v>
      </c>
      <c r="N1576" t="b">
        <v>0</v>
      </c>
      <c r="O1576" s="11">
        <f t="shared" si="145"/>
        <v>5.0599999999999999E-2</v>
      </c>
      <c r="P1576" s="12">
        <f t="shared" si="146"/>
        <v>42017.927418981482</v>
      </c>
      <c r="Q1576" s="12">
        <f t="shared" si="147"/>
        <v>42052.927418981482</v>
      </c>
      <c r="R1576" t="s">
        <v>8290</v>
      </c>
      <c r="S1576" t="str">
        <f t="shared" si="148"/>
        <v>publishing</v>
      </c>
      <c r="T1576" t="str">
        <f t="shared" si="149"/>
        <v>art books</v>
      </c>
    </row>
    <row r="1577" spans="1:20" ht="43.2" x14ac:dyDescent="0.55000000000000004">
      <c r="A1577">
        <v>1575</v>
      </c>
      <c r="B1577" s="3" t="s">
        <v>1576</v>
      </c>
      <c r="C1577" s="3" t="s">
        <v>5685</v>
      </c>
      <c r="D1577" s="7">
        <v>10000</v>
      </c>
      <c r="E1577" s="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7">
        <f t="shared" si="144"/>
        <v>65.457142857142856</v>
      </c>
      <c r="N1577" t="b">
        <v>0</v>
      </c>
      <c r="O1577" s="11">
        <f t="shared" si="145"/>
        <v>0.2291</v>
      </c>
      <c r="P1577" s="12">
        <f t="shared" si="146"/>
        <v>41799.524259259262</v>
      </c>
      <c r="Q1577" s="12">
        <f t="shared" si="147"/>
        <v>41829.524259259262</v>
      </c>
      <c r="R1577" t="s">
        <v>8290</v>
      </c>
      <c r="S1577" t="str">
        <f t="shared" si="148"/>
        <v>publishing</v>
      </c>
      <c r="T1577" t="str">
        <f t="shared" si="149"/>
        <v>art books</v>
      </c>
    </row>
    <row r="1578" spans="1:20" ht="28.8" x14ac:dyDescent="0.55000000000000004">
      <c r="A1578">
        <v>1576</v>
      </c>
      <c r="B1578" s="3" t="s">
        <v>1577</v>
      </c>
      <c r="C1578" s="3" t="s">
        <v>5686</v>
      </c>
      <c r="D1578" s="7">
        <v>5000</v>
      </c>
      <c r="E1578" s="7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7">
        <f t="shared" si="144"/>
        <v>65</v>
      </c>
      <c r="N1578" t="b">
        <v>0</v>
      </c>
      <c r="O1578" s="11">
        <f t="shared" si="145"/>
        <v>0.13</v>
      </c>
      <c r="P1578" s="12">
        <f t="shared" si="146"/>
        <v>42140.879259259258</v>
      </c>
      <c r="Q1578" s="12">
        <f t="shared" si="147"/>
        <v>42185.879259259258</v>
      </c>
      <c r="R1578" t="s">
        <v>8290</v>
      </c>
      <c r="S1578" t="str">
        <f t="shared" si="148"/>
        <v>publishing</v>
      </c>
      <c r="T1578" t="str">
        <f t="shared" si="149"/>
        <v>art books</v>
      </c>
    </row>
    <row r="1579" spans="1:20" ht="43.2" x14ac:dyDescent="0.55000000000000004">
      <c r="A1579">
        <v>1577</v>
      </c>
      <c r="B1579" s="3" t="s">
        <v>1578</v>
      </c>
      <c r="C1579" s="3" t="s">
        <v>5687</v>
      </c>
      <c r="D1579" s="7">
        <v>10000</v>
      </c>
      <c r="E1579" s="7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7">
        <f t="shared" si="144"/>
        <v>27.5</v>
      </c>
      <c r="N1579" t="b">
        <v>0</v>
      </c>
      <c r="O1579" s="11">
        <f t="shared" si="145"/>
        <v>5.4999999999999997E-3</v>
      </c>
      <c r="P1579" s="12">
        <f t="shared" si="146"/>
        <v>41054.847777777781</v>
      </c>
      <c r="Q1579" s="12">
        <f t="shared" si="147"/>
        <v>41114.847777777781</v>
      </c>
      <c r="R1579" t="s">
        <v>8290</v>
      </c>
      <c r="S1579" t="str">
        <f t="shared" si="148"/>
        <v>publishing</v>
      </c>
      <c r="T1579" t="str">
        <f t="shared" si="149"/>
        <v>art books</v>
      </c>
    </row>
    <row r="1580" spans="1:20" ht="57.6" x14ac:dyDescent="0.55000000000000004">
      <c r="A1580">
        <v>1578</v>
      </c>
      <c r="B1580" s="3" t="s">
        <v>1579</v>
      </c>
      <c r="C1580" s="3" t="s">
        <v>5688</v>
      </c>
      <c r="D1580" s="7">
        <v>1897</v>
      </c>
      <c r="E1580" s="7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7">
        <f t="shared" si="144"/>
        <v>51.25</v>
      </c>
      <c r="N1580" t="b">
        <v>0</v>
      </c>
      <c r="O1580" s="11">
        <f t="shared" si="145"/>
        <v>0.10806536636794939</v>
      </c>
      <c r="P1580" s="12">
        <f t="shared" si="146"/>
        <v>40399.065868055557</v>
      </c>
      <c r="Q1580" s="12">
        <f t="shared" si="147"/>
        <v>40423.083333333336</v>
      </c>
      <c r="R1580" t="s">
        <v>8290</v>
      </c>
      <c r="S1580" t="str">
        <f t="shared" si="148"/>
        <v>publishing</v>
      </c>
      <c r="T1580" t="str">
        <f t="shared" si="149"/>
        <v>art books</v>
      </c>
    </row>
    <row r="1581" spans="1:20" ht="28.8" x14ac:dyDescent="0.55000000000000004">
      <c r="A1581">
        <v>1579</v>
      </c>
      <c r="B1581" s="3" t="s">
        <v>1580</v>
      </c>
      <c r="C1581" s="3" t="s">
        <v>5689</v>
      </c>
      <c r="D1581" s="7">
        <v>3333</v>
      </c>
      <c r="E1581" s="7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7">
        <f t="shared" si="144"/>
        <v>14</v>
      </c>
      <c r="N1581" t="b">
        <v>0</v>
      </c>
      <c r="O1581" s="11">
        <f t="shared" si="145"/>
        <v>8.4008400840084006E-3</v>
      </c>
      <c r="P1581" s="12">
        <f t="shared" si="146"/>
        <v>41481.996423611112</v>
      </c>
      <c r="Q1581" s="12">
        <f t="shared" si="147"/>
        <v>41514.996423611112</v>
      </c>
      <c r="R1581" t="s">
        <v>8290</v>
      </c>
      <c r="S1581" t="str">
        <f t="shared" si="148"/>
        <v>publishing</v>
      </c>
      <c r="T1581" t="str">
        <f t="shared" si="149"/>
        <v>art books</v>
      </c>
    </row>
    <row r="1582" spans="1:20" ht="43.2" x14ac:dyDescent="0.55000000000000004">
      <c r="A1582">
        <v>1580</v>
      </c>
      <c r="B1582" s="3" t="s">
        <v>1581</v>
      </c>
      <c r="C1582" s="3" t="s">
        <v>5690</v>
      </c>
      <c r="D1582" s="7">
        <v>1750</v>
      </c>
      <c r="E1582" s="7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7" t="e">
        <f t="shared" si="144"/>
        <v>#DIV/0!</v>
      </c>
      <c r="N1582" t="b">
        <v>0</v>
      </c>
      <c r="O1582" s="11">
        <f t="shared" si="145"/>
        <v>0</v>
      </c>
      <c r="P1582" s="12">
        <f t="shared" si="146"/>
        <v>40990.050069444449</v>
      </c>
      <c r="Q1582" s="12">
        <f t="shared" si="147"/>
        <v>41050.050069444449</v>
      </c>
      <c r="R1582" t="s">
        <v>8290</v>
      </c>
      <c r="S1582" t="str">
        <f t="shared" si="148"/>
        <v>publishing</v>
      </c>
      <c r="T1582" t="str">
        <f t="shared" si="149"/>
        <v>art books</v>
      </c>
    </row>
    <row r="1583" spans="1:20" ht="43.2" x14ac:dyDescent="0.55000000000000004">
      <c r="A1583">
        <v>1581</v>
      </c>
      <c r="B1583" s="3" t="s">
        <v>1582</v>
      </c>
      <c r="C1583" s="3" t="s">
        <v>5691</v>
      </c>
      <c r="D1583" s="7">
        <v>1000</v>
      </c>
      <c r="E1583" s="7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7">
        <f t="shared" si="144"/>
        <v>5</v>
      </c>
      <c r="N1583" t="b">
        <v>0</v>
      </c>
      <c r="O1583" s="11">
        <f t="shared" si="145"/>
        <v>5.0000000000000001E-3</v>
      </c>
      <c r="P1583" s="12">
        <f t="shared" si="146"/>
        <v>42325.448958333334</v>
      </c>
      <c r="Q1583" s="12">
        <f t="shared" si="147"/>
        <v>42357.448958333334</v>
      </c>
      <c r="R1583" t="s">
        <v>8291</v>
      </c>
      <c r="S1583" t="str">
        <f t="shared" si="148"/>
        <v>photography</v>
      </c>
      <c r="T1583" t="str">
        <f t="shared" si="149"/>
        <v>places</v>
      </c>
    </row>
    <row r="1584" spans="1:20" ht="28.8" x14ac:dyDescent="0.55000000000000004">
      <c r="A1584">
        <v>1582</v>
      </c>
      <c r="B1584" s="3" t="s">
        <v>1583</v>
      </c>
      <c r="C1584" s="3" t="s">
        <v>5692</v>
      </c>
      <c r="D1584" s="7">
        <v>1000</v>
      </c>
      <c r="E1584" s="7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7">
        <f t="shared" si="144"/>
        <v>31</v>
      </c>
      <c r="N1584" t="b">
        <v>0</v>
      </c>
      <c r="O1584" s="11">
        <f t="shared" si="145"/>
        <v>9.2999999999999999E-2</v>
      </c>
      <c r="P1584" s="12">
        <f t="shared" si="146"/>
        <v>42246.789965277778</v>
      </c>
      <c r="Q1584" s="12">
        <f t="shared" si="147"/>
        <v>42303.888888888891</v>
      </c>
      <c r="R1584" t="s">
        <v>8291</v>
      </c>
      <c r="S1584" t="str">
        <f t="shared" si="148"/>
        <v>photography</v>
      </c>
      <c r="T1584" t="str">
        <f t="shared" si="149"/>
        <v>places</v>
      </c>
    </row>
    <row r="1585" spans="1:20" ht="43.2" x14ac:dyDescent="0.55000000000000004">
      <c r="A1585">
        <v>1583</v>
      </c>
      <c r="B1585" s="3" t="s">
        <v>1584</v>
      </c>
      <c r="C1585" s="3" t="s">
        <v>5693</v>
      </c>
      <c r="D1585" s="7">
        <v>20000</v>
      </c>
      <c r="E1585" s="7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7">
        <f t="shared" si="144"/>
        <v>15</v>
      </c>
      <c r="N1585" t="b">
        <v>0</v>
      </c>
      <c r="O1585" s="11">
        <f t="shared" si="145"/>
        <v>7.5000000000000002E-4</v>
      </c>
      <c r="P1585" s="12">
        <f t="shared" si="146"/>
        <v>41877.904988425929</v>
      </c>
      <c r="Q1585" s="12">
        <f t="shared" si="147"/>
        <v>41907.904988425929</v>
      </c>
      <c r="R1585" t="s">
        <v>8291</v>
      </c>
      <c r="S1585" t="str">
        <f t="shared" si="148"/>
        <v>photography</v>
      </c>
      <c r="T1585" t="str">
        <f t="shared" si="149"/>
        <v>places</v>
      </c>
    </row>
    <row r="1586" spans="1:20" ht="43.2" x14ac:dyDescent="0.55000000000000004">
      <c r="A1586">
        <v>1584</v>
      </c>
      <c r="B1586" s="3" t="s">
        <v>1585</v>
      </c>
      <c r="C1586" s="3" t="s">
        <v>5694</v>
      </c>
      <c r="D1586" s="7">
        <v>1200</v>
      </c>
      <c r="E1586" s="7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7" t="e">
        <f t="shared" si="144"/>
        <v>#DIV/0!</v>
      </c>
      <c r="N1586" t="b">
        <v>0</v>
      </c>
      <c r="O1586" s="11">
        <f t="shared" si="145"/>
        <v>0</v>
      </c>
      <c r="P1586" s="12">
        <f t="shared" si="146"/>
        <v>41779.649317129632</v>
      </c>
      <c r="Q1586" s="12">
        <f t="shared" si="147"/>
        <v>41789.649317129632</v>
      </c>
      <c r="R1586" t="s">
        <v>8291</v>
      </c>
      <c r="S1586" t="str">
        <f t="shared" si="148"/>
        <v>photography</v>
      </c>
      <c r="T1586" t="str">
        <f t="shared" si="149"/>
        <v>places</v>
      </c>
    </row>
    <row r="1587" spans="1:20" ht="43.2" x14ac:dyDescent="0.55000000000000004">
      <c r="A1587">
        <v>1585</v>
      </c>
      <c r="B1587" s="3" t="s">
        <v>1586</v>
      </c>
      <c r="C1587" s="3" t="s">
        <v>5695</v>
      </c>
      <c r="D1587" s="7">
        <v>2000</v>
      </c>
      <c r="E1587" s="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7">
        <f t="shared" si="144"/>
        <v>131.66666666666666</v>
      </c>
      <c r="N1587" t="b">
        <v>0</v>
      </c>
      <c r="O1587" s="11">
        <f t="shared" si="145"/>
        <v>0.79</v>
      </c>
      <c r="P1587" s="12">
        <f t="shared" si="146"/>
        <v>42707.895462962959</v>
      </c>
      <c r="Q1587" s="12">
        <f t="shared" si="147"/>
        <v>42729.458333333328</v>
      </c>
      <c r="R1587" t="s">
        <v>8291</v>
      </c>
      <c r="S1587" t="str">
        <f t="shared" si="148"/>
        <v>photography</v>
      </c>
      <c r="T1587" t="str">
        <f t="shared" si="149"/>
        <v>places</v>
      </c>
    </row>
    <row r="1588" spans="1:20" ht="28.8" x14ac:dyDescent="0.55000000000000004">
      <c r="A1588">
        <v>1586</v>
      </c>
      <c r="B1588" s="3" t="s">
        <v>1587</v>
      </c>
      <c r="C1588" s="3" t="s">
        <v>5696</v>
      </c>
      <c r="D1588" s="7">
        <v>1500</v>
      </c>
      <c r="E1588" s="7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7" t="e">
        <f t="shared" si="144"/>
        <v>#DIV/0!</v>
      </c>
      <c r="N1588" t="b">
        <v>0</v>
      </c>
      <c r="O1588" s="11">
        <f t="shared" si="145"/>
        <v>0</v>
      </c>
      <c r="P1588" s="12">
        <f t="shared" si="146"/>
        <v>42069.104421296302</v>
      </c>
      <c r="Q1588" s="12">
        <f t="shared" si="147"/>
        <v>42099.062754629631</v>
      </c>
      <c r="R1588" t="s">
        <v>8291</v>
      </c>
      <c r="S1588" t="str">
        <f t="shared" si="148"/>
        <v>photography</v>
      </c>
      <c r="T1588" t="str">
        <f t="shared" si="149"/>
        <v>places</v>
      </c>
    </row>
    <row r="1589" spans="1:20" ht="43.2" x14ac:dyDescent="0.55000000000000004">
      <c r="A1589">
        <v>1587</v>
      </c>
      <c r="B1589" s="3" t="s">
        <v>1588</v>
      </c>
      <c r="C1589" s="3" t="s">
        <v>5697</v>
      </c>
      <c r="D1589" s="7">
        <v>7500</v>
      </c>
      <c r="E1589" s="7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7">
        <f t="shared" si="144"/>
        <v>1</v>
      </c>
      <c r="N1589" t="b">
        <v>0</v>
      </c>
      <c r="O1589" s="11">
        <f t="shared" si="145"/>
        <v>1.3333333333333334E-4</v>
      </c>
      <c r="P1589" s="12">
        <f t="shared" si="146"/>
        <v>41956.950983796298</v>
      </c>
      <c r="Q1589" s="12">
        <f t="shared" si="147"/>
        <v>41986.950983796298</v>
      </c>
      <c r="R1589" t="s">
        <v>8291</v>
      </c>
      <c r="S1589" t="str">
        <f t="shared" si="148"/>
        <v>photography</v>
      </c>
      <c r="T1589" t="str">
        <f t="shared" si="149"/>
        <v>places</v>
      </c>
    </row>
    <row r="1590" spans="1:20" ht="28.8" x14ac:dyDescent="0.55000000000000004">
      <c r="A1590">
        <v>1588</v>
      </c>
      <c r="B1590" s="3" t="s">
        <v>1589</v>
      </c>
      <c r="C1590" s="3" t="s">
        <v>5698</v>
      </c>
      <c r="D1590" s="7">
        <v>516</v>
      </c>
      <c r="E1590" s="7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7" t="e">
        <f t="shared" si="144"/>
        <v>#DIV/0!</v>
      </c>
      <c r="N1590" t="b">
        <v>0</v>
      </c>
      <c r="O1590" s="11">
        <f t="shared" si="145"/>
        <v>0</v>
      </c>
      <c r="P1590" s="12">
        <f t="shared" si="146"/>
        <v>42005.24998842593</v>
      </c>
      <c r="Q1590" s="12">
        <f t="shared" si="147"/>
        <v>42035.841666666667</v>
      </c>
      <c r="R1590" t="s">
        <v>8291</v>
      </c>
      <c r="S1590" t="str">
        <f t="shared" si="148"/>
        <v>photography</v>
      </c>
      <c r="T1590" t="str">
        <f t="shared" si="149"/>
        <v>places</v>
      </c>
    </row>
    <row r="1591" spans="1:20" ht="43.2" x14ac:dyDescent="0.55000000000000004">
      <c r="A1591">
        <v>1589</v>
      </c>
      <c r="B1591" s="3" t="s">
        <v>1590</v>
      </c>
      <c r="C1591" s="3" t="s">
        <v>5699</v>
      </c>
      <c r="D1591" s="7">
        <v>1200</v>
      </c>
      <c r="E1591" s="7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7" t="e">
        <f t="shared" si="144"/>
        <v>#DIV/0!</v>
      </c>
      <c r="N1591" t="b">
        <v>0</v>
      </c>
      <c r="O1591" s="11">
        <f t="shared" si="145"/>
        <v>0</v>
      </c>
      <c r="P1591" s="12">
        <f t="shared" si="146"/>
        <v>42256.984791666662</v>
      </c>
      <c r="Q1591" s="12">
        <f t="shared" si="147"/>
        <v>42286.984791666662</v>
      </c>
      <c r="R1591" t="s">
        <v>8291</v>
      </c>
      <c r="S1591" t="str">
        <f t="shared" si="148"/>
        <v>photography</v>
      </c>
      <c r="T1591" t="str">
        <f t="shared" si="149"/>
        <v>places</v>
      </c>
    </row>
    <row r="1592" spans="1:20" x14ac:dyDescent="0.55000000000000004">
      <c r="A1592">
        <v>1590</v>
      </c>
      <c r="B1592" s="3" t="s">
        <v>1591</v>
      </c>
      <c r="C1592" s="3" t="s">
        <v>5700</v>
      </c>
      <c r="D1592" s="7">
        <v>60000</v>
      </c>
      <c r="E1592" s="7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7">
        <f t="shared" si="144"/>
        <v>510</v>
      </c>
      <c r="N1592" t="b">
        <v>0</v>
      </c>
      <c r="O1592" s="11">
        <f t="shared" si="145"/>
        <v>1.7000000000000001E-2</v>
      </c>
      <c r="P1592" s="12">
        <f t="shared" si="146"/>
        <v>42240.857222222221</v>
      </c>
      <c r="Q1592" s="12">
        <f t="shared" si="147"/>
        <v>42270.857222222221</v>
      </c>
      <c r="R1592" t="s">
        <v>8291</v>
      </c>
      <c r="S1592" t="str">
        <f t="shared" si="148"/>
        <v>photography</v>
      </c>
      <c r="T1592" t="str">
        <f t="shared" si="149"/>
        <v>places</v>
      </c>
    </row>
    <row r="1593" spans="1:20" ht="43.2" x14ac:dyDescent="0.55000000000000004">
      <c r="A1593">
        <v>1591</v>
      </c>
      <c r="B1593" s="3" t="s">
        <v>1592</v>
      </c>
      <c r="C1593" s="3" t="s">
        <v>5701</v>
      </c>
      <c r="D1593" s="7">
        <v>14000</v>
      </c>
      <c r="E1593" s="7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7">
        <f t="shared" si="144"/>
        <v>44.478260869565219</v>
      </c>
      <c r="N1593" t="b">
        <v>0</v>
      </c>
      <c r="O1593" s="11">
        <f t="shared" si="145"/>
        <v>0.29228571428571426</v>
      </c>
      <c r="P1593" s="12">
        <f t="shared" si="146"/>
        <v>42433.726168981477</v>
      </c>
      <c r="Q1593" s="12">
        <f t="shared" si="147"/>
        <v>42463.68450231482</v>
      </c>
      <c r="R1593" t="s">
        <v>8291</v>
      </c>
      <c r="S1593" t="str">
        <f t="shared" si="148"/>
        <v>photography</v>
      </c>
      <c r="T1593" t="str">
        <f t="shared" si="149"/>
        <v>places</v>
      </c>
    </row>
    <row r="1594" spans="1:20" ht="28.8" x14ac:dyDescent="0.55000000000000004">
      <c r="A1594">
        <v>1592</v>
      </c>
      <c r="B1594" s="3" t="s">
        <v>1593</v>
      </c>
      <c r="C1594" s="3" t="s">
        <v>5702</v>
      </c>
      <c r="D1594" s="7">
        <v>25</v>
      </c>
      <c r="E1594" s="7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7" t="e">
        <f t="shared" si="144"/>
        <v>#DIV/0!</v>
      </c>
      <c r="N1594" t="b">
        <v>0</v>
      </c>
      <c r="O1594" s="11">
        <f t="shared" si="145"/>
        <v>0</v>
      </c>
      <c r="P1594" s="12">
        <f t="shared" si="146"/>
        <v>42046.072743055556</v>
      </c>
      <c r="Q1594" s="12">
        <f t="shared" si="147"/>
        <v>42091.031076388885</v>
      </c>
      <c r="R1594" t="s">
        <v>8291</v>
      </c>
      <c r="S1594" t="str">
        <f t="shared" si="148"/>
        <v>photography</v>
      </c>
      <c r="T1594" t="str">
        <f t="shared" si="149"/>
        <v>places</v>
      </c>
    </row>
    <row r="1595" spans="1:20" ht="28.8" x14ac:dyDescent="0.55000000000000004">
      <c r="A1595">
        <v>1593</v>
      </c>
      <c r="B1595" s="3" t="s">
        <v>1594</v>
      </c>
      <c r="C1595" s="3" t="s">
        <v>5703</v>
      </c>
      <c r="D1595" s="7">
        <v>22000</v>
      </c>
      <c r="E1595" s="7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7">
        <f t="shared" si="144"/>
        <v>1</v>
      </c>
      <c r="N1595" t="b">
        <v>0</v>
      </c>
      <c r="O1595" s="11">
        <f t="shared" si="145"/>
        <v>1.3636363636363637E-4</v>
      </c>
      <c r="P1595" s="12">
        <f t="shared" si="146"/>
        <v>42033.845543981486</v>
      </c>
      <c r="Q1595" s="12">
        <f t="shared" si="147"/>
        <v>42063.845543981486</v>
      </c>
      <c r="R1595" t="s">
        <v>8291</v>
      </c>
      <c r="S1595" t="str">
        <f t="shared" si="148"/>
        <v>photography</v>
      </c>
      <c r="T1595" t="str">
        <f t="shared" si="149"/>
        <v>places</v>
      </c>
    </row>
    <row r="1596" spans="1:20" ht="28.8" x14ac:dyDescent="0.55000000000000004">
      <c r="A1596">
        <v>1594</v>
      </c>
      <c r="B1596" s="3" t="s">
        <v>1595</v>
      </c>
      <c r="C1596" s="3" t="s">
        <v>5704</v>
      </c>
      <c r="D1596" s="7">
        <v>1000</v>
      </c>
      <c r="E1596" s="7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7">
        <f t="shared" si="144"/>
        <v>20.5</v>
      </c>
      <c r="N1596" t="b">
        <v>0</v>
      </c>
      <c r="O1596" s="11">
        <f t="shared" si="145"/>
        <v>0.20499999999999999</v>
      </c>
      <c r="P1596" s="12">
        <f t="shared" si="146"/>
        <v>42445.712754629625</v>
      </c>
      <c r="Q1596" s="12">
        <f t="shared" si="147"/>
        <v>42505.681249999994</v>
      </c>
      <c r="R1596" t="s">
        <v>8291</v>
      </c>
      <c r="S1596" t="str">
        <f t="shared" si="148"/>
        <v>photography</v>
      </c>
      <c r="T1596" t="str">
        <f t="shared" si="149"/>
        <v>places</v>
      </c>
    </row>
    <row r="1597" spans="1:20" ht="43.2" x14ac:dyDescent="0.55000000000000004">
      <c r="A1597">
        <v>1595</v>
      </c>
      <c r="B1597" s="3" t="s">
        <v>1596</v>
      </c>
      <c r="C1597" s="3" t="s">
        <v>5705</v>
      </c>
      <c r="D1597" s="7">
        <v>100000</v>
      </c>
      <c r="E1597" s="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7">
        <f t="shared" si="144"/>
        <v>40</v>
      </c>
      <c r="N1597" t="b">
        <v>0</v>
      </c>
      <c r="O1597" s="11">
        <f t="shared" si="145"/>
        <v>2.8E-3</v>
      </c>
      <c r="P1597" s="12">
        <f t="shared" si="146"/>
        <v>41780.050092592595</v>
      </c>
      <c r="Q1597" s="12">
        <f t="shared" si="147"/>
        <v>41808.842361111114</v>
      </c>
      <c r="R1597" t="s">
        <v>8291</v>
      </c>
      <c r="S1597" t="str">
        <f t="shared" si="148"/>
        <v>photography</v>
      </c>
      <c r="T1597" t="str">
        <f t="shared" si="149"/>
        <v>places</v>
      </c>
    </row>
    <row r="1598" spans="1:20" ht="28.8" x14ac:dyDescent="0.55000000000000004">
      <c r="A1598">
        <v>1596</v>
      </c>
      <c r="B1598" s="3" t="s">
        <v>1597</v>
      </c>
      <c r="C1598" s="3" t="s">
        <v>5706</v>
      </c>
      <c r="D1598" s="7">
        <v>3250</v>
      </c>
      <c r="E1598" s="7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7">
        <f t="shared" si="144"/>
        <v>25</v>
      </c>
      <c r="N1598" t="b">
        <v>0</v>
      </c>
      <c r="O1598" s="11">
        <f t="shared" si="145"/>
        <v>2.3076923076923078E-2</v>
      </c>
      <c r="P1598" s="12">
        <f t="shared" si="146"/>
        <v>41941.430196759262</v>
      </c>
      <c r="Q1598" s="12">
        <f t="shared" si="147"/>
        <v>41986.471863425926</v>
      </c>
      <c r="R1598" t="s">
        <v>8291</v>
      </c>
      <c r="S1598" t="str">
        <f t="shared" si="148"/>
        <v>photography</v>
      </c>
      <c r="T1598" t="str">
        <f t="shared" si="149"/>
        <v>places</v>
      </c>
    </row>
    <row r="1599" spans="1:20" ht="43.2" x14ac:dyDescent="0.55000000000000004">
      <c r="A1599">
        <v>1597</v>
      </c>
      <c r="B1599" s="3" t="s">
        <v>1598</v>
      </c>
      <c r="C1599" s="3" t="s">
        <v>5707</v>
      </c>
      <c r="D1599" s="7">
        <v>15000</v>
      </c>
      <c r="E1599" s="7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7" t="e">
        <f t="shared" si="144"/>
        <v>#DIV/0!</v>
      </c>
      <c r="N1599" t="b">
        <v>0</v>
      </c>
      <c r="O1599" s="11">
        <f t="shared" si="145"/>
        <v>0</v>
      </c>
      <c r="P1599" s="12">
        <f t="shared" si="146"/>
        <v>42603.354131944448</v>
      </c>
      <c r="Q1599" s="12">
        <f t="shared" si="147"/>
        <v>42633.354131944448</v>
      </c>
      <c r="R1599" t="s">
        <v>8291</v>
      </c>
      <c r="S1599" t="str">
        <f t="shared" si="148"/>
        <v>photography</v>
      </c>
      <c r="T1599" t="str">
        <f t="shared" si="149"/>
        <v>places</v>
      </c>
    </row>
    <row r="1600" spans="1:20" ht="43.2" x14ac:dyDescent="0.55000000000000004">
      <c r="A1600">
        <v>1598</v>
      </c>
      <c r="B1600" s="3" t="s">
        <v>1599</v>
      </c>
      <c r="C1600" s="3" t="s">
        <v>5708</v>
      </c>
      <c r="D1600" s="7">
        <v>800</v>
      </c>
      <c r="E1600" s="7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7">
        <f t="shared" si="144"/>
        <v>1</v>
      </c>
      <c r="N1600" t="b">
        <v>0</v>
      </c>
      <c r="O1600" s="11">
        <f t="shared" si="145"/>
        <v>1.25E-3</v>
      </c>
      <c r="P1600" s="12">
        <f t="shared" si="146"/>
        <v>42151.667337962965</v>
      </c>
      <c r="Q1600" s="12">
        <f t="shared" si="147"/>
        <v>42211.667337962965</v>
      </c>
      <c r="R1600" t="s">
        <v>8291</v>
      </c>
      <c r="S1600" t="str">
        <f t="shared" si="148"/>
        <v>photography</v>
      </c>
      <c r="T1600" t="str">
        <f t="shared" si="149"/>
        <v>places</v>
      </c>
    </row>
    <row r="1601" spans="1:20" ht="43.2" x14ac:dyDescent="0.55000000000000004">
      <c r="A1601">
        <v>1599</v>
      </c>
      <c r="B1601" s="3" t="s">
        <v>1600</v>
      </c>
      <c r="C1601" s="3" t="s">
        <v>5709</v>
      </c>
      <c r="D1601" s="7">
        <v>500</v>
      </c>
      <c r="E1601" s="7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7" t="e">
        <f t="shared" si="144"/>
        <v>#DIV/0!</v>
      </c>
      <c r="N1601" t="b">
        <v>0</v>
      </c>
      <c r="O1601" s="11">
        <f t="shared" si="145"/>
        <v>0</v>
      </c>
      <c r="P1601" s="12">
        <f t="shared" si="146"/>
        <v>42438.53907407407</v>
      </c>
      <c r="Q1601" s="12">
        <f t="shared" si="147"/>
        <v>42468.497407407413</v>
      </c>
      <c r="R1601" t="s">
        <v>8291</v>
      </c>
      <c r="S1601" t="str">
        <f t="shared" si="148"/>
        <v>photography</v>
      </c>
      <c r="T1601" t="str">
        <f t="shared" si="149"/>
        <v>places</v>
      </c>
    </row>
    <row r="1602" spans="1:20" ht="43.2" x14ac:dyDescent="0.55000000000000004">
      <c r="A1602">
        <v>1600</v>
      </c>
      <c r="B1602" s="3" t="s">
        <v>1601</v>
      </c>
      <c r="C1602" s="3" t="s">
        <v>5710</v>
      </c>
      <c r="D1602" s="7">
        <v>5000</v>
      </c>
      <c r="E1602" s="7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7">
        <f t="shared" si="144"/>
        <v>40.777777777777779</v>
      </c>
      <c r="N1602" t="b">
        <v>0</v>
      </c>
      <c r="O1602" s="11">
        <f t="shared" si="145"/>
        <v>7.3400000000000007E-2</v>
      </c>
      <c r="P1602" s="12">
        <f t="shared" si="146"/>
        <v>41791.057314814818</v>
      </c>
      <c r="Q1602" s="12">
        <f t="shared" si="147"/>
        <v>41835.21597222222</v>
      </c>
      <c r="R1602" t="s">
        <v>8291</v>
      </c>
      <c r="S1602" t="str">
        <f t="shared" si="148"/>
        <v>photography</v>
      </c>
      <c r="T1602" t="str">
        <f t="shared" si="149"/>
        <v>places</v>
      </c>
    </row>
    <row r="1603" spans="1:20" ht="43.2" x14ac:dyDescent="0.55000000000000004">
      <c r="A1603">
        <v>1601</v>
      </c>
      <c r="B1603" s="3" t="s">
        <v>1602</v>
      </c>
      <c r="C1603" s="3" t="s">
        <v>5711</v>
      </c>
      <c r="D1603" s="7">
        <v>2500</v>
      </c>
      <c r="E1603" s="7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7">
        <f t="shared" ref="M1603:M1666" si="150">E1603/L1603</f>
        <v>48.325535714285714</v>
      </c>
      <c r="N1603" t="b">
        <v>1</v>
      </c>
      <c r="O1603" s="11">
        <f t="shared" ref="O1603:O1666" si="151">E1603/D1603</f>
        <v>1.082492</v>
      </c>
      <c r="P1603" s="12">
        <f t="shared" ref="P1603:P1666" si="152">(((J1603/60)/60)/24)+DATE(1970,1,1)</f>
        <v>40638.092974537038</v>
      </c>
      <c r="Q1603" s="12">
        <f t="shared" ref="Q1603:Q1666" si="153">(((I1603/60)/60)/24)+DATE(1970,1,1)</f>
        <v>40668.092974537038</v>
      </c>
      <c r="R1603" t="s">
        <v>8276</v>
      </c>
      <c r="S1603" t="str">
        <f t="shared" ref="S1603:S1666" si="154">LEFT(R1603, SEARCH("/",R1603,1)-1)</f>
        <v>music</v>
      </c>
      <c r="T1603" t="str">
        <f t="shared" ref="T1603:T1666" si="155">RIGHT(R1603,LEN(R1603)-SEARCH("/",R1603))</f>
        <v>rock</v>
      </c>
    </row>
    <row r="1604" spans="1:20" ht="43.2" x14ac:dyDescent="0.55000000000000004">
      <c r="A1604">
        <v>1602</v>
      </c>
      <c r="B1604" s="3" t="s">
        <v>1603</v>
      </c>
      <c r="C1604" s="3" t="s">
        <v>5712</v>
      </c>
      <c r="D1604" s="7">
        <v>1500</v>
      </c>
      <c r="E1604" s="7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7">
        <f t="shared" si="150"/>
        <v>46.953125</v>
      </c>
      <c r="N1604" t="b">
        <v>1</v>
      </c>
      <c r="O1604" s="11">
        <f t="shared" si="151"/>
        <v>1.0016666666666667</v>
      </c>
      <c r="P1604" s="12">
        <f t="shared" si="152"/>
        <v>40788.297650462962</v>
      </c>
      <c r="Q1604" s="12">
        <f t="shared" si="153"/>
        <v>40830.958333333336</v>
      </c>
      <c r="R1604" t="s">
        <v>8276</v>
      </c>
      <c r="S1604" t="str">
        <f t="shared" si="154"/>
        <v>music</v>
      </c>
      <c r="T1604" t="str">
        <f t="shared" si="155"/>
        <v>rock</v>
      </c>
    </row>
    <row r="1605" spans="1:20" ht="28.8" x14ac:dyDescent="0.55000000000000004">
      <c r="A1605">
        <v>1603</v>
      </c>
      <c r="B1605" s="3" t="s">
        <v>1604</v>
      </c>
      <c r="C1605" s="3" t="s">
        <v>5713</v>
      </c>
      <c r="D1605" s="7">
        <v>2000</v>
      </c>
      <c r="E1605" s="7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7">
        <f t="shared" si="150"/>
        <v>66.688666666666663</v>
      </c>
      <c r="N1605" t="b">
        <v>1</v>
      </c>
      <c r="O1605" s="11">
        <f t="shared" si="151"/>
        <v>1.0003299999999999</v>
      </c>
      <c r="P1605" s="12">
        <f t="shared" si="152"/>
        <v>40876.169664351852</v>
      </c>
      <c r="Q1605" s="12">
        <f t="shared" si="153"/>
        <v>40936.169664351852</v>
      </c>
      <c r="R1605" t="s">
        <v>8276</v>
      </c>
      <c r="S1605" t="str">
        <f t="shared" si="154"/>
        <v>music</v>
      </c>
      <c r="T1605" t="str">
        <f t="shared" si="155"/>
        <v>rock</v>
      </c>
    </row>
    <row r="1606" spans="1:20" ht="43.2" x14ac:dyDescent="0.55000000000000004">
      <c r="A1606">
        <v>1604</v>
      </c>
      <c r="B1606" s="3" t="s">
        <v>1605</v>
      </c>
      <c r="C1606" s="3" t="s">
        <v>5714</v>
      </c>
      <c r="D1606" s="7">
        <v>2800</v>
      </c>
      <c r="E1606" s="7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7">
        <f t="shared" si="150"/>
        <v>48.842857142857142</v>
      </c>
      <c r="N1606" t="b">
        <v>1</v>
      </c>
      <c r="O1606" s="11">
        <f t="shared" si="151"/>
        <v>1.2210714285714286</v>
      </c>
      <c r="P1606" s="12">
        <f t="shared" si="152"/>
        <v>40945.845312500001</v>
      </c>
      <c r="Q1606" s="12">
        <f t="shared" si="153"/>
        <v>40985.80364583333</v>
      </c>
      <c r="R1606" t="s">
        <v>8276</v>
      </c>
      <c r="S1606" t="str">
        <f t="shared" si="154"/>
        <v>music</v>
      </c>
      <c r="T1606" t="str">
        <f t="shared" si="155"/>
        <v>rock</v>
      </c>
    </row>
    <row r="1607" spans="1:20" ht="43.2" x14ac:dyDescent="0.55000000000000004">
      <c r="A1607">
        <v>1605</v>
      </c>
      <c r="B1607" s="3" t="s">
        <v>1606</v>
      </c>
      <c r="C1607" s="3" t="s">
        <v>5715</v>
      </c>
      <c r="D1607" s="7">
        <v>6000</v>
      </c>
      <c r="E1607" s="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7">
        <f t="shared" si="150"/>
        <v>137.30909090909091</v>
      </c>
      <c r="N1607" t="b">
        <v>1</v>
      </c>
      <c r="O1607" s="11">
        <f t="shared" si="151"/>
        <v>1.0069333333333335</v>
      </c>
      <c r="P1607" s="12">
        <f t="shared" si="152"/>
        <v>40747.012881944444</v>
      </c>
      <c r="Q1607" s="12">
        <f t="shared" si="153"/>
        <v>40756.291666666664</v>
      </c>
      <c r="R1607" t="s">
        <v>8276</v>
      </c>
      <c r="S1607" t="str">
        <f t="shared" si="154"/>
        <v>music</v>
      </c>
      <c r="T1607" t="str">
        <f t="shared" si="155"/>
        <v>rock</v>
      </c>
    </row>
    <row r="1608" spans="1:20" ht="43.2" x14ac:dyDescent="0.55000000000000004">
      <c r="A1608">
        <v>1606</v>
      </c>
      <c r="B1608" s="3" t="s">
        <v>1607</v>
      </c>
      <c r="C1608" s="3" t="s">
        <v>5716</v>
      </c>
      <c r="D1608" s="7">
        <v>8000</v>
      </c>
      <c r="E1608" s="7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7">
        <f t="shared" si="150"/>
        <v>87.829673913043479</v>
      </c>
      <c r="N1608" t="b">
        <v>1</v>
      </c>
      <c r="O1608" s="11">
        <f t="shared" si="151"/>
        <v>1.01004125</v>
      </c>
      <c r="P1608" s="12">
        <f t="shared" si="152"/>
        <v>40536.111550925925</v>
      </c>
      <c r="Q1608" s="12">
        <f t="shared" si="153"/>
        <v>40626.069884259261</v>
      </c>
      <c r="R1608" t="s">
        <v>8276</v>
      </c>
      <c r="S1608" t="str">
        <f t="shared" si="154"/>
        <v>music</v>
      </c>
      <c r="T1608" t="str">
        <f t="shared" si="155"/>
        <v>rock</v>
      </c>
    </row>
    <row r="1609" spans="1:20" ht="43.2" x14ac:dyDescent="0.55000000000000004">
      <c r="A1609">
        <v>1607</v>
      </c>
      <c r="B1609" s="3" t="s">
        <v>1608</v>
      </c>
      <c r="C1609" s="3" t="s">
        <v>5717</v>
      </c>
      <c r="D1609" s="7">
        <v>10000</v>
      </c>
      <c r="E1609" s="7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7">
        <f t="shared" si="150"/>
        <v>70.785365853658533</v>
      </c>
      <c r="N1609" t="b">
        <v>1</v>
      </c>
      <c r="O1609" s="11">
        <f t="shared" si="151"/>
        <v>1.4511000000000001</v>
      </c>
      <c r="P1609" s="12">
        <f t="shared" si="152"/>
        <v>41053.80846064815</v>
      </c>
      <c r="Q1609" s="12">
        <f t="shared" si="153"/>
        <v>41074.80846064815</v>
      </c>
      <c r="R1609" t="s">
        <v>8276</v>
      </c>
      <c r="S1609" t="str">
        <f t="shared" si="154"/>
        <v>music</v>
      </c>
      <c r="T1609" t="str">
        <f t="shared" si="155"/>
        <v>rock</v>
      </c>
    </row>
    <row r="1610" spans="1:20" ht="28.8" x14ac:dyDescent="0.55000000000000004">
      <c r="A1610">
        <v>1608</v>
      </c>
      <c r="B1610" s="3" t="s">
        <v>1609</v>
      </c>
      <c r="C1610" s="3" t="s">
        <v>5718</v>
      </c>
      <c r="D1610" s="7">
        <v>1200</v>
      </c>
      <c r="E1610" s="7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7">
        <f t="shared" si="150"/>
        <v>52.826086956521742</v>
      </c>
      <c r="N1610" t="b">
        <v>1</v>
      </c>
      <c r="O1610" s="11">
        <f t="shared" si="151"/>
        <v>1.0125</v>
      </c>
      <c r="P1610" s="12">
        <f t="shared" si="152"/>
        <v>41607.83085648148</v>
      </c>
      <c r="Q1610" s="12">
        <f t="shared" si="153"/>
        <v>41640.226388888892</v>
      </c>
      <c r="R1610" t="s">
        <v>8276</v>
      </c>
      <c r="S1610" t="str">
        <f t="shared" si="154"/>
        <v>music</v>
      </c>
      <c r="T1610" t="str">
        <f t="shared" si="155"/>
        <v>rock</v>
      </c>
    </row>
    <row r="1611" spans="1:20" ht="43.2" x14ac:dyDescent="0.55000000000000004">
      <c r="A1611">
        <v>1609</v>
      </c>
      <c r="B1611" s="3" t="s">
        <v>1610</v>
      </c>
      <c r="C1611" s="3" t="s">
        <v>5719</v>
      </c>
      <c r="D1611" s="7">
        <v>1500</v>
      </c>
      <c r="E1611" s="7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7">
        <f t="shared" si="150"/>
        <v>443.75</v>
      </c>
      <c r="N1611" t="b">
        <v>1</v>
      </c>
      <c r="O1611" s="11">
        <f t="shared" si="151"/>
        <v>1.1833333333333333</v>
      </c>
      <c r="P1611" s="12">
        <f t="shared" si="152"/>
        <v>40796.001261574071</v>
      </c>
      <c r="Q1611" s="12">
        <f t="shared" si="153"/>
        <v>40849.333333333336</v>
      </c>
      <c r="R1611" t="s">
        <v>8276</v>
      </c>
      <c r="S1611" t="str">
        <f t="shared" si="154"/>
        <v>music</v>
      </c>
      <c r="T1611" t="str">
        <f t="shared" si="155"/>
        <v>rock</v>
      </c>
    </row>
    <row r="1612" spans="1:20" ht="28.8" x14ac:dyDescent="0.55000000000000004">
      <c r="A1612">
        <v>1610</v>
      </c>
      <c r="B1612" s="3" t="s">
        <v>1611</v>
      </c>
      <c r="C1612" s="3" t="s">
        <v>5720</v>
      </c>
      <c r="D1612" s="7">
        <v>2000</v>
      </c>
      <c r="E1612" s="7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7">
        <f t="shared" si="150"/>
        <v>48.544642857142854</v>
      </c>
      <c r="N1612" t="b">
        <v>1</v>
      </c>
      <c r="O1612" s="11">
        <f t="shared" si="151"/>
        <v>2.7185000000000001</v>
      </c>
      <c r="P1612" s="12">
        <f t="shared" si="152"/>
        <v>41228.924884259257</v>
      </c>
      <c r="Q1612" s="12">
        <f t="shared" si="153"/>
        <v>41258.924884259257</v>
      </c>
      <c r="R1612" t="s">
        <v>8276</v>
      </c>
      <c r="S1612" t="str">
        <f t="shared" si="154"/>
        <v>music</v>
      </c>
      <c r="T1612" t="str">
        <f t="shared" si="155"/>
        <v>rock</v>
      </c>
    </row>
    <row r="1613" spans="1:20" x14ac:dyDescent="0.55000000000000004">
      <c r="A1613">
        <v>1611</v>
      </c>
      <c r="B1613" s="3" t="s">
        <v>1612</v>
      </c>
      <c r="C1613" s="3" t="s">
        <v>5721</v>
      </c>
      <c r="D1613" s="7">
        <v>800</v>
      </c>
      <c r="E1613" s="7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7">
        <f t="shared" si="150"/>
        <v>37.074074074074076</v>
      </c>
      <c r="N1613" t="b">
        <v>1</v>
      </c>
      <c r="O1613" s="11">
        <f t="shared" si="151"/>
        <v>1.25125</v>
      </c>
      <c r="P1613" s="12">
        <f t="shared" si="152"/>
        <v>41409.00037037037</v>
      </c>
      <c r="Q1613" s="12">
        <f t="shared" si="153"/>
        <v>41430.00037037037</v>
      </c>
      <c r="R1613" t="s">
        <v>8276</v>
      </c>
      <c r="S1613" t="str">
        <f t="shared" si="154"/>
        <v>music</v>
      </c>
      <c r="T1613" t="str">
        <f t="shared" si="155"/>
        <v>rock</v>
      </c>
    </row>
    <row r="1614" spans="1:20" ht="28.8" x14ac:dyDescent="0.55000000000000004">
      <c r="A1614">
        <v>1612</v>
      </c>
      <c r="B1614" s="3" t="s">
        <v>1613</v>
      </c>
      <c r="C1614" s="3" t="s">
        <v>5722</v>
      </c>
      <c r="D1614" s="7">
        <v>500</v>
      </c>
      <c r="E1614" s="7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7">
        <f t="shared" si="150"/>
        <v>50</v>
      </c>
      <c r="N1614" t="b">
        <v>1</v>
      </c>
      <c r="O1614" s="11">
        <f t="shared" si="151"/>
        <v>1.1000000000000001</v>
      </c>
      <c r="P1614" s="12">
        <f t="shared" si="152"/>
        <v>41246.874814814815</v>
      </c>
      <c r="Q1614" s="12">
        <f t="shared" si="153"/>
        <v>41276.874814814815</v>
      </c>
      <c r="R1614" t="s">
        <v>8276</v>
      </c>
      <c r="S1614" t="str">
        <f t="shared" si="154"/>
        <v>music</v>
      </c>
      <c r="T1614" t="str">
        <f t="shared" si="155"/>
        <v>rock</v>
      </c>
    </row>
    <row r="1615" spans="1:20" ht="43.2" x14ac:dyDescent="0.55000000000000004">
      <c r="A1615">
        <v>1613</v>
      </c>
      <c r="B1615" s="3" t="s">
        <v>1614</v>
      </c>
      <c r="C1615" s="3" t="s">
        <v>5723</v>
      </c>
      <c r="D1615" s="7">
        <v>1000</v>
      </c>
      <c r="E1615" s="7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7">
        <f t="shared" si="150"/>
        <v>39.03846153846154</v>
      </c>
      <c r="N1615" t="b">
        <v>1</v>
      </c>
      <c r="O1615" s="11">
        <f t="shared" si="151"/>
        <v>1.0149999999999999</v>
      </c>
      <c r="P1615" s="12">
        <f t="shared" si="152"/>
        <v>41082.069467592592</v>
      </c>
      <c r="Q1615" s="12">
        <f t="shared" si="153"/>
        <v>41112.069467592592</v>
      </c>
      <c r="R1615" t="s">
        <v>8276</v>
      </c>
      <c r="S1615" t="str">
        <f t="shared" si="154"/>
        <v>music</v>
      </c>
      <c r="T1615" t="str">
        <f t="shared" si="155"/>
        <v>rock</v>
      </c>
    </row>
    <row r="1616" spans="1:20" ht="43.2" x14ac:dyDescent="0.55000000000000004">
      <c r="A1616">
        <v>1614</v>
      </c>
      <c r="B1616" s="3" t="s">
        <v>1615</v>
      </c>
      <c r="C1616" s="3" t="s">
        <v>5724</v>
      </c>
      <c r="D1616" s="7">
        <v>5000</v>
      </c>
      <c r="E1616" s="7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7">
        <f t="shared" si="150"/>
        <v>66.688311688311686</v>
      </c>
      <c r="N1616" t="b">
        <v>1</v>
      </c>
      <c r="O1616" s="11">
        <f t="shared" si="151"/>
        <v>1.0269999999999999</v>
      </c>
      <c r="P1616" s="12">
        <f t="shared" si="152"/>
        <v>41794.981122685182</v>
      </c>
      <c r="Q1616" s="12">
        <f t="shared" si="153"/>
        <v>41854.708333333336</v>
      </c>
      <c r="R1616" t="s">
        <v>8276</v>
      </c>
      <c r="S1616" t="str">
        <f t="shared" si="154"/>
        <v>music</v>
      </c>
      <c r="T1616" t="str">
        <f t="shared" si="155"/>
        <v>rock</v>
      </c>
    </row>
    <row r="1617" spans="1:20" ht="43.2" x14ac:dyDescent="0.55000000000000004">
      <c r="A1617">
        <v>1615</v>
      </c>
      <c r="B1617" s="3" t="s">
        <v>1616</v>
      </c>
      <c r="C1617" s="3" t="s">
        <v>5725</v>
      </c>
      <c r="D1617" s="7">
        <v>8000</v>
      </c>
      <c r="E1617" s="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7">
        <f t="shared" si="150"/>
        <v>67.132352941176464</v>
      </c>
      <c r="N1617" t="b">
        <v>1</v>
      </c>
      <c r="O1617" s="11">
        <f t="shared" si="151"/>
        <v>1.1412500000000001</v>
      </c>
      <c r="P1617" s="12">
        <f t="shared" si="152"/>
        <v>40845.050879629627</v>
      </c>
      <c r="Q1617" s="12">
        <f t="shared" si="153"/>
        <v>40890.092546296299</v>
      </c>
      <c r="R1617" t="s">
        <v>8276</v>
      </c>
      <c r="S1617" t="str">
        <f t="shared" si="154"/>
        <v>music</v>
      </c>
      <c r="T1617" t="str">
        <f t="shared" si="155"/>
        <v>rock</v>
      </c>
    </row>
    <row r="1618" spans="1:20" ht="43.2" x14ac:dyDescent="0.55000000000000004">
      <c r="A1618">
        <v>1616</v>
      </c>
      <c r="B1618" s="3" t="s">
        <v>1617</v>
      </c>
      <c r="C1618" s="3" t="s">
        <v>5726</v>
      </c>
      <c r="D1618" s="7">
        <v>10000</v>
      </c>
      <c r="E1618" s="7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7">
        <f t="shared" si="150"/>
        <v>66.369426751592357</v>
      </c>
      <c r="N1618" t="b">
        <v>1</v>
      </c>
      <c r="O1618" s="11">
        <f t="shared" si="151"/>
        <v>1.042</v>
      </c>
      <c r="P1618" s="12">
        <f t="shared" si="152"/>
        <v>41194.715520833335</v>
      </c>
      <c r="Q1618" s="12">
        <f t="shared" si="153"/>
        <v>41235.916666666664</v>
      </c>
      <c r="R1618" t="s">
        <v>8276</v>
      </c>
      <c r="S1618" t="str">
        <f t="shared" si="154"/>
        <v>music</v>
      </c>
      <c r="T1618" t="str">
        <f t="shared" si="155"/>
        <v>rock</v>
      </c>
    </row>
    <row r="1619" spans="1:20" ht="28.8" x14ac:dyDescent="0.55000000000000004">
      <c r="A1619">
        <v>1617</v>
      </c>
      <c r="B1619" s="3" t="s">
        <v>1618</v>
      </c>
      <c r="C1619" s="3" t="s">
        <v>5727</v>
      </c>
      <c r="D1619" s="7">
        <v>7000</v>
      </c>
      <c r="E1619" s="7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7">
        <f t="shared" si="150"/>
        <v>64.620253164556956</v>
      </c>
      <c r="N1619" t="b">
        <v>1</v>
      </c>
      <c r="O1619" s="11">
        <f t="shared" si="151"/>
        <v>1.4585714285714286</v>
      </c>
      <c r="P1619" s="12">
        <f t="shared" si="152"/>
        <v>41546.664212962962</v>
      </c>
      <c r="Q1619" s="12">
        <f t="shared" si="153"/>
        <v>41579.791666666664</v>
      </c>
      <c r="R1619" t="s">
        <v>8276</v>
      </c>
      <c r="S1619" t="str">
        <f t="shared" si="154"/>
        <v>music</v>
      </c>
      <c r="T1619" t="str">
        <f t="shared" si="155"/>
        <v>rock</v>
      </c>
    </row>
    <row r="1620" spans="1:20" ht="28.8" x14ac:dyDescent="0.55000000000000004">
      <c r="A1620">
        <v>1618</v>
      </c>
      <c r="B1620" s="3" t="s">
        <v>1619</v>
      </c>
      <c r="C1620" s="3" t="s">
        <v>5728</v>
      </c>
      <c r="D1620" s="7">
        <v>1500</v>
      </c>
      <c r="E1620" s="7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7">
        <f t="shared" si="150"/>
        <v>58.370370370370374</v>
      </c>
      <c r="N1620" t="b">
        <v>1</v>
      </c>
      <c r="O1620" s="11">
        <f t="shared" si="151"/>
        <v>1.0506666666666666</v>
      </c>
      <c r="P1620" s="12">
        <f t="shared" si="152"/>
        <v>41301.654340277775</v>
      </c>
      <c r="Q1620" s="12">
        <f t="shared" si="153"/>
        <v>41341.654340277775</v>
      </c>
      <c r="R1620" t="s">
        <v>8276</v>
      </c>
      <c r="S1620" t="str">
        <f t="shared" si="154"/>
        <v>music</v>
      </c>
      <c r="T1620" t="str">
        <f t="shared" si="155"/>
        <v>rock</v>
      </c>
    </row>
    <row r="1621" spans="1:20" ht="43.2" x14ac:dyDescent="0.55000000000000004">
      <c r="A1621">
        <v>1619</v>
      </c>
      <c r="B1621" s="3" t="s">
        <v>1620</v>
      </c>
      <c r="C1621" s="3" t="s">
        <v>5729</v>
      </c>
      <c r="D1621" s="7">
        <v>1500</v>
      </c>
      <c r="E1621" s="7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7">
        <f t="shared" si="150"/>
        <v>86.956521739130437</v>
      </c>
      <c r="N1621" t="b">
        <v>1</v>
      </c>
      <c r="O1621" s="11">
        <f t="shared" si="151"/>
        <v>1.3333333333333333</v>
      </c>
      <c r="P1621" s="12">
        <f t="shared" si="152"/>
        <v>41876.18618055556</v>
      </c>
      <c r="Q1621" s="12">
        <f t="shared" si="153"/>
        <v>41897.18618055556</v>
      </c>
      <c r="R1621" t="s">
        <v>8276</v>
      </c>
      <c r="S1621" t="str">
        <f t="shared" si="154"/>
        <v>music</v>
      </c>
      <c r="T1621" t="str">
        <f t="shared" si="155"/>
        <v>rock</v>
      </c>
    </row>
    <row r="1622" spans="1:20" ht="28.8" x14ac:dyDescent="0.55000000000000004">
      <c r="A1622">
        <v>1620</v>
      </c>
      <c r="B1622" s="3" t="s">
        <v>1621</v>
      </c>
      <c r="C1622" s="3" t="s">
        <v>5730</v>
      </c>
      <c r="D1622" s="7">
        <v>1000</v>
      </c>
      <c r="E1622" s="7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7">
        <f t="shared" si="150"/>
        <v>66.470588235294116</v>
      </c>
      <c r="N1622" t="b">
        <v>1</v>
      </c>
      <c r="O1622" s="11">
        <f t="shared" si="151"/>
        <v>1.1299999999999999</v>
      </c>
      <c r="P1622" s="12">
        <f t="shared" si="152"/>
        <v>41321.339583333334</v>
      </c>
      <c r="Q1622" s="12">
        <f t="shared" si="153"/>
        <v>41328.339583333334</v>
      </c>
      <c r="R1622" t="s">
        <v>8276</v>
      </c>
      <c r="S1622" t="str">
        <f t="shared" si="154"/>
        <v>music</v>
      </c>
      <c r="T1622" t="str">
        <f t="shared" si="155"/>
        <v>rock</v>
      </c>
    </row>
    <row r="1623" spans="1:20" ht="43.2" x14ac:dyDescent="0.55000000000000004">
      <c r="A1623">
        <v>1621</v>
      </c>
      <c r="B1623" s="3" t="s">
        <v>1622</v>
      </c>
      <c r="C1623" s="3" t="s">
        <v>5731</v>
      </c>
      <c r="D1623" s="7">
        <v>5000</v>
      </c>
      <c r="E1623" s="7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7">
        <f t="shared" si="150"/>
        <v>163.78378378378378</v>
      </c>
      <c r="N1623" t="b">
        <v>1</v>
      </c>
      <c r="O1623" s="11">
        <f t="shared" si="151"/>
        <v>1.212</v>
      </c>
      <c r="P1623" s="12">
        <f t="shared" si="152"/>
        <v>41003.60665509259</v>
      </c>
      <c r="Q1623" s="12">
        <f t="shared" si="153"/>
        <v>41057.165972222225</v>
      </c>
      <c r="R1623" t="s">
        <v>8276</v>
      </c>
      <c r="S1623" t="str">
        <f t="shared" si="154"/>
        <v>music</v>
      </c>
      <c r="T1623" t="str">
        <f t="shared" si="155"/>
        <v>rock</v>
      </c>
    </row>
    <row r="1624" spans="1:20" ht="43.2" x14ac:dyDescent="0.55000000000000004">
      <c r="A1624">
        <v>1622</v>
      </c>
      <c r="B1624" s="3" t="s">
        <v>1623</v>
      </c>
      <c r="C1624" s="3" t="s">
        <v>5732</v>
      </c>
      <c r="D1624" s="7">
        <v>6900</v>
      </c>
      <c r="E1624" s="7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7">
        <f t="shared" si="150"/>
        <v>107.98461538461538</v>
      </c>
      <c r="N1624" t="b">
        <v>1</v>
      </c>
      <c r="O1624" s="11">
        <f t="shared" si="151"/>
        <v>1.0172463768115942</v>
      </c>
      <c r="P1624" s="12">
        <f t="shared" si="152"/>
        <v>41950.29483796296</v>
      </c>
      <c r="Q1624" s="12">
        <f t="shared" si="153"/>
        <v>41990.332638888889</v>
      </c>
      <c r="R1624" t="s">
        <v>8276</v>
      </c>
      <c r="S1624" t="str">
        <f t="shared" si="154"/>
        <v>music</v>
      </c>
      <c r="T1624" t="str">
        <f t="shared" si="155"/>
        <v>rock</v>
      </c>
    </row>
    <row r="1625" spans="1:20" ht="43.2" x14ac:dyDescent="0.55000000000000004">
      <c r="A1625">
        <v>1623</v>
      </c>
      <c r="B1625" s="3" t="s">
        <v>1624</v>
      </c>
      <c r="C1625" s="3" t="s">
        <v>5733</v>
      </c>
      <c r="D1625" s="7">
        <v>750</v>
      </c>
      <c r="E1625" s="7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7">
        <f t="shared" si="150"/>
        <v>42.111111111111114</v>
      </c>
      <c r="N1625" t="b">
        <v>1</v>
      </c>
      <c r="O1625" s="11">
        <f t="shared" si="151"/>
        <v>1.0106666666666666</v>
      </c>
      <c r="P1625" s="12">
        <f t="shared" si="152"/>
        <v>41453.688530092593</v>
      </c>
      <c r="Q1625" s="12">
        <f t="shared" si="153"/>
        <v>41513.688530092593</v>
      </c>
      <c r="R1625" t="s">
        <v>8276</v>
      </c>
      <c r="S1625" t="str">
        <f t="shared" si="154"/>
        <v>music</v>
      </c>
      <c r="T1625" t="str">
        <f t="shared" si="155"/>
        <v>rock</v>
      </c>
    </row>
    <row r="1626" spans="1:20" ht="28.8" x14ac:dyDescent="0.55000000000000004">
      <c r="A1626">
        <v>1624</v>
      </c>
      <c r="B1626" s="3" t="s">
        <v>1625</v>
      </c>
      <c r="C1626" s="3" t="s">
        <v>5734</v>
      </c>
      <c r="D1626" s="7">
        <v>1000</v>
      </c>
      <c r="E1626" s="7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7">
        <f t="shared" si="150"/>
        <v>47.2</v>
      </c>
      <c r="N1626" t="b">
        <v>1</v>
      </c>
      <c r="O1626" s="11">
        <f t="shared" si="151"/>
        <v>1.18</v>
      </c>
      <c r="P1626" s="12">
        <f t="shared" si="152"/>
        <v>41243.367303240739</v>
      </c>
      <c r="Q1626" s="12">
        <f t="shared" si="153"/>
        <v>41283.367303240739</v>
      </c>
      <c r="R1626" t="s">
        <v>8276</v>
      </c>
      <c r="S1626" t="str">
        <f t="shared" si="154"/>
        <v>music</v>
      </c>
      <c r="T1626" t="str">
        <f t="shared" si="155"/>
        <v>rock</v>
      </c>
    </row>
    <row r="1627" spans="1:20" ht="43.2" x14ac:dyDescent="0.55000000000000004">
      <c r="A1627">
        <v>1625</v>
      </c>
      <c r="B1627" s="3" t="s">
        <v>1626</v>
      </c>
      <c r="C1627" s="3" t="s">
        <v>5735</v>
      </c>
      <c r="D1627" s="7">
        <v>7500</v>
      </c>
      <c r="E1627" s="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7">
        <f t="shared" si="150"/>
        <v>112.01923076923077</v>
      </c>
      <c r="N1627" t="b">
        <v>1</v>
      </c>
      <c r="O1627" s="11">
        <f t="shared" si="151"/>
        <v>1.5533333333333332</v>
      </c>
      <c r="P1627" s="12">
        <f t="shared" si="152"/>
        <v>41135.699687500004</v>
      </c>
      <c r="Q1627" s="12">
        <f t="shared" si="153"/>
        <v>41163.699687500004</v>
      </c>
      <c r="R1627" t="s">
        <v>8276</v>
      </c>
      <c r="S1627" t="str">
        <f t="shared" si="154"/>
        <v>music</v>
      </c>
      <c r="T1627" t="str">
        <f t="shared" si="155"/>
        <v>rock</v>
      </c>
    </row>
    <row r="1628" spans="1:20" ht="43.2" x14ac:dyDescent="0.55000000000000004">
      <c r="A1628">
        <v>1626</v>
      </c>
      <c r="B1628" s="3" t="s">
        <v>1627</v>
      </c>
      <c r="C1628" s="3" t="s">
        <v>5736</v>
      </c>
      <c r="D1628" s="7">
        <v>8000</v>
      </c>
      <c r="E1628" s="7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7">
        <f t="shared" si="150"/>
        <v>74.953703703703709</v>
      </c>
      <c r="N1628" t="b">
        <v>1</v>
      </c>
      <c r="O1628" s="11">
        <f t="shared" si="151"/>
        <v>1.0118750000000001</v>
      </c>
      <c r="P1628" s="12">
        <f t="shared" si="152"/>
        <v>41579.847997685189</v>
      </c>
      <c r="Q1628" s="12">
        <f t="shared" si="153"/>
        <v>41609.889664351853</v>
      </c>
      <c r="R1628" t="s">
        <v>8276</v>
      </c>
      <c r="S1628" t="str">
        <f t="shared" si="154"/>
        <v>music</v>
      </c>
      <c r="T1628" t="str">
        <f t="shared" si="155"/>
        <v>rock</v>
      </c>
    </row>
    <row r="1629" spans="1:20" ht="43.2" x14ac:dyDescent="0.55000000000000004">
      <c r="A1629">
        <v>1627</v>
      </c>
      <c r="B1629" s="3" t="s">
        <v>1628</v>
      </c>
      <c r="C1629" s="3" t="s">
        <v>5737</v>
      </c>
      <c r="D1629" s="7">
        <v>2000</v>
      </c>
      <c r="E1629" s="7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7">
        <f t="shared" si="150"/>
        <v>61.578947368421055</v>
      </c>
      <c r="N1629" t="b">
        <v>1</v>
      </c>
      <c r="O1629" s="11">
        <f t="shared" si="151"/>
        <v>1.17</v>
      </c>
      <c r="P1629" s="12">
        <f t="shared" si="152"/>
        <v>41205.707048611112</v>
      </c>
      <c r="Q1629" s="12">
        <f t="shared" si="153"/>
        <v>41239.207638888889</v>
      </c>
      <c r="R1629" t="s">
        <v>8276</v>
      </c>
      <c r="S1629" t="str">
        <f t="shared" si="154"/>
        <v>music</v>
      </c>
      <c r="T1629" t="str">
        <f t="shared" si="155"/>
        <v>rock</v>
      </c>
    </row>
    <row r="1630" spans="1:20" ht="28.8" x14ac:dyDescent="0.55000000000000004">
      <c r="A1630">
        <v>1628</v>
      </c>
      <c r="B1630" s="3" t="s">
        <v>1629</v>
      </c>
      <c r="C1630" s="3" t="s">
        <v>5738</v>
      </c>
      <c r="D1630" s="7">
        <v>4000</v>
      </c>
      <c r="E1630" s="7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7">
        <f t="shared" si="150"/>
        <v>45.875</v>
      </c>
      <c r="N1630" t="b">
        <v>1</v>
      </c>
      <c r="O1630" s="11">
        <f t="shared" si="151"/>
        <v>1.00925</v>
      </c>
      <c r="P1630" s="12">
        <f t="shared" si="152"/>
        <v>41774.737060185187</v>
      </c>
      <c r="Q1630" s="12">
        <f t="shared" si="153"/>
        <v>41807.737060185187</v>
      </c>
      <c r="R1630" t="s">
        <v>8276</v>
      </c>
      <c r="S1630" t="str">
        <f t="shared" si="154"/>
        <v>music</v>
      </c>
      <c r="T1630" t="str">
        <f t="shared" si="155"/>
        <v>rock</v>
      </c>
    </row>
    <row r="1631" spans="1:20" ht="28.8" x14ac:dyDescent="0.55000000000000004">
      <c r="A1631">
        <v>1629</v>
      </c>
      <c r="B1631" s="3" t="s">
        <v>1630</v>
      </c>
      <c r="C1631" s="3" t="s">
        <v>5739</v>
      </c>
      <c r="D1631" s="7">
        <v>6000</v>
      </c>
      <c r="E1631" s="7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7">
        <f t="shared" si="150"/>
        <v>75.853658536585371</v>
      </c>
      <c r="N1631" t="b">
        <v>1</v>
      </c>
      <c r="O1631" s="11">
        <f t="shared" si="151"/>
        <v>1.0366666666666666</v>
      </c>
      <c r="P1631" s="12">
        <f t="shared" si="152"/>
        <v>41645.867280092592</v>
      </c>
      <c r="Q1631" s="12">
        <f t="shared" si="153"/>
        <v>41690.867280092592</v>
      </c>
      <c r="R1631" t="s">
        <v>8276</v>
      </c>
      <c r="S1631" t="str">
        <f t="shared" si="154"/>
        <v>music</v>
      </c>
      <c r="T1631" t="str">
        <f t="shared" si="155"/>
        <v>rock</v>
      </c>
    </row>
    <row r="1632" spans="1:20" ht="43.2" x14ac:dyDescent="0.55000000000000004">
      <c r="A1632">
        <v>1630</v>
      </c>
      <c r="B1632" s="3" t="s">
        <v>1631</v>
      </c>
      <c r="C1632" s="3" t="s">
        <v>5740</v>
      </c>
      <c r="D1632" s="7">
        <v>4000</v>
      </c>
      <c r="E1632" s="7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7">
        <f t="shared" si="150"/>
        <v>84.206349206349202</v>
      </c>
      <c r="N1632" t="b">
        <v>1</v>
      </c>
      <c r="O1632" s="11">
        <f t="shared" si="151"/>
        <v>2.6524999999999999</v>
      </c>
      <c r="P1632" s="12">
        <f t="shared" si="152"/>
        <v>40939.837673611109</v>
      </c>
      <c r="Q1632" s="12">
        <f t="shared" si="153"/>
        <v>40970.290972222225</v>
      </c>
      <c r="R1632" t="s">
        <v>8276</v>
      </c>
      <c r="S1632" t="str">
        <f t="shared" si="154"/>
        <v>music</v>
      </c>
      <c r="T1632" t="str">
        <f t="shared" si="155"/>
        <v>rock</v>
      </c>
    </row>
    <row r="1633" spans="1:20" ht="43.2" x14ac:dyDescent="0.55000000000000004">
      <c r="A1633">
        <v>1631</v>
      </c>
      <c r="B1633" s="3" t="s">
        <v>1632</v>
      </c>
      <c r="C1633" s="3" t="s">
        <v>5741</v>
      </c>
      <c r="D1633" s="7">
        <v>10000</v>
      </c>
      <c r="E1633" s="7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7">
        <f t="shared" si="150"/>
        <v>117.22556390977444</v>
      </c>
      <c r="N1633" t="b">
        <v>1</v>
      </c>
      <c r="O1633" s="11">
        <f t="shared" si="151"/>
        <v>1.5590999999999999</v>
      </c>
      <c r="P1633" s="12">
        <f t="shared" si="152"/>
        <v>41164.859502314815</v>
      </c>
      <c r="Q1633" s="12">
        <f t="shared" si="153"/>
        <v>41194.859502314815</v>
      </c>
      <c r="R1633" t="s">
        <v>8276</v>
      </c>
      <c r="S1633" t="str">
        <f t="shared" si="154"/>
        <v>music</v>
      </c>
      <c r="T1633" t="str">
        <f t="shared" si="155"/>
        <v>rock</v>
      </c>
    </row>
    <row r="1634" spans="1:20" ht="43.2" x14ac:dyDescent="0.55000000000000004">
      <c r="A1634">
        <v>1632</v>
      </c>
      <c r="B1634" s="3" t="s">
        <v>1633</v>
      </c>
      <c r="C1634" s="3" t="s">
        <v>5742</v>
      </c>
      <c r="D1634" s="7">
        <v>4000</v>
      </c>
      <c r="E1634" s="7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7">
        <f t="shared" si="150"/>
        <v>86.489361702127653</v>
      </c>
      <c r="N1634" t="b">
        <v>1</v>
      </c>
      <c r="O1634" s="11">
        <f t="shared" si="151"/>
        <v>1.0162500000000001</v>
      </c>
      <c r="P1634" s="12">
        <f t="shared" si="152"/>
        <v>40750.340902777774</v>
      </c>
      <c r="Q1634" s="12">
        <f t="shared" si="153"/>
        <v>40810.340902777774</v>
      </c>
      <c r="R1634" t="s">
        <v>8276</v>
      </c>
      <c r="S1634" t="str">
        <f t="shared" si="154"/>
        <v>music</v>
      </c>
      <c r="T1634" t="str">
        <f t="shared" si="155"/>
        <v>rock</v>
      </c>
    </row>
    <row r="1635" spans="1:20" ht="43.2" x14ac:dyDescent="0.55000000000000004">
      <c r="A1635">
        <v>1633</v>
      </c>
      <c r="B1635" s="3" t="s">
        <v>1634</v>
      </c>
      <c r="C1635" s="3" t="s">
        <v>5743</v>
      </c>
      <c r="D1635" s="7">
        <v>10000</v>
      </c>
      <c r="E1635" s="7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7">
        <f t="shared" si="150"/>
        <v>172.41379310344828</v>
      </c>
      <c r="N1635" t="b">
        <v>1</v>
      </c>
      <c r="O1635" s="11">
        <f t="shared" si="151"/>
        <v>1</v>
      </c>
      <c r="P1635" s="12">
        <f t="shared" si="152"/>
        <v>40896.883750000001</v>
      </c>
      <c r="Q1635" s="12">
        <f t="shared" si="153"/>
        <v>40924.208333333336</v>
      </c>
      <c r="R1635" t="s">
        <v>8276</v>
      </c>
      <c r="S1635" t="str">
        <f t="shared" si="154"/>
        <v>music</v>
      </c>
      <c r="T1635" t="str">
        <f t="shared" si="155"/>
        <v>rock</v>
      </c>
    </row>
    <row r="1636" spans="1:20" ht="28.8" x14ac:dyDescent="0.55000000000000004">
      <c r="A1636">
        <v>1634</v>
      </c>
      <c r="B1636" s="3" t="s">
        <v>1635</v>
      </c>
      <c r="C1636" s="3" t="s">
        <v>5744</v>
      </c>
      <c r="D1636" s="7">
        <v>2000</v>
      </c>
      <c r="E1636" s="7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7">
        <f t="shared" si="150"/>
        <v>62.8125</v>
      </c>
      <c r="N1636" t="b">
        <v>1</v>
      </c>
      <c r="O1636" s="11">
        <f t="shared" si="151"/>
        <v>1.0049999999999999</v>
      </c>
      <c r="P1636" s="12">
        <f t="shared" si="152"/>
        <v>40658.189826388887</v>
      </c>
      <c r="Q1636" s="12">
        <f t="shared" si="153"/>
        <v>40696.249305555553</v>
      </c>
      <c r="R1636" t="s">
        <v>8276</v>
      </c>
      <c r="S1636" t="str">
        <f t="shared" si="154"/>
        <v>music</v>
      </c>
      <c r="T1636" t="str">
        <f t="shared" si="155"/>
        <v>rock</v>
      </c>
    </row>
    <row r="1637" spans="1:20" ht="43.2" x14ac:dyDescent="0.55000000000000004">
      <c r="A1637">
        <v>1635</v>
      </c>
      <c r="B1637" s="3" t="s">
        <v>1636</v>
      </c>
      <c r="C1637" s="3" t="s">
        <v>5745</v>
      </c>
      <c r="D1637" s="7">
        <v>2000</v>
      </c>
      <c r="E1637" s="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7">
        <f t="shared" si="150"/>
        <v>67.729729729729726</v>
      </c>
      <c r="N1637" t="b">
        <v>1</v>
      </c>
      <c r="O1637" s="11">
        <f t="shared" si="151"/>
        <v>1.2529999999999999</v>
      </c>
      <c r="P1637" s="12">
        <f t="shared" si="152"/>
        <v>42502.868761574078</v>
      </c>
      <c r="Q1637" s="12">
        <f t="shared" si="153"/>
        <v>42562.868761574078</v>
      </c>
      <c r="R1637" t="s">
        <v>8276</v>
      </c>
      <c r="S1637" t="str">
        <f t="shared" si="154"/>
        <v>music</v>
      </c>
      <c r="T1637" t="str">
        <f t="shared" si="155"/>
        <v>rock</v>
      </c>
    </row>
    <row r="1638" spans="1:20" ht="43.2" x14ac:dyDescent="0.55000000000000004">
      <c r="A1638">
        <v>1636</v>
      </c>
      <c r="B1638" s="3" t="s">
        <v>1637</v>
      </c>
      <c r="C1638" s="3" t="s">
        <v>5746</v>
      </c>
      <c r="D1638" s="7">
        <v>4500</v>
      </c>
      <c r="E1638" s="7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7">
        <f t="shared" si="150"/>
        <v>53.5632183908046</v>
      </c>
      <c r="N1638" t="b">
        <v>1</v>
      </c>
      <c r="O1638" s="11">
        <f t="shared" si="151"/>
        <v>1.0355555555555556</v>
      </c>
      <c r="P1638" s="12">
        <f t="shared" si="152"/>
        <v>40663.08666666667</v>
      </c>
      <c r="Q1638" s="12">
        <f t="shared" si="153"/>
        <v>40706.166666666664</v>
      </c>
      <c r="R1638" t="s">
        <v>8276</v>
      </c>
      <c r="S1638" t="str">
        <f t="shared" si="154"/>
        <v>music</v>
      </c>
      <c r="T1638" t="str">
        <f t="shared" si="155"/>
        <v>rock</v>
      </c>
    </row>
    <row r="1639" spans="1:20" ht="43.2" x14ac:dyDescent="0.55000000000000004">
      <c r="A1639">
        <v>1637</v>
      </c>
      <c r="B1639" s="3" t="s">
        <v>1638</v>
      </c>
      <c r="C1639" s="3" t="s">
        <v>5747</v>
      </c>
      <c r="D1639" s="7">
        <v>500</v>
      </c>
      <c r="E1639" s="7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7">
        <f t="shared" si="150"/>
        <v>34.6</v>
      </c>
      <c r="N1639" t="b">
        <v>1</v>
      </c>
      <c r="O1639" s="11">
        <f t="shared" si="151"/>
        <v>1.038</v>
      </c>
      <c r="P1639" s="12">
        <f t="shared" si="152"/>
        <v>40122.751620370371</v>
      </c>
      <c r="Q1639" s="12">
        <f t="shared" si="153"/>
        <v>40178.98541666667</v>
      </c>
      <c r="R1639" t="s">
        <v>8276</v>
      </c>
      <c r="S1639" t="str">
        <f t="shared" si="154"/>
        <v>music</v>
      </c>
      <c r="T1639" t="str">
        <f t="shared" si="155"/>
        <v>rock</v>
      </c>
    </row>
    <row r="1640" spans="1:20" ht="28.8" x14ac:dyDescent="0.55000000000000004">
      <c r="A1640">
        <v>1638</v>
      </c>
      <c r="B1640" s="3" t="s">
        <v>1639</v>
      </c>
      <c r="C1640" s="3" t="s">
        <v>5748</v>
      </c>
      <c r="D1640" s="7">
        <v>1000</v>
      </c>
      <c r="E1640" s="7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7">
        <f t="shared" si="150"/>
        <v>38.888888888888886</v>
      </c>
      <c r="N1640" t="b">
        <v>1</v>
      </c>
      <c r="O1640" s="11">
        <f t="shared" si="151"/>
        <v>1.05</v>
      </c>
      <c r="P1640" s="12">
        <f t="shared" si="152"/>
        <v>41288.68712962963</v>
      </c>
      <c r="Q1640" s="12">
        <f t="shared" si="153"/>
        <v>41333.892361111109</v>
      </c>
      <c r="R1640" t="s">
        <v>8276</v>
      </c>
      <c r="S1640" t="str">
        <f t="shared" si="154"/>
        <v>music</v>
      </c>
      <c r="T1640" t="str">
        <f t="shared" si="155"/>
        <v>rock</v>
      </c>
    </row>
    <row r="1641" spans="1:20" ht="43.2" x14ac:dyDescent="0.55000000000000004">
      <c r="A1641">
        <v>1639</v>
      </c>
      <c r="B1641" s="3" t="s">
        <v>1640</v>
      </c>
      <c r="C1641" s="3" t="s">
        <v>5749</v>
      </c>
      <c r="D1641" s="7">
        <v>1800</v>
      </c>
      <c r="E1641" s="7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7">
        <f t="shared" si="150"/>
        <v>94.736842105263165</v>
      </c>
      <c r="N1641" t="b">
        <v>1</v>
      </c>
      <c r="O1641" s="11">
        <f t="shared" si="151"/>
        <v>1</v>
      </c>
      <c r="P1641" s="12">
        <f t="shared" si="152"/>
        <v>40941.652372685188</v>
      </c>
      <c r="Q1641" s="12">
        <f t="shared" si="153"/>
        <v>40971.652372685188</v>
      </c>
      <c r="R1641" t="s">
        <v>8276</v>
      </c>
      <c r="S1641" t="str">
        <f t="shared" si="154"/>
        <v>music</v>
      </c>
      <c r="T1641" t="str">
        <f t="shared" si="155"/>
        <v>rock</v>
      </c>
    </row>
    <row r="1642" spans="1:20" ht="43.2" x14ac:dyDescent="0.55000000000000004">
      <c r="A1642">
        <v>1640</v>
      </c>
      <c r="B1642" s="3" t="s">
        <v>1641</v>
      </c>
      <c r="C1642" s="3" t="s">
        <v>5750</v>
      </c>
      <c r="D1642" s="7">
        <v>400</v>
      </c>
      <c r="E1642" s="7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7">
        <f t="shared" si="150"/>
        <v>39.967058823529413</v>
      </c>
      <c r="N1642" t="b">
        <v>1</v>
      </c>
      <c r="O1642" s="11">
        <f t="shared" si="151"/>
        <v>1.6986000000000001</v>
      </c>
      <c r="P1642" s="12">
        <f t="shared" si="152"/>
        <v>40379.23096064815</v>
      </c>
      <c r="Q1642" s="12">
        <f t="shared" si="153"/>
        <v>40393.082638888889</v>
      </c>
      <c r="R1642" t="s">
        <v>8276</v>
      </c>
      <c r="S1642" t="str">
        <f t="shared" si="154"/>
        <v>music</v>
      </c>
      <c r="T1642" t="str">
        <f t="shared" si="155"/>
        <v>rock</v>
      </c>
    </row>
    <row r="1643" spans="1:20" ht="28.8" x14ac:dyDescent="0.55000000000000004">
      <c r="A1643">
        <v>1641</v>
      </c>
      <c r="B1643" s="3" t="s">
        <v>1642</v>
      </c>
      <c r="C1643" s="3" t="s">
        <v>5751</v>
      </c>
      <c r="D1643" s="7">
        <v>2500</v>
      </c>
      <c r="E1643" s="7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7">
        <f t="shared" si="150"/>
        <v>97.5</v>
      </c>
      <c r="N1643" t="b">
        <v>1</v>
      </c>
      <c r="O1643" s="11">
        <f t="shared" si="151"/>
        <v>1.014</v>
      </c>
      <c r="P1643" s="12">
        <f t="shared" si="152"/>
        <v>41962.596574074079</v>
      </c>
      <c r="Q1643" s="12">
        <f t="shared" si="153"/>
        <v>41992.596574074079</v>
      </c>
      <c r="R1643" t="s">
        <v>8292</v>
      </c>
      <c r="S1643" t="str">
        <f t="shared" si="154"/>
        <v>music</v>
      </c>
      <c r="T1643" t="str">
        <f t="shared" si="155"/>
        <v>pop</v>
      </c>
    </row>
    <row r="1644" spans="1:20" ht="43.2" x14ac:dyDescent="0.55000000000000004">
      <c r="A1644">
        <v>1642</v>
      </c>
      <c r="B1644" s="3" t="s">
        <v>1643</v>
      </c>
      <c r="C1644" s="3" t="s">
        <v>5752</v>
      </c>
      <c r="D1644" s="7">
        <v>1200</v>
      </c>
      <c r="E1644" s="7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7">
        <f t="shared" si="150"/>
        <v>42.857142857142854</v>
      </c>
      <c r="N1644" t="b">
        <v>1</v>
      </c>
      <c r="O1644" s="11">
        <f t="shared" si="151"/>
        <v>1</v>
      </c>
      <c r="P1644" s="12">
        <f t="shared" si="152"/>
        <v>40688.024618055555</v>
      </c>
      <c r="Q1644" s="12">
        <f t="shared" si="153"/>
        <v>40708.024618055555</v>
      </c>
      <c r="R1644" t="s">
        <v>8292</v>
      </c>
      <c r="S1644" t="str">
        <f t="shared" si="154"/>
        <v>music</v>
      </c>
      <c r="T1644" t="str">
        <f t="shared" si="155"/>
        <v>pop</v>
      </c>
    </row>
    <row r="1645" spans="1:20" ht="28.8" x14ac:dyDescent="0.55000000000000004">
      <c r="A1645">
        <v>1643</v>
      </c>
      <c r="B1645" s="3" t="s">
        <v>1644</v>
      </c>
      <c r="C1645" s="3" t="s">
        <v>5753</v>
      </c>
      <c r="D1645" s="7">
        <v>5000</v>
      </c>
      <c r="E1645" s="7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7">
        <f t="shared" si="150"/>
        <v>168.51351351351352</v>
      </c>
      <c r="N1645" t="b">
        <v>1</v>
      </c>
      <c r="O1645" s="11">
        <f t="shared" si="151"/>
        <v>1.2470000000000001</v>
      </c>
      <c r="P1645" s="12">
        <f t="shared" si="152"/>
        <v>41146.824212962965</v>
      </c>
      <c r="Q1645" s="12">
        <f t="shared" si="153"/>
        <v>41176.824212962965</v>
      </c>
      <c r="R1645" t="s">
        <v>8292</v>
      </c>
      <c r="S1645" t="str">
        <f t="shared" si="154"/>
        <v>music</v>
      </c>
      <c r="T1645" t="str">
        <f t="shared" si="155"/>
        <v>pop</v>
      </c>
    </row>
    <row r="1646" spans="1:20" ht="43.2" x14ac:dyDescent="0.55000000000000004">
      <c r="A1646">
        <v>1644</v>
      </c>
      <c r="B1646" s="3" t="s">
        <v>1645</v>
      </c>
      <c r="C1646" s="3" t="s">
        <v>5754</v>
      </c>
      <c r="D1646" s="7">
        <v>10000</v>
      </c>
      <c r="E1646" s="7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7">
        <f t="shared" si="150"/>
        <v>85.546875</v>
      </c>
      <c r="N1646" t="b">
        <v>1</v>
      </c>
      <c r="O1646" s="11">
        <f t="shared" si="151"/>
        <v>1.095</v>
      </c>
      <c r="P1646" s="12">
        <f t="shared" si="152"/>
        <v>41175.05972222222</v>
      </c>
      <c r="Q1646" s="12">
        <f t="shared" si="153"/>
        <v>41235.101388888892</v>
      </c>
      <c r="R1646" t="s">
        <v>8292</v>
      </c>
      <c r="S1646" t="str">
        <f t="shared" si="154"/>
        <v>music</v>
      </c>
      <c r="T1646" t="str">
        <f t="shared" si="155"/>
        <v>pop</v>
      </c>
    </row>
    <row r="1647" spans="1:20" ht="43.2" x14ac:dyDescent="0.55000000000000004">
      <c r="A1647">
        <v>1645</v>
      </c>
      <c r="B1647" s="3" t="s">
        <v>1646</v>
      </c>
      <c r="C1647" s="3" t="s">
        <v>5755</v>
      </c>
      <c r="D1647" s="7">
        <v>5000</v>
      </c>
      <c r="E1647" s="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7">
        <f t="shared" si="150"/>
        <v>554</v>
      </c>
      <c r="N1647" t="b">
        <v>1</v>
      </c>
      <c r="O1647" s="11">
        <f t="shared" si="151"/>
        <v>1.1080000000000001</v>
      </c>
      <c r="P1647" s="12">
        <f t="shared" si="152"/>
        <v>41521.617361111108</v>
      </c>
      <c r="Q1647" s="12">
        <f t="shared" si="153"/>
        <v>41535.617361111108</v>
      </c>
      <c r="R1647" t="s">
        <v>8292</v>
      </c>
      <c r="S1647" t="str">
        <f t="shared" si="154"/>
        <v>music</v>
      </c>
      <c r="T1647" t="str">
        <f t="shared" si="155"/>
        <v>pop</v>
      </c>
    </row>
    <row r="1648" spans="1:20" ht="43.2" x14ac:dyDescent="0.55000000000000004">
      <c r="A1648">
        <v>1646</v>
      </c>
      <c r="B1648" s="3" t="s">
        <v>1647</v>
      </c>
      <c r="C1648" s="3" t="s">
        <v>5756</v>
      </c>
      <c r="D1648" s="7">
        <v>2000</v>
      </c>
      <c r="E1648" s="7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7">
        <f t="shared" si="150"/>
        <v>26.554216867469879</v>
      </c>
      <c r="N1648" t="b">
        <v>1</v>
      </c>
      <c r="O1648" s="11">
        <f t="shared" si="151"/>
        <v>1.1020000000000001</v>
      </c>
      <c r="P1648" s="12">
        <f t="shared" si="152"/>
        <v>41833.450266203705</v>
      </c>
      <c r="Q1648" s="12">
        <f t="shared" si="153"/>
        <v>41865.757638888892</v>
      </c>
      <c r="R1648" t="s">
        <v>8292</v>
      </c>
      <c r="S1648" t="str">
        <f t="shared" si="154"/>
        <v>music</v>
      </c>
      <c r="T1648" t="str">
        <f t="shared" si="155"/>
        <v>pop</v>
      </c>
    </row>
    <row r="1649" spans="1:20" ht="43.2" x14ac:dyDescent="0.55000000000000004">
      <c r="A1649">
        <v>1647</v>
      </c>
      <c r="B1649" s="3" t="s">
        <v>1648</v>
      </c>
      <c r="C1649" s="3" t="s">
        <v>5757</v>
      </c>
      <c r="D1649" s="7">
        <v>5000</v>
      </c>
      <c r="E1649" s="7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7">
        <f t="shared" si="150"/>
        <v>113.82608695652173</v>
      </c>
      <c r="N1649" t="b">
        <v>1</v>
      </c>
      <c r="O1649" s="11">
        <f t="shared" si="151"/>
        <v>1.0471999999999999</v>
      </c>
      <c r="P1649" s="12">
        <f t="shared" si="152"/>
        <v>41039.409456018519</v>
      </c>
      <c r="Q1649" s="12">
        <f t="shared" si="153"/>
        <v>41069.409456018519</v>
      </c>
      <c r="R1649" t="s">
        <v>8292</v>
      </c>
      <c r="S1649" t="str">
        <f t="shared" si="154"/>
        <v>music</v>
      </c>
      <c r="T1649" t="str">
        <f t="shared" si="155"/>
        <v>pop</v>
      </c>
    </row>
    <row r="1650" spans="1:20" ht="43.2" x14ac:dyDescent="0.55000000000000004">
      <c r="A1650">
        <v>1648</v>
      </c>
      <c r="B1650" s="3" t="s">
        <v>1649</v>
      </c>
      <c r="C1650" s="3" t="s">
        <v>5758</v>
      </c>
      <c r="D1650" s="7">
        <v>2300</v>
      </c>
      <c r="E1650" s="7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7">
        <f t="shared" si="150"/>
        <v>32.011111111111113</v>
      </c>
      <c r="N1650" t="b">
        <v>1</v>
      </c>
      <c r="O1650" s="11">
        <f t="shared" si="151"/>
        <v>1.2526086956521738</v>
      </c>
      <c r="P1650" s="12">
        <f t="shared" si="152"/>
        <v>40592.704652777778</v>
      </c>
      <c r="Q1650" s="12">
        <f t="shared" si="153"/>
        <v>40622.662986111114</v>
      </c>
      <c r="R1650" t="s">
        <v>8292</v>
      </c>
      <c r="S1650" t="str">
        <f t="shared" si="154"/>
        <v>music</v>
      </c>
      <c r="T1650" t="str">
        <f t="shared" si="155"/>
        <v>pop</v>
      </c>
    </row>
    <row r="1651" spans="1:20" ht="43.2" x14ac:dyDescent="0.55000000000000004">
      <c r="A1651">
        <v>1649</v>
      </c>
      <c r="B1651" s="3" t="s">
        <v>1650</v>
      </c>
      <c r="C1651" s="3" t="s">
        <v>5759</v>
      </c>
      <c r="D1651" s="7">
        <v>3800</v>
      </c>
      <c r="E1651" s="7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7">
        <f t="shared" si="150"/>
        <v>47.189259259259259</v>
      </c>
      <c r="N1651" t="b">
        <v>1</v>
      </c>
      <c r="O1651" s="11">
        <f t="shared" si="151"/>
        <v>1.0058763157894737</v>
      </c>
      <c r="P1651" s="12">
        <f t="shared" si="152"/>
        <v>41737.684664351851</v>
      </c>
      <c r="Q1651" s="12">
        <f t="shared" si="153"/>
        <v>41782.684664351851</v>
      </c>
      <c r="R1651" t="s">
        <v>8292</v>
      </c>
      <c r="S1651" t="str">
        <f t="shared" si="154"/>
        <v>music</v>
      </c>
      <c r="T1651" t="str">
        <f t="shared" si="155"/>
        <v>pop</v>
      </c>
    </row>
    <row r="1652" spans="1:20" ht="28.8" x14ac:dyDescent="0.55000000000000004">
      <c r="A1652">
        <v>1650</v>
      </c>
      <c r="B1652" s="3" t="s">
        <v>1651</v>
      </c>
      <c r="C1652" s="3" t="s">
        <v>5760</v>
      </c>
      <c r="D1652" s="7">
        <v>2000</v>
      </c>
      <c r="E1652" s="7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7">
        <f t="shared" si="150"/>
        <v>88.46875</v>
      </c>
      <c r="N1652" t="b">
        <v>1</v>
      </c>
      <c r="O1652" s="11">
        <f t="shared" si="151"/>
        <v>1.4155</v>
      </c>
      <c r="P1652" s="12">
        <f t="shared" si="152"/>
        <v>41526.435613425929</v>
      </c>
      <c r="Q1652" s="12">
        <f t="shared" si="153"/>
        <v>41556.435613425929</v>
      </c>
      <c r="R1652" t="s">
        <v>8292</v>
      </c>
      <c r="S1652" t="str">
        <f t="shared" si="154"/>
        <v>music</v>
      </c>
      <c r="T1652" t="str">
        <f t="shared" si="155"/>
        <v>pop</v>
      </c>
    </row>
    <row r="1653" spans="1:20" ht="43.2" x14ac:dyDescent="0.55000000000000004">
      <c r="A1653">
        <v>1651</v>
      </c>
      <c r="B1653" s="3" t="s">
        <v>1652</v>
      </c>
      <c r="C1653" s="3" t="s">
        <v>5761</v>
      </c>
      <c r="D1653" s="7">
        <v>2000</v>
      </c>
      <c r="E1653" s="7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7">
        <f t="shared" si="150"/>
        <v>100.75</v>
      </c>
      <c r="N1653" t="b">
        <v>1</v>
      </c>
      <c r="O1653" s="11">
        <f t="shared" si="151"/>
        <v>1.0075000000000001</v>
      </c>
      <c r="P1653" s="12">
        <f t="shared" si="152"/>
        <v>40625.900694444441</v>
      </c>
      <c r="Q1653" s="12">
        <f t="shared" si="153"/>
        <v>40659.290972222225</v>
      </c>
      <c r="R1653" t="s">
        <v>8292</v>
      </c>
      <c r="S1653" t="str">
        <f t="shared" si="154"/>
        <v>music</v>
      </c>
      <c r="T1653" t="str">
        <f t="shared" si="155"/>
        <v>pop</v>
      </c>
    </row>
    <row r="1654" spans="1:20" ht="43.2" x14ac:dyDescent="0.55000000000000004">
      <c r="A1654">
        <v>1652</v>
      </c>
      <c r="B1654" s="3" t="s">
        <v>1653</v>
      </c>
      <c r="C1654" s="3" t="s">
        <v>5762</v>
      </c>
      <c r="D1654" s="7">
        <v>4500</v>
      </c>
      <c r="E1654" s="7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7">
        <f t="shared" si="150"/>
        <v>64.714285714285708</v>
      </c>
      <c r="N1654" t="b">
        <v>1</v>
      </c>
      <c r="O1654" s="11">
        <f t="shared" si="151"/>
        <v>1.0066666666666666</v>
      </c>
      <c r="P1654" s="12">
        <f t="shared" si="152"/>
        <v>41572.492974537039</v>
      </c>
      <c r="Q1654" s="12">
        <f t="shared" si="153"/>
        <v>41602.534641203703</v>
      </c>
      <c r="R1654" t="s">
        <v>8292</v>
      </c>
      <c r="S1654" t="str">
        <f t="shared" si="154"/>
        <v>music</v>
      </c>
      <c r="T1654" t="str">
        <f t="shared" si="155"/>
        <v>pop</v>
      </c>
    </row>
    <row r="1655" spans="1:20" ht="43.2" x14ac:dyDescent="0.55000000000000004">
      <c r="A1655">
        <v>1653</v>
      </c>
      <c r="B1655" s="3" t="s">
        <v>1654</v>
      </c>
      <c r="C1655" s="3" t="s">
        <v>5763</v>
      </c>
      <c r="D1655" s="7">
        <v>5000</v>
      </c>
      <c r="E1655" s="7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7">
        <f t="shared" si="150"/>
        <v>51.854285714285716</v>
      </c>
      <c r="N1655" t="b">
        <v>1</v>
      </c>
      <c r="O1655" s="11">
        <f t="shared" si="151"/>
        <v>1.7423040000000001</v>
      </c>
      <c r="P1655" s="12">
        <f t="shared" si="152"/>
        <v>40626.834444444445</v>
      </c>
      <c r="Q1655" s="12">
        <f t="shared" si="153"/>
        <v>40657.834444444445</v>
      </c>
      <c r="R1655" t="s">
        <v>8292</v>
      </c>
      <c r="S1655" t="str">
        <f t="shared" si="154"/>
        <v>music</v>
      </c>
      <c r="T1655" t="str">
        <f t="shared" si="155"/>
        <v>pop</v>
      </c>
    </row>
    <row r="1656" spans="1:20" ht="43.2" x14ac:dyDescent="0.55000000000000004">
      <c r="A1656">
        <v>1654</v>
      </c>
      <c r="B1656" s="3" t="s">
        <v>1655</v>
      </c>
      <c r="C1656" s="3" t="s">
        <v>5764</v>
      </c>
      <c r="D1656" s="7">
        <v>1100</v>
      </c>
      <c r="E1656" s="7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7">
        <f t="shared" si="150"/>
        <v>38.794117647058826</v>
      </c>
      <c r="N1656" t="b">
        <v>1</v>
      </c>
      <c r="O1656" s="11">
        <f t="shared" si="151"/>
        <v>1.199090909090909</v>
      </c>
      <c r="P1656" s="12">
        <f t="shared" si="152"/>
        <v>40987.890740740739</v>
      </c>
      <c r="Q1656" s="12">
        <f t="shared" si="153"/>
        <v>41017.890740740739</v>
      </c>
      <c r="R1656" t="s">
        <v>8292</v>
      </c>
      <c r="S1656" t="str">
        <f t="shared" si="154"/>
        <v>music</v>
      </c>
      <c r="T1656" t="str">
        <f t="shared" si="155"/>
        <v>pop</v>
      </c>
    </row>
    <row r="1657" spans="1:20" ht="28.8" x14ac:dyDescent="0.55000000000000004">
      <c r="A1657">
        <v>1655</v>
      </c>
      <c r="B1657" s="3" t="s">
        <v>1656</v>
      </c>
      <c r="C1657" s="3" t="s">
        <v>5765</v>
      </c>
      <c r="D1657" s="7">
        <v>1500</v>
      </c>
      <c r="E1657" s="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7">
        <f t="shared" si="150"/>
        <v>44.645833333333336</v>
      </c>
      <c r="N1657" t="b">
        <v>1</v>
      </c>
      <c r="O1657" s="11">
        <f t="shared" si="151"/>
        <v>1.4286666666666668</v>
      </c>
      <c r="P1657" s="12">
        <f t="shared" si="152"/>
        <v>40974.791898148149</v>
      </c>
      <c r="Q1657" s="12">
        <f t="shared" si="153"/>
        <v>41004.750231481477</v>
      </c>
      <c r="R1657" t="s">
        <v>8292</v>
      </c>
      <c r="S1657" t="str">
        <f t="shared" si="154"/>
        <v>music</v>
      </c>
      <c r="T1657" t="str">
        <f t="shared" si="155"/>
        <v>pop</v>
      </c>
    </row>
    <row r="1658" spans="1:20" ht="57.6" x14ac:dyDescent="0.55000000000000004">
      <c r="A1658">
        <v>1656</v>
      </c>
      <c r="B1658" s="3" t="s">
        <v>1657</v>
      </c>
      <c r="C1658" s="3" t="s">
        <v>5766</v>
      </c>
      <c r="D1658" s="7">
        <v>7500</v>
      </c>
      <c r="E1658" s="7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7">
        <f t="shared" si="150"/>
        <v>156.77333333333334</v>
      </c>
      <c r="N1658" t="b">
        <v>1</v>
      </c>
      <c r="O1658" s="11">
        <f t="shared" si="151"/>
        <v>1.0033493333333334</v>
      </c>
      <c r="P1658" s="12">
        <f t="shared" si="152"/>
        <v>41226.928842592592</v>
      </c>
      <c r="Q1658" s="12">
        <f t="shared" si="153"/>
        <v>41256.928842592592</v>
      </c>
      <c r="R1658" t="s">
        <v>8292</v>
      </c>
      <c r="S1658" t="str">
        <f t="shared" si="154"/>
        <v>music</v>
      </c>
      <c r="T1658" t="str">
        <f t="shared" si="155"/>
        <v>pop</v>
      </c>
    </row>
    <row r="1659" spans="1:20" ht="43.2" x14ac:dyDescent="0.55000000000000004">
      <c r="A1659">
        <v>1657</v>
      </c>
      <c r="B1659" s="3" t="s">
        <v>1658</v>
      </c>
      <c r="C1659" s="3" t="s">
        <v>5767</v>
      </c>
      <c r="D1659" s="7">
        <v>25000</v>
      </c>
      <c r="E1659" s="7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7">
        <f t="shared" si="150"/>
        <v>118.70339366515837</v>
      </c>
      <c r="N1659" t="b">
        <v>1</v>
      </c>
      <c r="O1659" s="11">
        <f t="shared" si="151"/>
        <v>1.0493380000000001</v>
      </c>
      <c r="P1659" s="12">
        <f t="shared" si="152"/>
        <v>41023.782037037039</v>
      </c>
      <c r="Q1659" s="12">
        <f t="shared" si="153"/>
        <v>41053.782037037039</v>
      </c>
      <c r="R1659" t="s">
        <v>8292</v>
      </c>
      <c r="S1659" t="str">
        <f t="shared" si="154"/>
        <v>music</v>
      </c>
      <c r="T1659" t="str">
        <f t="shared" si="155"/>
        <v>pop</v>
      </c>
    </row>
    <row r="1660" spans="1:20" ht="43.2" x14ac:dyDescent="0.55000000000000004">
      <c r="A1660">
        <v>1658</v>
      </c>
      <c r="B1660" s="3" t="s">
        <v>1659</v>
      </c>
      <c r="C1660" s="3" t="s">
        <v>5768</v>
      </c>
      <c r="D1660" s="7">
        <v>6000</v>
      </c>
      <c r="E1660" s="7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7">
        <f t="shared" si="150"/>
        <v>74.149532710280369</v>
      </c>
      <c r="N1660" t="b">
        <v>1</v>
      </c>
      <c r="O1660" s="11">
        <f t="shared" si="151"/>
        <v>1.3223333333333334</v>
      </c>
      <c r="P1660" s="12">
        <f t="shared" si="152"/>
        <v>41223.22184027778</v>
      </c>
      <c r="Q1660" s="12">
        <f t="shared" si="153"/>
        <v>41261.597222222219</v>
      </c>
      <c r="R1660" t="s">
        <v>8292</v>
      </c>
      <c r="S1660" t="str">
        <f t="shared" si="154"/>
        <v>music</v>
      </c>
      <c r="T1660" t="str">
        <f t="shared" si="155"/>
        <v>pop</v>
      </c>
    </row>
    <row r="1661" spans="1:20" ht="43.2" x14ac:dyDescent="0.55000000000000004">
      <c r="A1661">
        <v>1659</v>
      </c>
      <c r="B1661" s="3" t="s">
        <v>1660</v>
      </c>
      <c r="C1661" s="3" t="s">
        <v>5769</v>
      </c>
      <c r="D1661" s="7">
        <v>500</v>
      </c>
      <c r="E1661" s="7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7">
        <f t="shared" si="150"/>
        <v>12.533333333333333</v>
      </c>
      <c r="N1661" t="b">
        <v>1</v>
      </c>
      <c r="O1661" s="11">
        <f t="shared" si="151"/>
        <v>1.1279999999999999</v>
      </c>
      <c r="P1661" s="12">
        <f t="shared" si="152"/>
        <v>41596.913437499999</v>
      </c>
      <c r="Q1661" s="12">
        <f t="shared" si="153"/>
        <v>41625.5</v>
      </c>
      <c r="R1661" t="s">
        <v>8292</v>
      </c>
      <c r="S1661" t="str">
        <f t="shared" si="154"/>
        <v>music</v>
      </c>
      <c r="T1661" t="str">
        <f t="shared" si="155"/>
        <v>pop</v>
      </c>
    </row>
    <row r="1662" spans="1:20" ht="43.2" x14ac:dyDescent="0.55000000000000004">
      <c r="A1662">
        <v>1660</v>
      </c>
      <c r="B1662" s="3" t="s">
        <v>1661</v>
      </c>
      <c r="C1662" s="3" t="s">
        <v>5770</v>
      </c>
      <c r="D1662" s="7">
        <v>80</v>
      </c>
      <c r="E1662" s="7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7">
        <f t="shared" si="150"/>
        <v>27.861111111111111</v>
      </c>
      <c r="N1662" t="b">
        <v>1</v>
      </c>
      <c r="O1662" s="11">
        <f t="shared" si="151"/>
        <v>12.5375</v>
      </c>
      <c r="P1662" s="12">
        <f t="shared" si="152"/>
        <v>42459.693865740745</v>
      </c>
      <c r="Q1662" s="12">
        <f t="shared" si="153"/>
        <v>42490.915972222225</v>
      </c>
      <c r="R1662" t="s">
        <v>8292</v>
      </c>
      <c r="S1662" t="str">
        <f t="shared" si="154"/>
        <v>music</v>
      </c>
      <c r="T1662" t="str">
        <f t="shared" si="155"/>
        <v>pop</v>
      </c>
    </row>
    <row r="1663" spans="1:20" ht="57.6" x14ac:dyDescent="0.55000000000000004">
      <c r="A1663">
        <v>1661</v>
      </c>
      <c r="B1663" s="3" t="s">
        <v>1662</v>
      </c>
      <c r="C1663" s="3" t="s">
        <v>5771</v>
      </c>
      <c r="D1663" s="7">
        <v>7900</v>
      </c>
      <c r="E1663" s="7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7">
        <f t="shared" si="150"/>
        <v>80.178217821782184</v>
      </c>
      <c r="N1663" t="b">
        <v>1</v>
      </c>
      <c r="O1663" s="11">
        <f t="shared" si="151"/>
        <v>1.0250632911392406</v>
      </c>
      <c r="P1663" s="12">
        <f t="shared" si="152"/>
        <v>42343.998043981483</v>
      </c>
      <c r="Q1663" s="12">
        <f t="shared" si="153"/>
        <v>42386.875</v>
      </c>
      <c r="R1663" t="s">
        <v>8292</v>
      </c>
      <c r="S1663" t="str">
        <f t="shared" si="154"/>
        <v>music</v>
      </c>
      <c r="T1663" t="str">
        <f t="shared" si="155"/>
        <v>pop</v>
      </c>
    </row>
    <row r="1664" spans="1:20" ht="43.2" x14ac:dyDescent="0.55000000000000004">
      <c r="A1664">
        <v>1662</v>
      </c>
      <c r="B1664" s="3" t="s">
        <v>1663</v>
      </c>
      <c r="C1664" s="3" t="s">
        <v>5772</v>
      </c>
      <c r="D1664" s="7">
        <v>8000</v>
      </c>
      <c r="E1664" s="7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7">
        <f t="shared" si="150"/>
        <v>132.43548387096774</v>
      </c>
      <c r="N1664" t="b">
        <v>1</v>
      </c>
      <c r="O1664" s="11">
        <f t="shared" si="151"/>
        <v>1.026375</v>
      </c>
      <c r="P1664" s="12">
        <f t="shared" si="152"/>
        <v>40848.198333333334</v>
      </c>
      <c r="Q1664" s="12">
        <f t="shared" si="153"/>
        <v>40908.239999999998</v>
      </c>
      <c r="R1664" t="s">
        <v>8292</v>
      </c>
      <c r="S1664" t="str">
        <f t="shared" si="154"/>
        <v>music</v>
      </c>
      <c r="T1664" t="str">
        <f t="shared" si="155"/>
        <v>pop</v>
      </c>
    </row>
    <row r="1665" spans="1:20" ht="28.8" x14ac:dyDescent="0.55000000000000004">
      <c r="A1665">
        <v>1663</v>
      </c>
      <c r="B1665" s="3" t="s">
        <v>1664</v>
      </c>
      <c r="C1665" s="3" t="s">
        <v>5773</v>
      </c>
      <c r="D1665" s="7">
        <v>1000</v>
      </c>
      <c r="E1665" s="7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7">
        <f t="shared" si="150"/>
        <v>33.75</v>
      </c>
      <c r="N1665" t="b">
        <v>1</v>
      </c>
      <c r="O1665" s="11">
        <f t="shared" si="151"/>
        <v>1.08</v>
      </c>
      <c r="P1665" s="12">
        <f t="shared" si="152"/>
        <v>42006.02207175926</v>
      </c>
      <c r="Q1665" s="12">
        <f t="shared" si="153"/>
        <v>42036.02207175926</v>
      </c>
      <c r="R1665" t="s">
        <v>8292</v>
      </c>
      <c r="S1665" t="str">
        <f t="shared" si="154"/>
        <v>music</v>
      </c>
      <c r="T1665" t="str">
        <f t="shared" si="155"/>
        <v>pop</v>
      </c>
    </row>
    <row r="1666" spans="1:20" ht="43.2" x14ac:dyDescent="0.55000000000000004">
      <c r="A1666">
        <v>1664</v>
      </c>
      <c r="B1666" s="3" t="s">
        <v>1665</v>
      </c>
      <c r="C1666" s="3" t="s">
        <v>5774</v>
      </c>
      <c r="D1666" s="7">
        <v>2500</v>
      </c>
      <c r="E1666" s="7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7">
        <f t="shared" si="150"/>
        <v>34.384494382022467</v>
      </c>
      <c r="N1666" t="b">
        <v>1</v>
      </c>
      <c r="O1666" s="11">
        <f t="shared" si="151"/>
        <v>1.2240879999999998</v>
      </c>
      <c r="P1666" s="12">
        <f t="shared" si="152"/>
        <v>40939.761782407404</v>
      </c>
      <c r="Q1666" s="12">
        <f t="shared" si="153"/>
        <v>40984.165972222225</v>
      </c>
      <c r="R1666" t="s">
        <v>8292</v>
      </c>
      <c r="S1666" t="str">
        <f t="shared" si="154"/>
        <v>music</v>
      </c>
      <c r="T1666" t="str">
        <f t="shared" si="155"/>
        <v>pop</v>
      </c>
    </row>
    <row r="1667" spans="1:20" ht="43.2" x14ac:dyDescent="0.55000000000000004">
      <c r="A1667">
        <v>1665</v>
      </c>
      <c r="B1667" s="3" t="s">
        <v>1666</v>
      </c>
      <c r="C1667" s="3" t="s">
        <v>5775</v>
      </c>
      <c r="D1667" s="7">
        <v>3500</v>
      </c>
      <c r="E1667" s="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7">
        <f t="shared" ref="M1667:M1730" si="156">E1667/L1667</f>
        <v>44.956989247311824</v>
      </c>
      <c r="N1667" t="b">
        <v>1</v>
      </c>
      <c r="O1667" s="11">
        <f t="shared" ref="O1667:O1730" si="157">E1667/D1667</f>
        <v>1.1945714285714286</v>
      </c>
      <c r="P1667" s="12">
        <f t="shared" ref="P1667:P1730" si="158">(((J1667/60)/60)/24)+DATE(1970,1,1)</f>
        <v>40564.649456018517</v>
      </c>
      <c r="Q1667" s="12">
        <f t="shared" ref="Q1667:Q1730" si="159">(((I1667/60)/60)/24)+DATE(1970,1,1)</f>
        <v>40596.125</v>
      </c>
      <c r="R1667" t="s">
        <v>8292</v>
      </c>
      <c r="S1667" t="str">
        <f t="shared" ref="S1667:S1730" si="160">LEFT(R1667, SEARCH("/",R1667,1)-1)</f>
        <v>music</v>
      </c>
      <c r="T1667" t="str">
        <f t="shared" ref="T1667:T1730" si="161">RIGHT(R1667,LEN(R1667)-SEARCH("/",R1667))</f>
        <v>pop</v>
      </c>
    </row>
    <row r="1668" spans="1:20" ht="43.2" x14ac:dyDescent="0.55000000000000004">
      <c r="A1668">
        <v>1666</v>
      </c>
      <c r="B1668" s="3" t="s">
        <v>1667</v>
      </c>
      <c r="C1668" s="3" t="s">
        <v>5776</v>
      </c>
      <c r="D1668" s="7">
        <v>2500</v>
      </c>
      <c r="E1668" s="7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7">
        <f t="shared" si="156"/>
        <v>41.04081632653061</v>
      </c>
      <c r="N1668" t="b">
        <v>1</v>
      </c>
      <c r="O1668" s="11">
        <f t="shared" si="157"/>
        <v>1.6088</v>
      </c>
      <c r="P1668" s="12">
        <f t="shared" si="158"/>
        <v>41331.253159722226</v>
      </c>
      <c r="Q1668" s="12">
        <f t="shared" si="159"/>
        <v>41361.211493055554</v>
      </c>
      <c r="R1668" t="s">
        <v>8292</v>
      </c>
      <c r="S1668" t="str">
        <f t="shared" si="160"/>
        <v>music</v>
      </c>
      <c r="T1668" t="str">
        <f t="shared" si="161"/>
        <v>pop</v>
      </c>
    </row>
    <row r="1669" spans="1:20" ht="43.2" x14ac:dyDescent="0.55000000000000004">
      <c r="A1669">
        <v>1667</v>
      </c>
      <c r="B1669" s="3" t="s">
        <v>1668</v>
      </c>
      <c r="C1669" s="3" t="s">
        <v>5777</v>
      </c>
      <c r="D1669" s="7">
        <v>3400</v>
      </c>
      <c r="E1669" s="7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7">
        <f t="shared" si="156"/>
        <v>52.597560975609753</v>
      </c>
      <c r="N1669" t="b">
        <v>1</v>
      </c>
      <c r="O1669" s="11">
        <f t="shared" si="157"/>
        <v>1.2685294117647059</v>
      </c>
      <c r="P1669" s="12">
        <f t="shared" si="158"/>
        <v>41682.0705787037</v>
      </c>
      <c r="Q1669" s="12">
        <f t="shared" si="159"/>
        <v>41709.290972222225</v>
      </c>
      <c r="R1669" t="s">
        <v>8292</v>
      </c>
      <c r="S1669" t="str">
        <f t="shared" si="160"/>
        <v>music</v>
      </c>
      <c r="T1669" t="str">
        <f t="shared" si="161"/>
        <v>pop</v>
      </c>
    </row>
    <row r="1670" spans="1:20" ht="43.2" x14ac:dyDescent="0.55000000000000004">
      <c r="A1670">
        <v>1668</v>
      </c>
      <c r="B1670" s="3" t="s">
        <v>1669</v>
      </c>
      <c r="C1670" s="3" t="s">
        <v>5778</v>
      </c>
      <c r="D1670" s="7">
        <v>8000</v>
      </c>
      <c r="E1670" s="7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7">
        <f t="shared" si="156"/>
        <v>70.784482758620683</v>
      </c>
      <c r="N1670" t="b">
        <v>1</v>
      </c>
      <c r="O1670" s="11">
        <f t="shared" si="157"/>
        <v>1.026375</v>
      </c>
      <c r="P1670" s="12">
        <f t="shared" si="158"/>
        <v>40845.14975694444</v>
      </c>
      <c r="Q1670" s="12">
        <f t="shared" si="159"/>
        <v>40875.191423611112</v>
      </c>
      <c r="R1670" t="s">
        <v>8292</v>
      </c>
      <c r="S1670" t="str">
        <f t="shared" si="160"/>
        <v>music</v>
      </c>
      <c r="T1670" t="str">
        <f t="shared" si="161"/>
        <v>pop</v>
      </c>
    </row>
    <row r="1671" spans="1:20" ht="43.2" x14ac:dyDescent="0.55000000000000004">
      <c r="A1671">
        <v>1669</v>
      </c>
      <c r="B1671" s="3" t="s">
        <v>1670</v>
      </c>
      <c r="C1671" s="3" t="s">
        <v>5779</v>
      </c>
      <c r="D1671" s="7">
        <v>2000</v>
      </c>
      <c r="E1671" s="7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7">
        <f t="shared" si="156"/>
        <v>53.75</v>
      </c>
      <c r="N1671" t="b">
        <v>1</v>
      </c>
      <c r="O1671" s="11">
        <f t="shared" si="157"/>
        <v>1.3975</v>
      </c>
      <c r="P1671" s="12">
        <f t="shared" si="158"/>
        <v>42461.885138888887</v>
      </c>
      <c r="Q1671" s="12">
        <f t="shared" si="159"/>
        <v>42521.885138888887</v>
      </c>
      <c r="R1671" t="s">
        <v>8292</v>
      </c>
      <c r="S1671" t="str">
        <f t="shared" si="160"/>
        <v>music</v>
      </c>
      <c r="T1671" t="str">
        <f t="shared" si="161"/>
        <v>pop</v>
      </c>
    </row>
    <row r="1672" spans="1:20" ht="57.6" x14ac:dyDescent="0.55000000000000004">
      <c r="A1672">
        <v>1670</v>
      </c>
      <c r="B1672" s="3" t="s">
        <v>1671</v>
      </c>
      <c r="C1672" s="3" t="s">
        <v>5780</v>
      </c>
      <c r="D1672" s="7">
        <v>1000</v>
      </c>
      <c r="E1672" s="7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7">
        <f t="shared" si="156"/>
        <v>44.608695652173914</v>
      </c>
      <c r="N1672" t="b">
        <v>1</v>
      </c>
      <c r="O1672" s="11">
        <f t="shared" si="157"/>
        <v>1.026</v>
      </c>
      <c r="P1672" s="12">
        <f t="shared" si="158"/>
        <v>40313.930543981485</v>
      </c>
      <c r="Q1672" s="12">
        <f t="shared" si="159"/>
        <v>40364.166666666664</v>
      </c>
      <c r="R1672" t="s">
        <v>8292</v>
      </c>
      <c r="S1672" t="str">
        <f t="shared" si="160"/>
        <v>music</v>
      </c>
      <c r="T1672" t="str">
        <f t="shared" si="161"/>
        <v>pop</v>
      </c>
    </row>
    <row r="1673" spans="1:20" ht="28.8" x14ac:dyDescent="0.55000000000000004">
      <c r="A1673">
        <v>1671</v>
      </c>
      <c r="B1673" s="3" t="s">
        <v>1672</v>
      </c>
      <c r="C1673" s="3" t="s">
        <v>5781</v>
      </c>
      <c r="D1673" s="7">
        <v>2000</v>
      </c>
      <c r="E1673" s="7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7">
        <f t="shared" si="156"/>
        <v>26.148961038961041</v>
      </c>
      <c r="N1673" t="b">
        <v>1</v>
      </c>
      <c r="O1673" s="11">
        <f t="shared" si="157"/>
        <v>1.0067349999999999</v>
      </c>
      <c r="P1673" s="12">
        <f t="shared" si="158"/>
        <v>42553.54414351852</v>
      </c>
      <c r="Q1673" s="12">
        <f t="shared" si="159"/>
        <v>42583.54414351852</v>
      </c>
      <c r="R1673" t="s">
        <v>8292</v>
      </c>
      <c r="S1673" t="str">
        <f t="shared" si="160"/>
        <v>music</v>
      </c>
      <c r="T1673" t="str">
        <f t="shared" si="161"/>
        <v>pop</v>
      </c>
    </row>
    <row r="1674" spans="1:20" ht="28.8" x14ac:dyDescent="0.55000000000000004">
      <c r="A1674">
        <v>1672</v>
      </c>
      <c r="B1674" s="3" t="s">
        <v>1673</v>
      </c>
      <c r="C1674" s="3" t="s">
        <v>5782</v>
      </c>
      <c r="D1674" s="7">
        <v>1700</v>
      </c>
      <c r="E1674" s="7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7">
        <f t="shared" si="156"/>
        <v>39.183673469387756</v>
      </c>
      <c r="N1674" t="b">
        <v>1</v>
      </c>
      <c r="O1674" s="11">
        <f t="shared" si="157"/>
        <v>1.1294117647058823</v>
      </c>
      <c r="P1674" s="12">
        <f t="shared" si="158"/>
        <v>41034.656597222223</v>
      </c>
      <c r="Q1674" s="12">
        <f t="shared" si="159"/>
        <v>41064.656597222223</v>
      </c>
      <c r="R1674" t="s">
        <v>8292</v>
      </c>
      <c r="S1674" t="str">
        <f t="shared" si="160"/>
        <v>music</v>
      </c>
      <c r="T1674" t="str">
        <f t="shared" si="161"/>
        <v>pop</v>
      </c>
    </row>
    <row r="1675" spans="1:20" ht="43.2" x14ac:dyDescent="0.55000000000000004">
      <c r="A1675">
        <v>1673</v>
      </c>
      <c r="B1675" s="3" t="s">
        <v>1674</v>
      </c>
      <c r="C1675" s="3" t="s">
        <v>5783</v>
      </c>
      <c r="D1675" s="7">
        <v>2100</v>
      </c>
      <c r="E1675" s="7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7">
        <f t="shared" si="156"/>
        <v>45.593220338983052</v>
      </c>
      <c r="N1675" t="b">
        <v>1</v>
      </c>
      <c r="O1675" s="11">
        <f t="shared" si="157"/>
        <v>1.2809523809523808</v>
      </c>
      <c r="P1675" s="12">
        <f t="shared" si="158"/>
        <v>42039.878379629634</v>
      </c>
      <c r="Q1675" s="12">
        <f t="shared" si="159"/>
        <v>42069.878379629634</v>
      </c>
      <c r="R1675" t="s">
        <v>8292</v>
      </c>
      <c r="S1675" t="str">
        <f t="shared" si="160"/>
        <v>music</v>
      </c>
      <c r="T1675" t="str">
        <f t="shared" si="161"/>
        <v>pop</v>
      </c>
    </row>
    <row r="1676" spans="1:20" ht="43.2" x14ac:dyDescent="0.55000000000000004">
      <c r="A1676">
        <v>1674</v>
      </c>
      <c r="B1676" s="3" t="s">
        <v>1675</v>
      </c>
      <c r="C1676" s="3" t="s">
        <v>5784</v>
      </c>
      <c r="D1676" s="7">
        <v>5000</v>
      </c>
      <c r="E1676" s="7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7">
        <f t="shared" si="156"/>
        <v>89.247787610619469</v>
      </c>
      <c r="N1676" t="b">
        <v>1</v>
      </c>
      <c r="O1676" s="11">
        <f t="shared" si="157"/>
        <v>2.0169999999999999</v>
      </c>
      <c r="P1676" s="12">
        <f t="shared" si="158"/>
        <v>42569.605393518519</v>
      </c>
      <c r="Q1676" s="12">
        <f t="shared" si="159"/>
        <v>42600.290972222225</v>
      </c>
      <c r="R1676" t="s">
        <v>8292</v>
      </c>
      <c r="S1676" t="str">
        <f t="shared" si="160"/>
        <v>music</v>
      </c>
      <c r="T1676" t="str">
        <f t="shared" si="161"/>
        <v>pop</v>
      </c>
    </row>
    <row r="1677" spans="1:20" ht="28.8" x14ac:dyDescent="0.55000000000000004">
      <c r="A1677">
        <v>1675</v>
      </c>
      <c r="B1677" s="3" t="s">
        <v>1676</v>
      </c>
      <c r="C1677" s="3" t="s">
        <v>5785</v>
      </c>
      <c r="D1677" s="7">
        <v>1000</v>
      </c>
      <c r="E1677" s="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7">
        <f t="shared" si="156"/>
        <v>40.416470588235299</v>
      </c>
      <c r="N1677" t="b">
        <v>1</v>
      </c>
      <c r="O1677" s="11">
        <f t="shared" si="157"/>
        <v>1.37416</v>
      </c>
      <c r="P1677" s="12">
        <f t="shared" si="158"/>
        <v>40802.733101851853</v>
      </c>
      <c r="Q1677" s="12">
        <f t="shared" si="159"/>
        <v>40832.918749999997</v>
      </c>
      <c r="R1677" t="s">
        <v>8292</v>
      </c>
      <c r="S1677" t="str">
        <f t="shared" si="160"/>
        <v>music</v>
      </c>
      <c r="T1677" t="str">
        <f t="shared" si="161"/>
        <v>pop</v>
      </c>
    </row>
    <row r="1678" spans="1:20" ht="28.8" x14ac:dyDescent="0.55000000000000004">
      <c r="A1678">
        <v>1676</v>
      </c>
      <c r="B1678" s="3" t="s">
        <v>1677</v>
      </c>
      <c r="C1678" s="3" t="s">
        <v>5786</v>
      </c>
      <c r="D1678" s="7">
        <v>3000</v>
      </c>
      <c r="E1678" s="7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7">
        <f t="shared" si="156"/>
        <v>82.38095238095238</v>
      </c>
      <c r="N1678" t="b">
        <v>1</v>
      </c>
      <c r="O1678" s="11">
        <f t="shared" si="157"/>
        <v>1.1533333333333333</v>
      </c>
      <c r="P1678" s="12">
        <f t="shared" si="158"/>
        <v>40973.72623842593</v>
      </c>
      <c r="Q1678" s="12">
        <f t="shared" si="159"/>
        <v>41020.165972222225</v>
      </c>
      <c r="R1678" t="s">
        <v>8292</v>
      </c>
      <c r="S1678" t="str">
        <f t="shared" si="160"/>
        <v>music</v>
      </c>
      <c r="T1678" t="str">
        <f t="shared" si="161"/>
        <v>pop</v>
      </c>
    </row>
    <row r="1679" spans="1:20" ht="43.2" x14ac:dyDescent="0.55000000000000004">
      <c r="A1679">
        <v>1677</v>
      </c>
      <c r="B1679" s="3" t="s">
        <v>1678</v>
      </c>
      <c r="C1679" s="3" t="s">
        <v>5787</v>
      </c>
      <c r="D1679" s="7">
        <v>6000</v>
      </c>
      <c r="E1679" s="7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7">
        <f t="shared" si="156"/>
        <v>159.52380952380952</v>
      </c>
      <c r="N1679" t="b">
        <v>1</v>
      </c>
      <c r="O1679" s="11">
        <f t="shared" si="157"/>
        <v>1.1166666666666667</v>
      </c>
      <c r="P1679" s="12">
        <f t="shared" si="158"/>
        <v>42416.407129629632</v>
      </c>
      <c r="Q1679" s="12">
        <f t="shared" si="159"/>
        <v>42476.249305555553</v>
      </c>
      <c r="R1679" t="s">
        <v>8292</v>
      </c>
      <c r="S1679" t="str">
        <f t="shared" si="160"/>
        <v>music</v>
      </c>
      <c r="T1679" t="str">
        <f t="shared" si="161"/>
        <v>pop</v>
      </c>
    </row>
    <row r="1680" spans="1:20" ht="43.2" x14ac:dyDescent="0.55000000000000004">
      <c r="A1680">
        <v>1678</v>
      </c>
      <c r="B1680" s="3" t="s">
        <v>1679</v>
      </c>
      <c r="C1680" s="3" t="s">
        <v>5788</v>
      </c>
      <c r="D1680" s="7">
        <v>1500</v>
      </c>
      <c r="E1680" s="7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7">
        <f t="shared" si="156"/>
        <v>36.244897959183675</v>
      </c>
      <c r="N1680" t="b">
        <v>1</v>
      </c>
      <c r="O1680" s="11">
        <f t="shared" si="157"/>
        <v>1.1839999999999999</v>
      </c>
      <c r="P1680" s="12">
        <f t="shared" si="158"/>
        <v>41662.854988425926</v>
      </c>
      <c r="Q1680" s="12">
        <f t="shared" si="159"/>
        <v>41676.854988425926</v>
      </c>
      <c r="R1680" t="s">
        <v>8292</v>
      </c>
      <c r="S1680" t="str">
        <f t="shared" si="160"/>
        <v>music</v>
      </c>
      <c r="T1680" t="str">
        <f t="shared" si="161"/>
        <v>pop</v>
      </c>
    </row>
    <row r="1681" spans="1:20" ht="57.6" x14ac:dyDescent="0.55000000000000004">
      <c r="A1681">
        <v>1679</v>
      </c>
      <c r="B1681" s="3" t="s">
        <v>1680</v>
      </c>
      <c r="C1681" s="3" t="s">
        <v>5789</v>
      </c>
      <c r="D1681" s="7">
        <v>2000</v>
      </c>
      <c r="E1681" s="7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7">
        <f t="shared" si="156"/>
        <v>62.5</v>
      </c>
      <c r="N1681" t="b">
        <v>1</v>
      </c>
      <c r="O1681" s="11">
        <f t="shared" si="157"/>
        <v>1.75</v>
      </c>
      <c r="P1681" s="12">
        <f t="shared" si="158"/>
        <v>40723.068807870368</v>
      </c>
      <c r="Q1681" s="12">
        <f t="shared" si="159"/>
        <v>40746.068807870368</v>
      </c>
      <c r="R1681" t="s">
        <v>8292</v>
      </c>
      <c r="S1681" t="str">
        <f t="shared" si="160"/>
        <v>music</v>
      </c>
      <c r="T1681" t="str">
        <f t="shared" si="161"/>
        <v>pop</v>
      </c>
    </row>
    <row r="1682" spans="1:20" ht="28.8" x14ac:dyDescent="0.55000000000000004">
      <c r="A1682">
        <v>1680</v>
      </c>
      <c r="B1682" s="3" t="s">
        <v>1681</v>
      </c>
      <c r="C1682" s="3" t="s">
        <v>5790</v>
      </c>
      <c r="D1682" s="7">
        <v>1000</v>
      </c>
      <c r="E1682" s="7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7">
        <f t="shared" si="156"/>
        <v>47</v>
      </c>
      <c r="N1682" t="b">
        <v>1</v>
      </c>
      <c r="O1682" s="11">
        <f t="shared" si="157"/>
        <v>1.175</v>
      </c>
      <c r="P1682" s="12">
        <f t="shared" si="158"/>
        <v>41802.757719907408</v>
      </c>
      <c r="Q1682" s="12">
        <f t="shared" si="159"/>
        <v>41832.757719907408</v>
      </c>
      <c r="R1682" t="s">
        <v>8292</v>
      </c>
      <c r="S1682" t="str">
        <f t="shared" si="160"/>
        <v>music</v>
      </c>
      <c r="T1682" t="str">
        <f t="shared" si="161"/>
        <v>pop</v>
      </c>
    </row>
    <row r="1683" spans="1:20" ht="43.2" x14ac:dyDescent="0.55000000000000004">
      <c r="A1683">
        <v>1681</v>
      </c>
      <c r="B1683" s="3" t="s">
        <v>1682</v>
      </c>
      <c r="C1683" s="3" t="s">
        <v>5791</v>
      </c>
      <c r="D1683" s="7">
        <v>65000</v>
      </c>
      <c r="E1683" s="7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7">
        <f t="shared" si="156"/>
        <v>74.575090497737563</v>
      </c>
      <c r="N1683" t="b">
        <v>0</v>
      </c>
      <c r="O1683" s="11">
        <f t="shared" si="157"/>
        <v>1.0142212307692309</v>
      </c>
      <c r="P1683" s="12">
        <f t="shared" si="158"/>
        <v>42774.121342592596</v>
      </c>
      <c r="Q1683" s="12">
        <f t="shared" si="159"/>
        <v>42823.083333333328</v>
      </c>
      <c r="R1683" t="s">
        <v>8293</v>
      </c>
      <c r="S1683" t="str">
        <f t="shared" si="160"/>
        <v>music</v>
      </c>
      <c r="T1683" t="str">
        <f t="shared" si="161"/>
        <v>faith</v>
      </c>
    </row>
    <row r="1684" spans="1:20" ht="28.8" x14ac:dyDescent="0.55000000000000004">
      <c r="A1684">
        <v>1682</v>
      </c>
      <c r="B1684" s="3" t="s">
        <v>1683</v>
      </c>
      <c r="C1684" s="3" t="s">
        <v>5792</v>
      </c>
      <c r="D1684" s="7">
        <v>6000</v>
      </c>
      <c r="E1684" s="7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7" t="e">
        <f t="shared" si="156"/>
        <v>#DIV/0!</v>
      </c>
      <c r="N1684" t="b">
        <v>0</v>
      </c>
      <c r="O1684" s="11">
        <f t="shared" si="157"/>
        <v>0</v>
      </c>
      <c r="P1684" s="12">
        <f t="shared" si="158"/>
        <v>42779.21365740741</v>
      </c>
      <c r="Q1684" s="12">
        <f t="shared" si="159"/>
        <v>42839.171990740739</v>
      </c>
      <c r="R1684" t="s">
        <v>8293</v>
      </c>
      <c r="S1684" t="str">
        <f t="shared" si="160"/>
        <v>music</v>
      </c>
      <c r="T1684" t="str">
        <f t="shared" si="161"/>
        <v>faith</v>
      </c>
    </row>
    <row r="1685" spans="1:20" ht="43.2" x14ac:dyDescent="0.55000000000000004">
      <c r="A1685">
        <v>1683</v>
      </c>
      <c r="B1685" s="3" t="s">
        <v>1684</v>
      </c>
      <c r="C1685" s="3" t="s">
        <v>5793</v>
      </c>
      <c r="D1685" s="7">
        <v>3500</v>
      </c>
      <c r="E1685" s="7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7">
        <f t="shared" si="156"/>
        <v>76</v>
      </c>
      <c r="N1685" t="b">
        <v>0</v>
      </c>
      <c r="O1685" s="11">
        <f t="shared" si="157"/>
        <v>0.21714285714285714</v>
      </c>
      <c r="P1685" s="12">
        <f t="shared" si="158"/>
        <v>42808.781689814816</v>
      </c>
      <c r="Q1685" s="12">
        <f t="shared" si="159"/>
        <v>42832.781689814816</v>
      </c>
      <c r="R1685" t="s">
        <v>8293</v>
      </c>
      <c r="S1685" t="str">
        <f t="shared" si="160"/>
        <v>music</v>
      </c>
      <c r="T1685" t="str">
        <f t="shared" si="161"/>
        <v>faith</v>
      </c>
    </row>
    <row r="1686" spans="1:20" ht="28.8" x14ac:dyDescent="0.55000000000000004">
      <c r="A1686">
        <v>1684</v>
      </c>
      <c r="B1686" s="3" t="s">
        <v>1685</v>
      </c>
      <c r="C1686" s="3" t="s">
        <v>5794</v>
      </c>
      <c r="D1686" s="7">
        <v>8000</v>
      </c>
      <c r="E1686" s="7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7">
        <f t="shared" si="156"/>
        <v>86.43564356435644</v>
      </c>
      <c r="N1686" t="b">
        <v>0</v>
      </c>
      <c r="O1686" s="11">
        <f t="shared" si="157"/>
        <v>1.0912500000000001</v>
      </c>
      <c r="P1686" s="12">
        <f t="shared" si="158"/>
        <v>42783.815289351856</v>
      </c>
      <c r="Q1686" s="12">
        <f t="shared" si="159"/>
        <v>42811.773622685185</v>
      </c>
      <c r="R1686" t="s">
        <v>8293</v>
      </c>
      <c r="S1686" t="str">
        <f t="shared" si="160"/>
        <v>music</v>
      </c>
      <c r="T1686" t="str">
        <f t="shared" si="161"/>
        <v>faith</v>
      </c>
    </row>
    <row r="1687" spans="1:20" ht="43.2" x14ac:dyDescent="0.55000000000000004">
      <c r="A1687">
        <v>1685</v>
      </c>
      <c r="B1687" s="3" t="s">
        <v>1686</v>
      </c>
      <c r="C1687" s="3" t="s">
        <v>5795</v>
      </c>
      <c r="D1687" s="7">
        <v>350</v>
      </c>
      <c r="E1687" s="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7">
        <f t="shared" si="156"/>
        <v>24</v>
      </c>
      <c r="N1687" t="b">
        <v>0</v>
      </c>
      <c r="O1687" s="11">
        <f t="shared" si="157"/>
        <v>1.0285714285714285</v>
      </c>
      <c r="P1687" s="12">
        <f t="shared" si="158"/>
        <v>42788.2502662037</v>
      </c>
      <c r="Q1687" s="12">
        <f t="shared" si="159"/>
        <v>42818.208599537036</v>
      </c>
      <c r="R1687" t="s">
        <v>8293</v>
      </c>
      <c r="S1687" t="str">
        <f t="shared" si="160"/>
        <v>music</v>
      </c>
      <c r="T1687" t="str">
        <f t="shared" si="161"/>
        <v>faith</v>
      </c>
    </row>
    <row r="1688" spans="1:20" ht="43.2" x14ac:dyDescent="0.55000000000000004">
      <c r="A1688">
        <v>1686</v>
      </c>
      <c r="B1688" s="3" t="s">
        <v>1687</v>
      </c>
      <c r="C1688" s="3" t="s">
        <v>5796</v>
      </c>
      <c r="D1688" s="7">
        <v>5000</v>
      </c>
      <c r="E1688" s="7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7">
        <f t="shared" si="156"/>
        <v>18</v>
      </c>
      <c r="N1688" t="b">
        <v>0</v>
      </c>
      <c r="O1688" s="11">
        <f t="shared" si="157"/>
        <v>3.5999999999999999E-3</v>
      </c>
      <c r="P1688" s="12">
        <f t="shared" si="158"/>
        <v>42792.843969907408</v>
      </c>
      <c r="Q1688" s="12">
        <f t="shared" si="159"/>
        <v>42852.802303240736</v>
      </c>
      <c r="R1688" t="s">
        <v>8293</v>
      </c>
      <c r="S1688" t="str">
        <f t="shared" si="160"/>
        <v>music</v>
      </c>
      <c r="T1688" t="str">
        <f t="shared" si="161"/>
        <v>faith</v>
      </c>
    </row>
    <row r="1689" spans="1:20" ht="43.2" x14ac:dyDescent="0.55000000000000004">
      <c r="A1689">
        <v>1687</v>
      </c>
      <c r="B1689" s="3" t="s">
        <v>1688</v>
      </c>
      <c r="C1689" s="3" t="s">
        <v>5797</v>
      </c>
      <c r="D1689" s="7">
        <v>10000</v>
      </c>
      <c r="E1689" s="7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7">
        <f t="shared" si="156"/>
        <v>80.128205128205124</v>
      </c>
      <c r="N1689" t="b">
        <v>0</v>
      </c>
      <c r="O1689" s="11">
        <f t="shared" si="157"/>
        <v>0.3125</v>
      </c>
      <c r="P1689" s="12">
        <f t="shared" si="158"/>
        <v>42802.046817129631</v>
      </c>
      <c r="Q1689" s="12">
        <f t="shared" si="159"/>
        <v>42835.84375</v>
      </c>
      <c r="R1689" t="s">
        <v>8293</v>
      </c>
      <c r="S1689" t="str">
        <f t="shared" si="160"/>
        <v>music</v>
      </c>
      <c r="T1689" t="str">
        <f t="shared" si="161"/>
        <v>faith</v>
      </c>
    </row>
    <row r="1690" spans="1:20" ht="57.6" x14ac:dyDescent="0.55000000000000004">
      <c r="A1690">
        <v>1688</v>
      </c>
      <c r="B1690" s="3" t="s">
        <v>1689</v>
      </c>
      <c r="C1690" s="3" t="s">
        <v>5798</v>
      </c>
      <c r="D1690" s="7">
        <v>4000</v>
      </c>
      <c r="E1690" s="7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7">
        <f t="shared" si="156"/>
        <v>253.14285714285714</v>
      </c>
      <c r="N1690" t="b">
        <v>0</v>
      </c>
      <c r="O1690" s="11">
        <f t="shared" si="157"/>
        <v>0.443</v>
      </c>
      <c r="P1690" s="12">
        <f t="shared" si="158"/>
        <v>42804.534652777773</v>
      </c>
      <c r="Q1690" s="12">
        <f t="shared" si="159"/>
        <v>42834.492986111116</v>
      </c>
      <c r="R1690" t="s">
        <v>8293</v>
      </c>
      <c r="S1690" t="str">
        <f t="shared" si="160"/>
        <v>music</v>
      </c>
      <c r="T1690" t="str">
        <f t="shared" si="161"/>
        <v>faith</v>
      </c>
    </row>
    <row r="1691" spans="1:20" x14ac:dyDescent="0.55000000000000004">
      <c r="A1691">
        <v>1689</v>
      </c>
      <c r="B1691" s="3" t="s">
        <v>1690</v>
      </c>
      <c r="C1691" s="3" t="s">
        <v>5799</v>
      </c>
      <c r="D1691" s="7">
        <v>2400</v>
      </c>
      <c r="E1691" s="7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7">
        <f t="shared" si="156"/>
        <v>171.42857142857142</v>
      </c>
      <c r="N1691" t="b">
        <v>0</v>
      </c>
      <c r="O1691" s="11">
        <f t="shared" si="157"/>
        <v>1</v>
      </c>
      <c r="P1691" s="12">
        <f t="shared" si="158"/>
        <v>42780.942476851851</v>
      </c>
      <c r="Q1691" s="12">
        <f t="shared" si="159"/>
        <v>42810.900810185187</v>
      </c>
      <c r="R1691" t="s">
        <v>8293</v>
      </c>
      <c r="S1691" t="str">
        <f t="shared" si="160"/>
        <v>music</v>
      </c>
      <c r="T1691" t="str">
        <f t="shared" si="161"/>
        <v>faith</v>
      </c>
    </row>
    <row r="1692" spans="1:20" ht="43.2" x14ac:dyDescent="0.55000000000000004">
      <c r="A1692">
        <v>1690</v>
      </c>
      <c r="B1692" s="3" t="s">
        <v>1691</v>
      </c>
      <c r="C1692" s="3" t="s">
        <v>5800</v>
      </c>
      <c r="D1692" s="7">
        <v>2500</v>
      </c>
      <c r="E1692" s="7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7">
        <f t="shared" si="156"/>
        <v>57.727272727272727</v>
      </c>
      <c r="N1692" t="b">
        <v>0</v>
      </c>
      <c r="O1692" s="11">
        <f t="shared" si="157"/>
        <v>0.254</v>
      </c>
      <c r="P1692" s="12">
        <f t="shared" si="158"/>
        <v>42801.43104166667</v>
      </c>
      <c r="Q1692" s="12">
        <f t="shared" si="159"/>
        <v>42831.389374999999</v>
      </c>
      <c r="R1692" t="s">
        <v>8293</v>
      </c>
      <c r="S1692" t="str">
        <f t="shared" si="160"/>
        <v>music</v>
      </c>
      <c r="T1692" t="str">
        <f t="shared" si="161"/>
        <v>faith</v>
      </c>
    </row>
    <row r="1693" spans="1:20" ht="43.2" x14ac:dyDescent="0.55000000000000004">
      <c r="A1693">
        <v>1691</v>
      </c>
      <c r="B1693" s="3" t="s">
        <v>1692</v>
      </c>
      <c r="C1693" s="3" t="s">
        <v>5801</v>
      </c>
      <c r="D1693" s="7">
        <v>30000</v>
      </c>
      <c r="E1693" s="7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7">
        <f t="shared" si="156"/>
        <v>264.26315789473682</v>
      </c>
      <c r="N1693" t="b">
        <v>0</v>
      </c>
      <c r="O1693" s="11">
        <f t="shared" si="157"/>
        <v>0.33473333333333333</v>
      </c>
      <c r="P1693" s="12">
        <f t="shared" si="158"/>
        <v>42795.701481481476</v>
      </c>
      <c r="Q1693" s="12">
        <f t="shared" si="159"/>
        <v>42828.041666666672</v>
      </c>
      <c r="R1693" t="s">
        <v>8293</v>
      </c>
      <c r="S1693" t="str">
        <f t="shared" si="160"/>
        <v>music</v>
      </c>
      <c r="T1693" t="str">
        <f t="shared" si="161"/>
        <v>faith</v>
      </c>
    </row>
    <row r="1694" spans="1:20" ht="43.2" x14ac:dyDescent="0.55000000000000004">
      <c r="A1694">
        <v>1692</v>
      </c>
      <c r="B1694" s="3" t="s">
        <v>1693</v>
      </c>
      <c r="C1694" s="3" t="s">
        <v>5802</v>
      </c>
      <c r="D1694" s="7">
        <v>5000</v>
      </c>
      <c r="E1694" s="7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7">
        <f t="shared" si="156"/>
        <v>159.33333333333334</v>
      </c>
      <c r="N1694" t="b">
        <v>0</v>
      </c>
      <c r="O1694" s="11">
        <f t="shared" si="157"/>
        <v>0.47799999999999998</v>
      </c>
      <c r="P1694" s="12">
        <f t="shared" si="158"/>
        <v>42788.151238425926</v>
      </c>
      <c r="Q1694" s="12">
        <f t="shared" si="159"/>
        <v>42820.999305555553</v>
      </c>
      <c r="R1694" t="s">
        <v>8293</v>
      </c>
      <c r="S1694" t="str">
        <f t="shared" si="160"/>
        <v>music</v>
      </c>
      <c r="T1694" t="str">
        <f t="shared" si="161"/>
        <v>faith</v>
      </c>
    </row>
    <row r="1695" spans="1:20" ht="43.2" x14ac:dyDescent="0.55000000000000004">
      <c r="A1695">
        <v>1693</v>
      </c>
      <c r="B1695" s="3" t="s">
        <v>1694</v>
      </c>
      <c r="C1695" s="3" t="s">
        <v>5803</v>
      </c>
      <c r="D1695" s="7">
        <v>3000</v>
      </c>
      <c r="E1695" s="7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7">
        <f t="shared" si="156"/>
        <v>35</v>
      </c>
      <c r="N1695" t="b">
        <v>0</v>
      </c>
      <c r="O1695" s="11">
        <f t="shared" si="157"/>
        <v>9.3333333333333338E-2</v>
      </c>
      <c r="P1695" s="12">
        <f t="shared" si="158"/>
        <v>42803.920277777783</v>
      </c>
      <c r="Q1695" s="12">
        <f t="shared" si="159"/>
        <v>42834.833333333328</v>
      </c>
      <c r="R1695" t="s">
        <v>8293</v>
      </c>
      <c r="S1695" t="str">
        <f t="shared" si="160"/>
        <v>music</v>
      </c>
      <c r="T1695" t="str">
        <f t="shared" si="161"/>
        <v>faith</v>
      </c>
    </row>
    <row r="1696" spans="1:20" ht="43.2" x14ac:dyDescent="0.55000000000000004">
      <c r="A1696">
        <v>1694</v>
      </c>
      <c r="B1696" s="3" t="s">
        <v>1695</v>
      </c>
      <c r="C1696" s="3" t="s">
        <v>5804</v>
      </c>
      <c r="D1696" s="7">
        <v>10000</v>
      </c>
      <c r="E1696" s="7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7">
        <f t="shared" si="156"/>
        <v>5</v>
      </c>
      <c r="N1696" t="b">
        <v>0</v>
      </c>
      <c r="O1696" s="11">
        <f t="shared" si="157"/>
        <v>5.0000000000000001E-4</v>
      </c>
      <c r="P1696" s="12">
        <f t="shared" si="158"/>
        <v>42791.669837962967</v>
      </c>
      <c r="Q1696" s="12">
        <f t="shared" si="159"/>
        <v>42821.191666666666</v>
      </c>
      <c r="R1696" t="s">
        <v>8293</v>
      </c>
      <c r="S1696" t="str">
        <f t="shared" si="160"/>
        <v>music</v>
      </c>
      <c r="T1696" t="str">
        <f t="shared" si="161"/>
        <v>faith</v>
      </c>
    </row>
    <row r="1697" spans="1:20" ht="43.2" x14ac:dyDescent="0.55000000000000004">
      <c r="A1697">
        <v>1695</v>
      </c>
      <c r="B1697" s="3" t="s">
        <v>1696</v>
      </c>
      <c r="C1697" s="3" t="s">
        <v>5805</v>
      </c>
      <c r="D1697" s="7">
        <v>12000</v>
      </c>
      <c r="E1697" s="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7">
        <f t="shared" si="156"/>
        <v>61.086956521739133</v>
      </c>
      <c r="N1697" t="b">
        <v>0</v>
      </c>
      <c r="O1697" s="11">
        <f t="shared" si="157"/>
        <v>0.11708333333333333</v>
      </c>
      <c r="P1697" s="12">
        <f t="shared" si="158"/>
        <v>42801.031412037039</v>
      </c>
      <c r="Q1697" s="12">
        <f t="shared" si="159"/>
        <v>42835.041666666672</v>
      </c>
      <c r="R1697" t="s">
        <v>8293</v>
      </c>
      <c r="S1697" t="str">
        <f t="shared" si="160"/>
        <v>music</v>
      </c>
      <c r="T1697" t="str">
        <f t="shared" si="161"/>
        <v>faith</v>
      </c>
    </row>
    <row r="1698" spans="1:20" ht="43.2" x14ac:dyDescent="0.55000000000000004">
      <c r="A1698">
        <v>1696</v>
      </c>
      <c r="B1698" s="3" t="s">
        <v>1697</v>
      </c>
      <c r="C1698" s="3" t="s">
        <v>5806</v>
      </c>
      <c r="D1698" s="7">
        <v>300000</v>
      </c>
      <c r="E1698" s="7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7" t="e">
        <f t="shared" si="156"/>
        <v>#DIV/0!</v>
      </c>
      <c r="N1698" t="b">
        <v>0</v>
      </c>
      <c r="O1698" s="11">
        <f t="shared" si="157"/>
        <v>0</v>
      </c>
      <c r="P1698" s="12">
        <f t="shared" si="158"/>
        <v>42796.069571759261</v>
      </c>
      <c r="Q1698" s="12">
        <f t="shared" si="159"/>
        <v>42826.027905092589</v>
      </c>
      <c r="R1698" t="s">
        <v>8293</v>
      </c>
      <c r="S1698" t="str">
        <f t="shared" si="160"/>
        <v>music</v>
      </c>
      <c r="T1698" t="str">
        <f t="shared" si="161"/>
        <v>faith</v>
      </c>
    </row>
    <row r="1699" spans="1:20" ht="43.2" x14ac:dyDescent="0.55000000000000004">
      <c r="A1699">
        <v>1697</v>
      </c>
      <c r="B1699" s="3" t="s">
        <v>1698</v>
      </c>
      <c r="C1699" s="3" t="s">
        <v>5807</v>
      </c>
      <c r="D1699" s="7">
        <v>12500</v>
      </c>
      <c r="E1699" s="7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7">
        <f t="shared" si="156"/>
        <v>114.81818181818181</v>
      </c>
      <c r="N1699" t="b">
        <v>0</v>
      </c>
      <c r="O1699" s="11">
        <f t="shared" si="157"/>
        <v>0.20208000000000001</v>
      </c>
      <c r="P1699" s="12">
        <f t="shared" si="158"/>
        <v>42805.032962962956</v>
      </c>
      <c r="Q1699" s="12">
        <f t="shared" si="159"/>
        <v>42834.991296296299</v>
      </c>
      <c r="R1699" t="s">
        <v>8293</v>
      </c>
      <c r="S1699" t="str">
        <f t="shared" si="160"/>
        <v>music</v>
      </c>
      <c r="T1699" t="str">
        <f t="shared" si="161"/>
        <v>faith</v>
      </c>
    </row>
    <row r="1700" spans="1:20" ht="72" x14ac:dyDescent="0.55000000000000004">
      <c r="A1700">
        <v>1698</v>
      </c>
      <c r="B1700" s="3" t="s">
        <v>1699</v>
      </c>
      <c r="C1700" s="3" t="s">
        <v>5808</v>
      </c>
      <c r="D1700" s="7">
        <v>125000</v>
      </c>
      <c r="E1700" s="7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7" t="e">
        <f t="shared" si="156"/>
        <v>#DIV/0!</v>
      </c>
      <c r="N1700" t="b">
        <v>0</v>
      </c>
      <c r="O1700" s="11">
        <f t="shared" si="157"/>
        <v>0</v>
      </c>
      <c r="P1700" s="12">
        <f t="shared" si="158"/>
        <v>42796.207870370374</v>
      </c>
      <c r="Q1700" s="12">
        <f t="shared" si="159"/>
        <v>42820.147916666669</v>
      </c>
      <c r="R1700" t="s">
        <v>8293</v>
      </c>
      <c r="S1700" t="str">
        <f t="shared" si="160"/>
        <v>music</v>
      </c>
      <c r="T1700" t="str">
        <f t="shared" si="161"/>
        <v>faith</v>
      </c>
    </row>
    <row r="1701" spans="1:20" ht="43.2" x14ac:dyDescent="0.55000000000000004">
      <c r="A1701">
        <v>1699</v>
      </c>
      <c r="B1701" s="3" t="s">
        <v>1700</v>
      </c>
      <c r="C1701" s="3" t="s">
        <v>5809</v>
      </c>
      <c r="D1701" s="7">
        <v>5105</v>
      </c>
      <c r="E1701" s="7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7">
        <f t="shared" si="156"/>
        <v>54</v>
      </c>
      <c r="N1701" t="b">
        <v>0</v>
      </c>
      <c r="O1701" s="11">
        <f t="shared" si="157"/>
        <v>4.2311459353574929E-2</v>
      </c>
      <c r="P1701" s="12">
        <f t="shared" si="158"/>
        <v>42806.863946759258</v>
      </c>
      <c r="Q1701" s="12">
        <f t="shared" si="159"/>
        <v>42836.863946759258</v>
      </c>
      <c r="R1701" t="s">
        <v>8293</v>
      </c>
      <c r="S1701" t="str">
        <f t="shared" si="160"/>
        <v>music</v>
      </c>
      <c r="T1701" t="str">
        <f t="shared" si="161"/>
        <v>faith</v>
      </c>
    </row>
    <row r="1702" spans="1:20" ht="43.2" x14ac:dyDescent="0.55000000000000004">
      <c r="A1702">
        <v>1700</v>
      </c>
      <c r="B1702" s="3" t="s">
        <v>1701</v>
      </c>
      <c r="C1702" s="3" t="s">
        <v>5810</v>
      </c>
      <c r="D1702" s="7">
        <v>20000</v>
      </c>
      <c r="E1702" s="7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7">
        <f t="shared" si="156"/>
        <v>65.974683544303801</v>
      </c>
      <c r="N1702" t="b">
        <v>0</v>
      </c>
      <c r="O1702" s="11">
        <f t="shared" si="157"/>
        <v>0.2606</v>
      </c>
      <c r="P1702" s="12">
        <f t="shared" si="158"/>
        <v>42796.071643518517</v>
      </c>
      <c r="Q1702" s="12">
        <f t="shared" si="159"/>
        <v>42826.166666666672</v>
      </c>
      <c r="R1702" t="s">
        <v>8293</v>
      </c>
      <c r="S1702" t="str">
        <f t="shared" si="160"/>
        <v>music</v>
      </c>
      <c r="T1702" t="str">
        <f t="shared" si="161"/>
        <v>faith</v>
      </c>
    </row>
    <row r="1703" spans="1:20" ht="43.2" x14ac:dyDescent="0.55000000000000004">
      <c r="A1703">
        <v>1701</v>
      </c>
      <c r="B1703" s="3" t="s">
        <v>1702</v>
      </c>
      <c r="C1703" s="3" t="s">
        <v>5811</v>
      </c>
      <c r="D1703" s="7">
        <v>5050</v>
      </c>
      <c r="E1703" s="7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7">
        <f t="shared" si="156"/>
        <v>5</v>
      </c>
      <c r="N1703" t="b">
        <v>0</v>
      </c>
      <c r="O1703" s="11">
        <f t="shared" si="157"/>
        <v>1.9801980198019802E-3</v>
      </c>
      <c r="P1703" s="12">
        <f t="shared" si="158"/>
        <v>41989.664409722223</v>
      </c>
      <c r="Q1703" s="12">
        <f t="shared" si="159"/>
        <v>42019.664409722223</v>
      </c>
      <c r="R1703" t="s">
        <v>8293</v>
      </c>
      <c r="S1703" t="str">
        <f t="shared" si="160"/>
        <v>music</v>
      </c>
      <c r="T1703" t="str">
        <f t="shared" si="161"/>
        <v>faith</v>
      </c>
    </row>
    <row r="1704" spans="1:20" x14ac:dyDescent="0.55000000000000004">
      <c r="A1704">
        <v>1702</v>
      </c>
      <c r="B1704" s="3" t="s">
        <v>1703</v>
      </c>
      <c r="C1704" s="3" t="s">
        <v>5812</v>
      </c>
      <c r="D1704" s="7">
        <v>16500</v>
      </c>
      <c r="E1704" s="7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7">
        <f t="shared" si="156"/>
        <v>1</v>
      </c>
      <c r="N1704" t="b">
        <v>0</v>
      </c>
      <c r="O1704" s="11">
        <f t="shared" si="157"/>
        <v>6.0606060606060605E-5</v>
      </c>
      <c r="P1704" s="12">
        <f t="shared" si="158"/>
        <v>42063.869791666672</v>
      </c>
      <c r="Q1704" s="12">
        <f t="shared" si="159"/>
        <v>42093.828125</v>
      </c>
      <c r="R1704" t="s">
        <v>8293</v>
      </c>
      <c r="S1704" t="str">
        <f t="shared" si="160"/>
        <v>music</v>
      </c>
      <c r="T1704" t="str">
        <f t="shared" si="161"/>
        <v>faith</v>
      </c>
    </row>
    <row r="1705" spans="1:20" ht="43.2" x14ac:dyDescent="0.55000000000000004">
      <c r="A1705">
        <v>1703</v>
      </c>
      <c r="B1705" s="3" t="s">
        <v>1704</v>
      </c>
      <c r="C1705" s="3" t="s">
        <v>5813</v>
      </c>
      <c r="D1705" s="7">
        <v>5000</v>
      </c>
      <c r="E1705" s="7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7">
        <f t="shared" si="156"/>
        <v>25.5</v>
      </c>
      <c r="N1705" t="b">
        <v>0</v>
      </c>
      <c r="O1705" s="11">
        <f t="shared" si="157"/>
        <v>1.0200000000000001E-2</v>
      </c>
      <c r="P1705" s="12">
        <f t="shared" si="158"/>
        <v>42187.281678240746</v>
      </c>
      <c r="Q1705" s="12">
        <f t="shared" si="159"/>
        <v>42247.281678240746</v>
      </c>
      <c r="R1705" t="s">
        <v>8293</v>
      </c>
      <c r="S1705" t="str">
        <f t="shared" si="160"/>
        <v>music</v>
      </c>
      <c r="T1705" t="str">
        <f t="shared" si="161"/>
        <v>faith</v>
      </c>
    </row>
    <row r="1706" spans="1:20" ht="28.8" x14ac:dyDescent="0.55000000000000004">
      <c r="A1706">
        <v>1704</v>
      </c>
      <c r="B1706" s="3" t="s">
        <v>1705</v>
      </c>
      <c r="C1706" s="3" t="s">
        <v>5814</v>
      </c>
      <c r="D1706" s="7">
        <v>2000</v>
      </c>
      <c r="E1706" s="7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7">
        <f t="shared" si="156"/>
        <v>118.36363636363636</v>
      </c>
      <c r="N1706" t="b">
        <v>0</v>
      </c>
      <c r="O1706" s="11">
        <f t="shared" si="157"/>
        <v>0.65100000000000002</v>
      </c>
      <c r="P1706" s="12">
        <f t="shared" si="158"/>
        <v>42021.139733796299</v>
      </c>
      <c r="Q1706" s="12">
        <f t="shared" si="159"/>
        <v>42051.139733796299</v>
      </c>
      <c r="R1706" t="s">
        <v>8293</v>
      </c>
      <c r="S1706" t="str">
        <f t="shared" si="160"/>
        <v>music</v>
      </c>
      <c r="T1706" t="str">
        <f t="shared" si="161"/>
        <v>faith</v>
      </c>
    </row>
    <row r="1707" spans="1:20" ht="43.2" x14ac:dyDescent="0.55000000000000004">
      <c r="A1707">
        <v>1705</v>
      </c>
      <c r="B1707" s="3" t="s">
        <v>1706</v>
      </c>
      <c r="C1707" s="3" t="s">
        <v>5815</v>
      </c>
      <c r="D1707" s="7">
        <v>2000</v>
      </c>
      <c r="E1707" s="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7" t="e">
        <f t="shared" si="156"/>
        <v>#DIV/0!</v>
      </c>
      <c r="N1707" t="b">
        <v>0</v>
      </c>
      <c r="O1707" s="11">
        <f t="shared" si="157"/>
        <v>0</v>
      </c>
      <c r="P1707" s="12">
        <f t="shared" si="158"/>
        <v>42245.016736111109</v>
      </c>
      <c r="Q1707" s="12">
        <f t="shared" si="159"/>
        <v>42256.666666666672</v>
      </c>
      <c r="R1707" t="s">
        <v>8293</v>
      </c>
      <c r="S1707" t="str">
        <f t="shared" si="160"/>
        <v>music</v>
      </c>
      <c r="T1707" t="str">
        <f t="shared" si="161"/>
        <v>faith</v>
      </c>
    </row>
    <row r="1708" spans="1:20" ht="43.2" x14ac:dyDescent="0.55000000000000004">
      <c r="A1708">
        <v>1706</v>
      </c>
      <c r="B1708" s="3" t="s">
        <v>1707</v>
      </c>
      <c r="C1708" s="3" t="s">
        <v>5816</v>
      </c>
      <c r="D1708" s="7">
        <v>5500</v>
      </c>
      <c r="E1708" s="7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7" t="e">
        <f t="shared" si="156"/>
        <v>#DIV/0!</v>
      </c>
      <c r="N1708" t="b">
        <v>0</v>
      </c>
      <c r="O1708" s="11">
        <f t="shared" si="157"/>
        <v>0</v>
      </c>
      <c r="P1708" s="12">
        <f t="shared" si="158"/>
        <v>42179.306388888886</v>
      </c>
      <c r="Q1708" s="12">
        <f t="shared" si="159"/>
        <v>42239.306388888886</v>
      </c>
      <c r="R1708" t="s">
        <v>8293</v>
      </c>
      <c r="S1708" t="str">
        <f t="shared" si="160"/>
        <v>music</v>
      </c>
      <c r="T1708" t="str">
        <f t="shared" si="161"/>
        <v>faith</v>
      </c>
    </row>
    <row r="1709" spans="1:20" ht="43.2" x14ac:dyDescent="0.55000000000000004">
      <c r="A1709">
        <v>1707</v>
      </c>
      <c r="B1709" s="3" t="s">
        <v>1708</v>
      </c>
      <c r="C1709" s="3" t="s">
        <v>5817</v>
      </c>
      <c r="D1709" s="7">
        <v>5000</v>
      </c>
      <c r="E1709" s="7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7">
        <f t="shared" si="156"/>
        <v>54.111111111111114</v>
      </c>
      <c r="N1709" t="b">
        <v>0</v>
      </c>
      <c r="O1709" s="11">
        <f t="shared" si="157"/>
        <v>9.74E-2</v>
      </c>
      <c r="P1709" s="12">
        <f t="shared" si="158"/>
        <v>42427.721006944441</v>
      </c>
      <c r="Q1709" s="12">
        <f t="shared" si="159"/>
        <v>42457.679340277777</v>
      </c>
      <c r="R1709" t="s">
        <v>8293</v>
      </c>
      <c r="S1709" t="str">
        <f t="shared" si="160"/>
        <v>music</v>
      </c>
      <c r="T1709" t="str">
        <f t="shared" si="161"/>
        <v>faith</v>
      </c>
    </row>
    <row r="1710" spans="1:20" ht="43.2" x14ac:dyDescent="0.55000000000000004">
      <c r="A1710">
        <v>1708</v>
      </c>
      <c r="B1710" s="3" t="s">
        <v>1709</v>
      </c>
      <c r="C1710" s="3" t="s">
        <v>5818</v>
      </c>
      <c r="D1710" s="7">
        <v>7000</v>
      </c>
      <c r="E1710" s="7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7" t="e">
        <f t="shared" si="156"/>
        <v>#DIV/0!</v>
      </c>
      <c r="N1710" t="b">
        <v>0</v>
      </c>
      <c r="O1710" s="11">
        <f t="shared" si="157"/>
        <v>0</v>
      </c>
      <c r="P1710" s="12">
        <f t="shared" si="158"/>
        <v>42451.866967592592</v>
      </c>
      <c r="Q1710" s="12">
        <f t="shared" si="159"/>
        <v>42491.866967592592</v>
      </c>
      <c r="R1710" t="s">
        <v>8293</v>
      </c>
      <c r="S1710" t="str">
        <f t="shared" si="160"/>
        <v>music</v>
      </c>
      <c r="T1710" t="str">
        <f t="shared" si="161"/>
        <v>faith</v>
      </c>
    </row>
    <row r="1711" spans="1:20" ht="43.2" x14ac:dyDescent="0.55000000000000004">
      <c r="A1711">
        <v>1709</v>
      </c>
      <c r="B1711" s="3" t="s">
        <v>1710</v>
      </c>
      <c r="C1711" s="3" t="s">
        <v>5819</v>
      </c>
      <c r="D1711" s="7">
        <v>1750</v>
      </c>
      <c r="E1711" s="7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7">
        <f t="shared" si="156"/>
        <v>21.25</v>
      </c>
      <c r="N1711" t="b">
        <v>0</v>
      </c>
      <c r="O1711" s="11">
        <f t="shared" si="157"/>
        <v>4.8571428571428571E-2</v>
      </c>
      <c r="P1711" s="12">
        <f t="shared" si="158"/>
        <v>41841.56381944444</v>
      </c>
      <c r="Q1711" s="12">
        <f t="shared" si="159"/>
        <v>41882.818749999999</v>
      </c>
      <c r="R1711" t="s">
        <v>8293</v>
      </c>
      <c r="S1711" t="str">
        <f t="shared" si="160"/>
        <v>music</v>
      </c>
      <c r="T1711" t="str">
        <f t="shared" si="161"/>
        <v>faith</v>
      </c>
    </row>
    <row r="1712" spans="1:20" ht="28.8" x14ac:dyDescent="0.55000000000000004">
      <c r="A1712">
        <v>1710</v>
      </c>
      <c r="B1712" s="3" t="s">
        <v>1711</v>
      </c>
      <c r="C1712" s="3" t="s">
        <v>5820</v>
      </c>
      <c r="D1712" s="7">
        <v>5000</v>
      </c>
      <c r="E1712" s="7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7">
        <f t="shared" si="156"/>
        <v>34</v>
      </c>
      <c r="N1712" t="b">
        <v>0</v>
      </c>
      <c r="O1712" s="11">
        <f t="shared" si="157"/>
        <v>6.7999999999999996E-3</v>
      </c>
      <c r="P1712" s="12">
        <f t="shared" si="158"/>
        <v>42341.59129629629</v>
      </c>
      <c r="Q1712" s="12">
        <f t="shared" si="159"/>
        <v>42387.541666666672</v>
      </c>
      <c r="R1712" t="s">
        <v>8293</v>
      </c>
      <c r="S1712" t="str">
        <f t="shared" si="160"/>
        <v>music</v>
      </c>
      <c r="T1712" t="str">
        <f t="shared" si="161"/>
        <v>faith</v>
      </c>
    </row>
    <row r="1713" spans="1:20" ht="43.2" x14ac:dyDescent="0.55000000000000004">
      <c r="A1713">
        <v>1711</v>
      </c>
      <c r="B1713" s="3" t="s">
        <v>1712</v>
      </c>
      <c r="C1713" s="3" t="s">
        <v>5821</v>
      </c>
      <c r="D1713" s="7">
        <v>10000</v>
      </c>
      <c r="E1713" s="7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7">
        <f t="shared" si="156"/>
        <v>525</v>
      </c>
      <c r="N1713" t="b">
        <v>0</v>
      </c>
      <c r="O1713" s="11">
        <f t="shared" si="157"/>
        <v>0.105</v>
      </c>
      <c r="P1713" s="12">
        <f t="shared" si="158"/>
        <v>41852.646226851852</v>
      </c>
      <c r="Q1713" s="12">
        <f t="shared" si="159"/>
        <v>41883.646226851852</v>
      </c>
      <c r="R1713" t="s">
        <v>8293</v>
      </c>
      <c r="S1713" t="str">
        <f t="shared" si="160"/>
        <v>music</v>
      </c>
      <c r="T1713" t="str">
        <f t="shared" si="161"/>
        <v>faith</v>
      </c>
    </row>
    <row r="1714" spans="1:20" ht="43.2" x14ac:dyDescent="0.55000000000000004">
      <c r="A1714">
        <v>1712</v>
      </c>
      <c r="B1714" s="3" t="s">
        <v>1713</v>
      </c>
      <c r="C1714" s="3" t="s">
        <v>5822</v>
      </c>
      <c r="D1714" s="7">
        <v>5000</v>
      </c>
      <c r="E1714" s="7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7" t="e">
        <f t="shared" si="156"/>
        <v>#DIV/0!</v>
      </c>
      <c r="N1714" t="b">
        <v>0</v>
      </c>
      <c r="O1714" s="11">
        <f t="shared" si="157"/>
        <v>0</v>
      </c>
      <c r="P1714" s="12">
        <f t="shared" si="158"/>
        <v>42125.913807870369</v>
      </c>
      <c r="Q1714" s="12">
        <f t="shared" si="159"/>
        <v>42185.913807870369</v>
      </c>
      <c r="R1714" t="s">
        <v>8293</v>
      </c>
      <c r="S1714" t="str">
        <f t="shared" si="160"/>
        <v>music</v>
      </c>
      <c r="T1714" t="str">
        <f t="shared" si="161"/>
        <v>faith</v>
      </c>
    </row>
    <row r="1715" spans="1:20" ht="57.6" x14ac:dyDescent="0.55000000000000004">
      <c r="A1715">
        <v>1713</v>
      </c>
      <c r="B1715" s="3" t="s">
        <v>1714</v>
      </c>
      <c r="C1715" s="3" t="s">
        <v>5823</v>
      </c>
      <c r="D1715" s="7">
        <v>3000</v>
      </c>
      <c r="E1715" s="7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7">
        <f t="shared" si="156"/>
        <v>50</v>
      </c>
      <c r="N1715" t="b">
        <v>0</v>
      </c>
      <c r="O1715" s="11">
        <f t="shared" si="157"/>
        <v>1.6666666666666666E-2</v>
      </c>
      <c r="P1715" s="12">
        <f t="shared" si="158"/>
        <v>41887.801064814819</v>
      </c>
      <c r="Q1715" s="12">
        <f t="shared" si="159"/>
        <v>41917.801064814819</v>
      </c>
      <c r="R1715" t="s">
        <v>8293</v>
      </c>
      <c r="S1715" t="str">
        <f t="shared" si="160"/>
        <v>music</v>
      </c>
      <c r="T1715" t="str">
        <f t="shared" si="161"/>
        <v>faith</v>
      </c>
    </row>
    <row r="1716" spans="1:20" ht="43.2" x14ac:dyDescent="0.55000000000000004">
      <c r="A1716">
        <v>1714</v>
      </c>
      <c r="B1716" s="3" t="s">
        <v>1715</v>
      </c>
      <c r="C1716" s="3" t="s">
        <v>5824</v>
      </c>
      <c r="D1716" s="7">
        <v>25000</v>
      </c>
      <c r="E1716" s="7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7">
        <f t="shared" si="156"/>
        <v>115.70588235294117</v>
      </c>
      <c r="N1716" t="b">
        <v>0</v>
      </c>
      <c r="O1716" s="11">
        <f t="shared" si="157"/>
        <v>7.868E-2</v>
      </c>
      <c r="P1716" s="12">
        <f t="shared" si="158"/>
        <v>42095.918530092589</v>
      </c>
      <c r="Q1716" s="12">
        <f t="shared" si="159"/>
        <v>42125.918530092589</v>
      </c>
      <c r="R1716" t="s">
        <v>8293</v>
      </c>
      <c r="S1716" t="str">
        <f t="shared" si="160"/>
        <v>music</v>
      </c>
      <c r="T1716" t="str">
        <f t="shared" si="161"/>
        <v>faith</v>
      </c>
    </row>
    <row r="1717" spans="1:20" ht="43.2" x14ac:dyDescent="0.55000000000000004">
      <c r="A1717">
        <v>1715</v>
      </c>
      <c r="B1717" s="3" t="s">
        <v>1716</v>
      </c>
      <c r="C1717" s="3" t="s">
        <v>5825</v>
      </c>
      <c r="D1717" s="7">
        <v>5000</v>
      </c>
      <c r="E1717" s="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7">
        <f t="shared" si="156"/>
        <v>5.5</v>
      </c>
      <c r="N1717" t="b">
        <v>0</v>
      </c>
      <c r="O1717" s="11">
        <f t="shared" si="157"/>
        <v>2.2000000000000001E-3</v>
      </c>
      <c r="P1717" s="12">
        <f t="shared" si="158"/>
        <v>42064.217418981483</v>
      </c>
      <c r="Q1717" s="12">
        <f t="shared" si="159"/>
        <v>42094.140277777777</v>
      </c>
      <c r="R1717" t="s">
        <v>8293</v>
      </c>
      <c r="S1717" t="str">
        <f t="shared" si="160"/>
        <v>music</v>
      </c>
      <c r="T1717" t="str">
        <f t="shared" si="161"/>
        <v>faith</v>
      </c>
    </row>
    <row r="1718" spans="1:20" ht="43.2" x14ac:dyDescent="0.55000000000000004">
      <c r="A1718">
        <v>1716</v>
      </c>
      <c r="B1718" s="3" t="s">
        <v>1717</v>
      </c>
      <c r="C1718" s="3" t="s">
        <v>5826</v>
      </c>
      <c r="D1718" s="7">
        <v>2000</v>
      </c>
      <c r="E1718" s="7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7">
        <f t="shared" si="156"/>
        <v>50</v>
      </c>
      <c r="N1718" t="b">
        <v>0</v>
      </c>
      <c r="O1718" s="11">
        <f t="shared" si="157"/>
        <v>7.4999999999999997E-2</v>
      </c>
      <c r="P1718" s="12">
        <f t="shared" si="158"/>
        <v>42673.577534722222</v>
      </c>
      <c r="Q1718" s="12">
        <f t="shared" si="159"/>
        <v>42713.619201388887</v>
      </c>
      <c r="R1718" t="s">
        <v>8293</v>
      </c>
      <c r="S1718" t="str">
        <f t="shared" si="160"/>
        <v>music</v>
      </c>
      <c r="T1718" t="str">
        <f t="shared" si="161"/>
        <v>faith</v>
      </c>
    </row>
    <row r="1719" spans="1:20" ht="43.2" x14ac:dyDescent="0.55000000000000004">
      <c r="A1719">
        <v>1717</v>
      </c>
      <c r="B1719" s="3" t="s">
        <v>1718</v>
      </c>
      <c r="C1719" s="3" t="s">
        <v>5827</v>
      </c>
      <c r="D1719" s="7">
        <v>3265</v>
      </c>
      <c r="E1719" s="7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7">
        <f t="shared" si="156"/>
        <v>34.024390243902438</v>
      </c>
      <c r="N1719" t="b">
        <v>0</v>
      </c>
      <c r="O1719" s="11">
        <f t="shared" si="157"/>
        <v>0.42725880551301687</v>
      </c>
      <c r="P1719" s="12">
        <f t="shared" si="158"/>
        <v>42460.98192129629</v>
      </c>
      <c r="Q1719" s="12">
        <f t="shared" si="159"/>
        <v>42481.166666666672</v>
      </c>
      <c r="R1719" t="s">
        <v>8293</v>
      </c>
      <c r="S1719" t="str">
        <f t="shared" si="160"/>
        <v>music</v>
      </c>
      <c r="T1719" t="str">
        <f t="shared" si="161"/>
        <v>faith</v>
      </c>
    </row>
    <row r="1720" spans="1:20" x14ac:dyDescent="0.55000000000000004">
      <c r="A1720">
        <v>1718</v>
      </c>
      <c r="B1720" s="3" t="s">
        <v>1719</v>
      </c>
      <c r="C1720" s="3" t="s">
        <v>5828</v>
      </c>
      <c r="D1720" s="7">
        <v>35000</v>
      </c>
      <c r="E1720" s="7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7">
        <f t="shared" si="156"/>
        <v>37.5</v>
      </c>
      <c r="N1720" t="b">
        <v>0</v>
      </c>
      <c r="O1720" s="11">
        <f t="shared" si="157"/>
        <v>2.142857142857143E-3</v>
      </c>
      <c r="P1720" s="12">
        <f t="shared" si="158"/>
        <v>42460.610520833332</v>
      </c>
      <c r="Q1720" s="12">
        <f t="shared" si="159"/>
        <v>42504.207638888889</v>
      </c>
      <c r="R1720" t="s">
        <v>8293</v>
      </c>
      <c r="S1720" t="str">
        <f t="shared" si="160"/>
        <v>music</v>
      </c>
      <c r="T1720" t="str">
        <f t="shared" si="161"/>
        <v>faith</v>
      </c>
    </row>
    <row r="1721" spans="1:20" ht="43.2" x14ac:dyDescent="0.55000000000000004">
      <c r="A1721">
        <v>1719</v>
      </c>
      <c r="B1721" s="3" t="s">
        <v>1720</v>
      </c>
      <c r="C1721" s="3" t="s">
        <v>5829</v>
      </c>
      <c r="D1721" s="7">
        <v>4000</v>
      </c>
      <c r="E1721" s="7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7">
        <f t="shared" si="156"/>
        <v>11.666666666666666</v>
      </c>
      <c r="N1721" t="b">
        <v>0</v>
      </c>
      <c r="O1721" s="11">
        <f t="shared" si="157"/>
        <v>8.7500000000000008E-3</v>
      </c>
      <c r="P1721" s="12">
        <f t="shared" si="158"/>
        <v>41869.534618055557</v>
      </c>
      <c r="Q1721" s="12">
        <f t="shared" si="159"/>
        <v>41899.534618055557</v>
      </c>
      <c r="R1721" t="s">
        <v>8293</v>
      </c>
      <c r="S1721" t="str">
        <f t="shared" si="160"/>
        <v>music</v>
      </c>
      <c r="T1721" t="str">
        <f t="shared" si="161"/>
        <v>faith</v>
      </c>
    </row>
    <row r="1722" spans="1:20" ht="43.2" x14ac:dyDescent="0.55000000000000004">
      <c r="A1722">
        <v>1720</v>
      </c>
      <c r="B1722" s="3" t="s">
        <v>1721</v>
      </c>
      <c r="C1722" s="3" t="s">
        <v>5830</v>
      </c>
      <c r="D1722" s="7">
        <v>4000</v>
      </c>
      <c r="E1722" s="7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7">
        <f t="shared" si="156"/>
        <v>28.125</v>
      </c>
      <c r="N1722" t="b">
        <v>0</v>
      </c>
      <c r="O1722" s="11">
        <f t="shared" si="157"/>
        <v>5.6250000000000001E-2</v>
      </c>
      <c r="P1722" s="12">
        <f t="shared" si="158"/>
        <v>41922.783229166671</v>
      </c>
      <c r="Q1722" s="12">
        <f t="shared" si="159"/>
        <v>41952.824895833335</v>
      </c>
      <c r="R1722" t="s">
        <v>8293</v>
      </c>
      <c r="S1722" t="str">
        <f t="shared" si="160"/>
        <v>music</v>
      </c>
      <c r="T1722" t="str">
        <f t="shared" si="161"/>
        <v>faith</v>
      </c>
    </row>
    <row r="1723" spans="1:20" ht="43.2" x14ac:dyDescent="0.55000000000000004">
      <c r="A1723">
        <v>1721</v>
      </c>
      <c r="B1723" s="3" t="s">
        <v>1722</v>
      </c>
      <c r="C1723" s="3" t="s">
        <v>5831</v>
      </c>
      <c r="D1723" s="7">
        <v>5000</v>
      </c>
      <c r="E1723" s="7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7" t="e">
        <f t="shared" si="156"/>
        <v>#DIV/0!</v>
      </c>
      <c r="N1723" t="b">
        <v>0</v>
      </c>
      <c r="O1723" s="11">
        <f t="shared" si="157"/>
        <v>0</v>
      </c>
      <c r="P1723" s="12">
        <f t="shared" si="158"/>
        <v>42319.461377314816</v>
      </c>
      <c r="Q1723" s="12">
        <f t="shared" si="159"/>
        <v>42349.461377314816</v>
      </c>
      <c r="R1723" t="s">
        <v>8293</v>
      </c>
      <c r="S1723" t="str">
        <f t="shared" si="160"/>
        <v>music</v>
      </c>
      <c r="T1723" t="str">
        <f t="shared" si="161"/>
        <v>faith</v>
      </c>
    </row>
    <row r="1724" spans="1:20" ht="43.2" x14ac:dyDescent="0.55000000000000004">
      <c r="A1724">
        <v>1722</v>
      </c>
      <c r="B1724" s="3" t="s">
        <v>1723</v>
      </c>
      <c r="C1724" s="3" t="s">
        <v>5832</v>
      </c>
      <c r="D1724" s="7">
        <v>2880</v>
      </c>
      <c r="E1724" s="7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7">
        <f t="shared" si="156"/>
        <v>1</v>
      </c>
      <c r="N1724" t="b">
        <v>0</v>
      </c>
      <c r="O1724" s="11">
        <f t="shared" si="157"/>
        <v>3.4722222222222224E-4</v>
      </c>
      <c r="P1724" s="12">
        <f t="shared" si="158"/>
        <v>42425.960983796293</v>
      </c>
      <c r="Q1724" s="12">
        <f t="shared" si="159"/>
        <v>42463.006944444445</v>
      </c>
      <c r="R1724" t="s">
        <v>8293</v>
      </c>
      <c r="S1724" t="str">
        <f t="shared" si="160"/>
        <v>music</v>
      </c>
      <c r="T1724" t="str">
        <f t="shared" si="161"/>
        <v>faith</v>
      </c>
    </row>
    <row r="1725" spans="1:20" ht="43.2" x14ac:dyDescent="0.55000000000000004">
      <c r="A1725">
        <v>1723</v>
      </c>
      <c r="B1725" s="3" t="s">
        <v>1724</v>
      </c>
      <c r="C1725" s="3" t="s">
        <v>5833</v>
      </c>
      <c r="D1725" s="7">
        <v>10000</v>
      </c>
      <c r="E1725" s="7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7">
        <f t="shared" si="156"/>
        <v>216.66666666666666</v>
      </c>
      <c r="N1725" t="b">
        <v>0</v>
      </c>
      <c r="O1725" s="11">
        <f t="shared" si="157"/>
        <v>6.5000000000000002E-2</v>
      </c>
      <c r="P1725" s="12">
        <f t="shared" si="158"/>
        <v>42129.82540509259</v>
      </c>
      <c r="Q1725" s="12">
        <f t="shared" si="159"/>
        <v>42186.25</v>
      </c>
      <c r="R1725" t="s">
        <v>8293</v>
      </c>
      <c r="S1725" t="str">
        <f t="shared" si="160"/>
        <v>music</v>
      </c>
      <c r="T1725" t="str">
        <f t="shared" si="161"/>
        <v>faith</v>
      </c>
    </row>
    <row r="1726" spans="1:20" ht="43.2" x14ac:dyDescent="0.55000000000000004">
      <c r="A1726">
        <v>1724</v>
      </c>
      <c r="B1726" s="3" t="s">
        <v>1725</v>
      </c>
      <c r="C1726" s="3" t="s">
        <v>5834</v>
      </c>
      <c r="D1726" s="7">
        <v>6000</v>
      </c>
      <c r="E1726" s="7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7">
        <f t="shared" si="156"/>
        <v>8.75</v>
      </c>
      <c r="N1726" t="b">
        <v>0</v>
      </c>
      <c r="O1726" s="11">
        <f t="shared" si="157"/>
        <v>5.8333333333333336E-3</v>
      </c>
      <c r="P1726" s="12">
        <f t="shared" si="158"/>
        <v>41912.932430555556</v>
      </c>
      <c r="Q1726" s="12">
        <f t="shared" si="159"/>
        <v>41942.932430555556</v>
      </c>
      <c r="R1726" t="s">
        <v>8293</v>
      </c>
      <c r="S1726" t="str">
        <f t="shared" si="160"/>
        <v>music</v>
      </c>
      <c r="T1726" t="str">
        <f t="shared" si="161"/>
        <v>faith</v>
      </c>
    </row>
    <row r="1727" spans="1:20" ht="43.2" x14ac:dyDescent="0.55000000000000004">
      <c r="A1727">
        <v>1725</v>
      </c>
      <c r="B1727" s="3" t="s">
        <v>1726</v>
      </c>
      <c r="C1727" s="3" t="s">
        <v>5835</v>
      </c>
      <c r="D1727" s="7">
        <v>5500</v>
      </c>
      <c r="E1727" s="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7">
        <f t="shared" si="156"/>
        <v>62.222222222222221</v>
      </c>
      <c r="N1727" t="b">
        <v>0</v>
      </c>
      <c r="O1727" s="11">
        <f t="shared" si="157"/>
        <v>0.10181818181818182</v>
      </c>
      <c r="P1727" s="12">
        <f t="shared" si="158"/>
        <v>41845.968159722222</v>
      </c>
      <c r="Q1727" s="12">
        <f t="shared" si="159"/>
        <v>41875.968159722222</v>
      </c>
      <c r="R1727" t="s">
        <v>8293</v>
      </c>
      <c r="S1727" t="str">
        <f t="shared" si="160"/>
        <v>music</v>
      </c>
      <c r="T1727" t="str">
        <f t="shared" si="161"/>
        <v>faith</v>
      </c>
    </row>
    <row r="1728" spans="1:20" ht="28.8" x14ac:dyDescent="0.55000000000000004">
      <c r="A1728">
        <v>1726</v>
      </c>
      <c r="B1728" s="3" t="s">
        <v>1727</v>
      </c>
      <c r="C1728" s="3" t="s">
        <v>5836</v>
      </c>
      <c r="D1728" s="7">
        <v>6500</v>
      </c>
      <c r="E1728" s="7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7">
        <f t="shared" si="156"/>
        <v>137.25</v>
      </c>
      <c r="N1728" t="b">
        <v>0</v>
      </c>
      <c r="O1728" s="11">
        <f t="shared" si="157"/>
        <v>0.33784615384615385</v>
      </c>
      <c r="P1728" s="12">
        <f t="shared" si="158"/>
        <v>41788.919722222221</v>
      </c>
      <c r="Q1728" s="12">
        <f t="shared" si="159"/>
        <v>41817.919722222221</v>
      </c>
      <c r="R1728" t="s">
        <v>8293</v>
      </c>
      <c r="S1728" t="str">
        <f t="shared" si="160"/>
        <v>music</v>
      </c>
      <c r="T1728" t="str">
        <f t="shared" si="161"/>
        <v>faith</v>
      </c>
    </row>
    <row r="1729" spans="1:20" ht="43.2" x14ac:dyDescent="0.55000000000000004">
      <c r="A1729">
        <v>1727</v>
      </c>
      <c r="B1729" s="3" t="s">
        <v>1728</v>
      </c>
      <c r="C1729" s="3" t="s">
        <v>5837</v>
      </c>
      <c r="D1729" s="7">
        <v>3000</v>
      </c>
      <c r="E1729" s="7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7">
        <f t="shared" si="156"/>
        <v>1</v>
      </c>
      <c r="N1729" t="b">
        <v>0</v>
      </c>
      <c r="O1729" s="11">
        <f t="shared" si="157"/>
        <v>3.3333333333333332E-4</v>
      </c>
      <c r="P1729" s="12">
        <f t="shared" si="158"/>
        <v>42044.927974537044</v>
      </c>
      <c r="Q1729" s="12">
        <f t="shared" si="159"/>
        <v>42099.458333333328</v>
      </c>
      <c r="R1729" t="s">
        <v>8293</v>
      </c>
      <c r="S1729" t="str">
        <f t="shared" si="160"/>
        <v>music</v>
      </c>
      <c r="T1729" t="str">
        <f t="shared" si="161"/>
        <v>faith</v>
      </c>
    </row>
    <row r="1730" spans="1:20" ht="43.2" x14ac:dyDescent="0.55000000000000004">
      <c r="A1730">
        <v>1728</v>
      </c>
      <c r="B1730" s="3" t="s">
        <v>1729</v>
      </c>
      <c r="C1730" s="3" t="s">
        <v>5838</v>
      </c>
      <c r="D1730" s="7">
        <v>1250</v>
      </c>
      <c r="E1730" s="7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7">
        <f t="shared" si="156"/>
        <v>122.14285714285714</v>
      </c>
      <c r="N1730" t="b">
        <v>0</v>
      </c>
      <c r="O1730" s="11">
        <f t="shared" si="157"/>
        <v>0.68400000000000005</v>
      </c>
      <c r="P1730" s="12">
        <f t="shared" si="158"/>
        <v>42268.625856481478</v>
      </c>
      <c r="Q1730" s="12">
        <f t="shared" si="159"/>
        <v>42298.625856481478</v>
      </c>
      <c r="R1730" t="s">
        <v>8293</v>
      </c>
      <c r="S1730" t="str">
        <f t="shared" si="160"/>
        <v>music</v>
      </c>
      <c r="T1730" t="str">
        <f t="shared" si="161"/>
        <v>faith</v>
      </c>
    </row>
    <row r="1731" spans="1:20" ht="43.2" x14ac:dyDescent="0.55000000000000004">
      <c r="A1731">
        <v>1729</v>
      </c>
      <c r="B1731" s="3" t="s">
        <v>1730</v>
      </c>
      <c r="C1731" s="3" t="s">
        <v>5839</v>
      </c>
      <c r="D1731" s="7">
        <v>10000</v>
      </c>
      <c r="E1731" s="7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7" t="e">
        <f t="shared" ref="M1731:M1794" si="162">E1731/L1731</f>
        <v>#DIV/0!</v>
      </c>
      <c r="N1731" t="b">
        <v>0</v>
      </c>
      <c r="O1731" s="11">
        <f t="shared" ref="O1731:O1794" si="163">E1731/D1731</f>
        <v>0</v>
      </c>
      <c r="P1731" s="12">
        <f t="shared" ref="P1731:P1794" si="164">(((J1731/60)/60)/24)+DATE(1970,1,1)</f>
        <v>42471.052152777775</v>
      </c>
      <c r="Q1731" s="12">
        <f t="shared" ref="Q1731:Q1794" si="165">(((I1731/60)/60)/24)+DATE(1970,1,1)</f>
        <v>42531.052152777775</v>
      </c>
      <c r="R1731" t="s">
        <v>8293</v>
      </c>
      <c r="S1731" t="str">
        <f t="shared" ref="S1731:S1794" si="166">LEFT(R1731, SEARCH("/",R1731,1)-1)</f>
        <v>music</v>
      </c>
      <c r="T1731" t="str">
        <f t="shared" ref="T1731:T1794" si="167">RIGHT(R1731,LEN(R1731)-SEARCH("/",R1731))</f>
        <v>faith</v>
      </c>
    </row>
    <row r="1732" spans="1:20" ht="43.2" x14ac:dyDescent="0.55000000000000004">
      <c r="A1732">
        <v>1730</v>
      </c>
      <c r="B1732" s="3" t="s">
        <v>1731</v>
      </c>
      <c r="C1732" s="3" t="s">
        <v>5840</v>
      </c>
      <c r="D1732" s="7">
        <v>3000</v>
      </c>
      <c r="E1732" s="7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7" t="e">
        <f t="shared" si="162"/>
        <v>#DIV/0!</v>
      </c>
      <c r="N1732" t="b">
        <v>0</v>
      </c>
      <c r="O1732" s="11">
        <f t="shared" si="163"/>
        <v>0</v>
      </c>
      <c r="P1732" s="12">
        <f t="shared" si="164"/>
        <v>42272.087766203709</v>
      </c>
      <c r="Q1732" s="12">
        <f t="shared" si="165"/>
        <v>42302.087766203709</v>
      </c>
      <c r="R1732" t="s">
        <v>8293</v>
      </c>
      <c r="S1732" t="str">
        <f t="shared" si="166"/>
        <v>music</v>
      </c>
      <c r="T1732" t="str">
        <f t="shared" si="167"/>
        <v>faith</v>
      </c>
    </row>
    <row r="1733" spans="1:20" ht="28.8" x14ac:dyDescent="0.55000000000000004">
      <c r="A1733">
        <v>1731</v>
      </c>
      <c r="B1733" s="3" t="s">
        <v>1732</v>
      </c>
      <c r="C1733" s="3" t="s">
        <v>5841</v>
      </c>
      <c r="D1733" s="7">
        <v>1000</v>
      </c>
      <c r="E1733" s="7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7" t="e">
        <f t="shared" si="162"/>
        <v>#DIV/0!</v>
      </c>
      <c r="N1733" t="b">
        <v>0</v>
      </c>
      <c r="O1733" s="11">
        <f t="shared" si="163"/>
        <v>0</v>
      </c>
      <c r="P1733" s="12">
        <f t="shared" si="164"/>
        <v>42152.906851851847</v>
      </c>
      <c r="Q1733" s="12">
        <f t="shared" si="165"/>
        <v>42166.625</v>
      </c>
      <c r="R1733" t="s">
        <v>8293</v>
      </c>
      <c r="S1733" t="str">
        <f t="shared" si="166"/>
        <v>music</v>
      </c>
      <c r="T1733" t="str">
        <f t="shared" si="167"/>
        <v>faith</v>
      </c>
    </row>
    <row r="1734" spans="1:20" ht="43.2" x14ac:dyDescent="0.55000000000000004">
      <c r="A1734">
        <v>1732</v>
      </c>
      <c r="B1734" s="3" t="s">
        <v>1733</v>
      </c>
      <c r="C1734" s="3" t="s">
        <v>5842</v>
      </c>
      <c r="D1734" s="7">
        <v>4000</v>
      </c>
      <c r="E1734" s="7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7" t="e">
        <f t="shared" si="162"/>
        <v>#DIV/0!</v>
      </c>
      <c r="N1734" t="b">
        <v>0</v>
      </c>
      <c r="O1734" s="11">
        <f t="shared" si="163"/>
        <v>0</v>
      </c>
      <c r="P1734" s="12">
        <f t="shared" si="164"/>
        <v>42325.683807870373</v>
      </c>
      <c r="Q1734" s="12">
        <f t="shared" si="165"/>
        <v>42385.208333333328</v>
      </c>
      <c r="R1734" t="s">
        <v>8293</v>
      </c>
      <c r="S1734" t="str">
        <f t="shared" si="166"/>
        <v>music</v>
      </c>
      <c r="T1734" t="str">
        <f t="shared" si="167"/>
        <v>faith</v>
      </c>
    </row>
    <row r="1735" spans="1:20" ht="43.2" x14ac:dyDescent="0.55000000000000004">
      <c r="A1735">
        <v>1733</v>
      </c>
      <c r="B1735" s="3" t="s">
        <v>1734</v>
      </c>
      <c r="C1735" s="3" t="s">
        <v>5843</v>
      </c>
      <c r="D1735" s="7">
        <v>10000</v>
      </c>
      <c r="E1735" s="7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7" t="e">
        <f t="shared" si="162"/>
        <v>#DIV/0!</v>
      </c>
      <c r="N1735" t="b">
        <v>0</v>
      </c>
      <c r="O1735" s="11">
        <f t="shared" si="163"/>
        <v>0</v>
      </c>
      <c r="P1735" s="12">
        <f t="shared" si="164"/>
        <v>42614.675625000003</v>
      </c>
      <c r="Q1735" s="12">
        <f t="shared" si="165"/>
        <v>42626.895833333328</v>
      </c>
      <c r="R1735" t="s">
        <v>8293</v>
      </c>
      <c r="S1735" t="str">
        <f t="shared" si="166"/>
        <v>music</v>
      </c>
      <c r="T1735" t="str">
        <f t="shared" si="167"/>
        <v>faith</v>
      </c>
    </row>
    <row r="1736" spans="1:20" ht="43.2" x14ac:dyDescent="0.55000000000000004">
      <c r="A1736">
        <v>1734</v>
      </c>
      <c r="B1736" s="3" t="s">
        <v>1735</v>
      </c>
      <c r="C1736" s="3" t="s">
        <v>5844</v>
      </c>
      <c r="D1736" s="7">
        <v>4500</v>
      </c>
      <c r="E1736" s="7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7">
        <f t="shared" si="162"/>
        <v>1</v>
      </c>
      <c r="N1736" t="b">
        <v>0</v>
      </c>
      <c r="O1736" s="11">
        <f t="shared" si="163"/>
        <v>2.2222222222222223E-4</v>
      </c>
      <c r="P1736" s="12">
        <f t="shared" si="164"/>
        <v>42102.036527777775</v>
      </c>
      <c r="Q1736" s="12">
        <f t="shared" si="165"/>
        <v>42132.036527777775</v>
      </c>
      <c r="R1736" t="s">
        <v>8293</v>
      </c>
      <c r="S1736" t="str">
        <f t="shared" si="166"/>
        <v>music</v>
      </c>
      <c r="T1736" t="str">
        <f t="shared" si="167"/>
        <v>faith</v>
      </c>
    </row>
    <row r="1737" spans="1:20" ht="43.2" x14ac:dyDescent="0.55000000000000004">
      <c r="A1737">
        <v>1735</v>
      </c>
      <c r="B1737" s="3" t="s">
        <v>1736</v>
      </c>
      <c r="C1737" s="3" t="s">
        <v>5845</v>
      </c>
      <c r="D1737" s="7">
        <v>1000</v>
      </c>
      <c r="E1737" s="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7">
        <f t="shared" si="162"/>
        <v>55</v>
      </c>
      <c r="N1737" t="b">
        <v>0</v>
      </c>
      <c r="O1737" s="11">
        <f t="shared" si="163"/>
        <v>0.11</v>
      </c>
      <c r="P1737" s="12">
        <f t="shared" si="164"/>
        <v>42559.814178240747</v>
      </c>
      <c r="Q1737" s="12">
        <f t="shared" si="165"/>
        <v>42589.814178240747</v>
      </c>
      <c r="R1737" t="s">
        <v>8293</v>
      </c>
      <c r="S1737" t="str">
        <f t="shared" si="166"/>
        <v>music</v>
      </c>
      <c r="T1737" t="str">
        <f t="shared" si="167"/>
        <v>faith</v>
      </c>
    </row>
    <row r="1738" spans="1:20" ht="28.8" x14ac:dyDescent="0.55000000000000004">
      <c r="A1738">
        <v>1736</v>
      </c>
      <c r="B1738" s="3" t="s">
        <v>1737</v>
      </c>
      <c r="C1738" s="3" t="s">
        <v>5846</v>
      </c>
      <c r="D1738" s="7">
        <v>3000</v>
      </c>
      <c r="E1738" s="7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7">
        <f t="shared" si="162"/>
        <v>22</v>
      </c>
      <c r="N1738" t="b">
        <v>0</v>
      </c>
      <c r="O1738" s="11">
        <f t="shared" si="163"/>
        <v>7.3333333333333332E-3</v>
      </c>
      <c r="P1738" s="12">
        <f t="shared" si="164"/>
        <v>42286.861493055556</v>
      </c>
      <c r="Q1738" s="12">
        <f t="shared" si="165"/>
        <v>42316.90315972222</v>
      </c>
      <c r="R1738" t="s">
        <v>8293</v>
      </c>
      <c r="S1738" t="str">
        <f t="shared" si="166"/>
        <v>music</v>
      </c>
      <c r="T1738" t="str">
        <f t="shared" si="167"/>
        <v>faith</v>
      </c>
    </row>
    <row r="1739" spans="1:20" ht="43.2" x14ac:dyDescent="0.55000000000000004">
      <c r="A1739">
        <v>1737</v>
      </c>
      <c r="B1739" s="3" t="s">
        <v>1738</v>
      </c>
      <c r="C1739" s="3" t="s">
        <v>5847</v>
      </c>
      <c r="D1739" s="7">
        <v>4000</v>
      </c>
      <c r="E1739" s="7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7">
        <f t="shared" si="162"/>
        <v>56.666666666666664</v>
      </c>
      <c r="N1739" t="b">
        <v>0</v>
      </c>
      <c r="O1739" s="11">
        <f t="shared" si="163"/>
        <v>0.21249999999999999</v>
      </c>
      <c r="P1739" s="12">
        <f t="shared" si="164"/>
        <v>42175.948981481488</v>
      </c>
      <c r="Q1739" s="12">
        <f t="shared" si="165"/>
        <v>42205.948981481488</v>
      </c>
      <c r="R1739" t="s">
        <v>8293</v>
      </c>
      <c r="S1739" t="str">
        <f t="shared" si="166"/>
        <v>music</v>
      </c>
      <c r="T1739" t="str">
        <f t="shared" si="167"/>
        <v>faith</v>
      </c>
    </row>
    <row r="1740" spans="1:20" ht="28.8" x14ac:dyDescent="0.55000000000000004">
      <c r="A1740">
        <v>1738</v>
      </c>
      <c r="B1740" s="3" t="s">
        <v>1739</v>
      </c>
      <c r="C1740" s="3" t="s">
        <v>5848</v>
      </c>
      <c r="D1740" s="7">
        <v>5000</v>
      </c>
      <c r="E1740" s="7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7">
        <f t="shared" si="162"/>
        <v>20</v>
      </c>
      <c r="N1740" t="b">
        <v>0</v>
      </c>
      <c r="O1740" s="11">
        <f t="shared" si="163"/>
        <v>4.0000000000000001E-3</v>
      </c>
      <c r="P1740" s="12">
        <f t="shared" si="164"/>
        <v>41884.874328703707</v>
      </c>
      <c r="Q1740" s="12">
        <f t="shared" si="165"/>
        <v>41914.874328703707</v>
      </c>
      <c r="R1740" t="s">
        <v>8293</v>
      </c>
      <c r="S1740" t="str">
        <f t="shared" si="166"/>
        <v>music</v>
      </c>
      <c r="T1740" t="str">
        <f t="shared" si="167"/>
        <v>faith</v>
      </c>
    </row>
    <row r="1741" spans="1:20" ht="43.2" x14ac:dyDescent="0.55000000000000004">
      <c r="A1741">
        <v>1739</v>
      </c>
      <c r="B1741" s="3" t="s">
        <v>1740</v>
      </c>
      <c r="C1741" s="3" t="s">
        <v>5849</v>
      </c>
      <c r="D1741" s="7">
        <v>1000</v>
      </c>
      <c r="E1741" s="7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7">
        <f t="shared" si="162"/>
        <v>1</v>
      </c>
      <c r="N1741" t="b">
        <v>0</v>
      </c>
      <c r="O1741" s="11">
        <f t="shared" si="163"/>
        <v>1E-3</v>
      </c>
      <c r="P1741" s="12">
        <f t="shared" si="164"/>
        <v>42435.874212962968</v>
      </c>
      <c r="Q1741" s="12">
        <f t="shared" si="165"/>
        <v>42494.832546296297</v>
      </c>
      <c r="R1741" t="s">
        <v>8293</v>
      </c>
      <c r="S1741" t="str">
        <f t="shared" si="166"/>
        <v>music</v>
      </c>
      <c r="T1741" t="str">
        <f t="shared" si="167"/>
        <v>faith</v>
      </c>
    </row>
    <row r="1742" spans="1:20" ht="43.2" x14ac:dyDescent="0.55000000000000004">
      <c r="A1742">
        <v>1740</v>
      </c>
      <c r="B1742" s="3" t="s">
        <v>1741</v>
      </c>
      <c r="C1742" s="3" t="s">
        <v>5850</v>
      </c>
      <c r="D1742" s="7">
        <v>3000</v>
      </c>
      <c r="E1742" s="7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7" t="e">
        <f t="shared" si="162"/>
        <v>#DIV/0!</v>
      </c>
      <c r="N1742" t="b">
        <v>0</v>
      </c>
      <c r="O1742" s="11">
        <f t="shared" si="163"/>
        <v>0</v>
      </c>
      <c r="P1742" s="12">
        <f t="shared" si="164"/>
        <v>42171.817384259266</v>
      </c>
      <c r="Q1742" s="12">
        <f t="shared" si="165"/>
        <v>42201.817384259266</v>
      </c>
      <c r="R1742" t="s">
        <v>8293</v>
      </c>
      <c r="S1742" t="str">
        <f t="shared" si="166"/>
        <v>music</v>
      </c>
      <c r="T1742" t="str">
        <f t="shared" si="167"/>
        <v>faith</v>
      </c>
    </row>
    <row r="1743" spans="1:20" ht="28.8" x14ac:dyDescent="0.55000000000000004">
      <c r="A1743">
        <v>1741</v>
      </c>
      <c r="B1743" s="3" t="s">
        <v>1742</v>
      </c>
      <c r="C1743" s="3" t="s">
        <v>5851</v>
      </c>
      <c r="D1743" s="7">
        <v>1200</v>
      </c>
      <c r="E1743" s="7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7">
        <f t="shared" si="162"/>
        <v>25.576923076923077</v>
      </c>
      <c r="N1743" t="b">
        <v>1</v>
      </c>
      <c r="O1743" s="11">
        <f t="shared" si="163"/>
        <v>1.1083333333333334</v>
      </c>
      <c r="P1743" s="12">
        <f t="shared" si="164"/>
        <v>42120.628136574072</v>
      </c>
      <c r="Q1743" s="12">
        <f t="shared" si="165"/>
        <v>42165.628136574072</v>
      </c>
      <c r="R1743" t="s">
        <v>8285</v>
      </c>
      <c r="S1743" t="str">
        <f t="shared" si="166"/>
        <v>photography</v>
      </c>
      <c r="T1743" t="str">
        <f t="shared" si="167"/>
        <v>photobooks</v>
      </c>
    </row>
    <row r="1744" spans="1:20" ht="43.2" x14ac:dyDescent="0.55000000000000004">
      <c r="A1744">
        <v>1742</v>
      </c>
      <c r="B1744" s="3" t="s">
        <v>1743</v>
      </c>
      <c r="C1744" s="3" t="s">
        <v>5852</v>
      </c>
      <c r="D1744" s="7">
        <v>2000</v>
      </c>
      <c r="E1744" s="7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7">
        <f t="shared" si="162"/>
        <v>63.970588235294116</v>
      </c>
      <c r="N1744" t="b">
        <v>1</v>
      </c>
      <c r="O1744" s="11">
        <f t="shared" si="163"/>
        <v>1.0874999999999999</v>
      </c>
      <c r="P1744" s="12">
        <f t="shared" si="164"/>
        <v>42710.876967592587</v>
      </c>
      <c r="Q1744" s="12">
        <f t="shared" si="165"/>
        <v>42742.875</v>
      </c>
      <c r="R1744" t="s">
        <v>8285</v>
      </c>
      <c r="S1744" t="str">
        <f t="shared" si="166"/>
        <v>photography</v>
      </c>
      <c r="T1744" t="str">
        <f t="shared" si="167"/>
        <v>photobooks</v>
      </c>
    </row>
    <row r="1745" spans="1:20" ht="43.2" x14ac:dyDescent="0.55000000000000004">
      <c r="A1745">
        <v>1743</v>
      </c>
      <c r="B1745" s="3" t="s">
        <v>1744</v>
      </c>
      <c r="C1745" s="3" t="s">
        <v>5853</v>
      </c>
      <c r="D1745" s="7">
        <v>6000</v>
      </c>
      <c r="E1745" s="7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7">
        <f t="shared" si="162"/>
        <v>89.925373134328353</v>
      </c>
      <c r="N1745" t="b">
        <v>1</v>
      </c>
      <c r="O1745" s="11">
        <f t="shared" si="163"/>
        <v>1.0041666666666667</v>
      </c>
      <c r="P1745" s="12">
        <f t="shared" si="164"/>
        <v>42586.925636574073</v>
      </c>
      <c r="Q1745" s="12">
        <f t="shared" si="165"/>
        <v>42609.165972222225</v>
      </c>
      <c r="R1745" t="s">
        <v>8285</v>
      </c>
      <c r="S1745" t="str">
        <f t="shared" si="166"/>
        <v>photography</v>
      </c>
      <c r="T1745" t="str">
        <f t="shared" si="167"/>
        <v>photobooks</v>
      </c>
    </row>
    <row r="1746" spans="1:20" ht="43.2" x14ac:dyDescent="0.55000000000000004">
      <c r="A1746">
        <v>1744</v>
      </c>
      <c r="B1746" s="3" t="s">
        <v>1745</v>
      </c>
      <c r="C1746" s="3" t="s">
        <v>5854</v>
      </c>
      <c r="D1746" s="7">
        <v>5500</v>
      </c>
      <c r="E1746" s="7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7">
        <f t="shared" si="162"/>
        <v>93.071428571428569</v>
      </c>
      <c r="N1746" t="b">
        <v>1</v>
      </c>
      <c r="O1746" s="11">
        <f t="shared" si="163"/>
        <v>1.1845454545454546</v>
      </c>
      <c r="P1746" s="12">
        <f t="shared" si="164"/>
        <v>42026.605057870373</v>
      </c>
      <c r="Q1746" s="12">
        <f t="shared" si="165"/>
        <v>42071.563391203701</v>
      </c>
      <c r="R1746" t="s">
        <v>8285</v>
      </c>
      <c r="S1746" t="str">
        <f t="shared" si="166"/>
        <v>photography</v>
      </c>
      <c r="T1746" t="str">
        <f t="shared" si="167"/>
        <v>photobooks</v>
      </c>
    </row>
    <row r="1747" spans="1:20" ht="43.2" x14ac:dyDescent="0.55000000000000004">
      <c r="A1747">
        <v>1745</v>
      </c>
      <c r="B1747" s="3" t="s">
        <v>1746</v>
      </c>
      <c r="C1747" s="3" t="s">
        <v>5855</v>
      </c>
      <c r="D1747" s="7">
        <v>7000</v>
      </c>
      <c r="E1747" s="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7">
        <f t="shared" si="162"/>
        <v>89.674157303370791</v>
      </c>
      <c r="N1747" t="b">
        <v>1</v>
      </c>
      <c r="O1747" s="11">
        <f t="shared" si="163"/>
        <v>1.1401428571428571</v>
      </c>
      <c r="P1747" s="12">
        <f t="shared" si="164"/>
        <v>42690.259699074071</v>
      </c>
      <c r="Q1747" s="12">
        <f t="shared" si="165"/>
        <v>42726.083333333328</v>
      </c>
      <c r="R1747" t="s">
        <v>8285</v>
      </c>
      <c r="S1747" t="str">
        <f t="shared" si="166"/>
        <v>photography</v>
      </c>
      <c r="T1747" t="str">
        <f t="shared" si="167"/>
        <v>photobooks</v>
      </c>
    </row>
    <row r="1748" spans="1:20" ht="43.2" x14ac:dyDescent="0.55000000000000004">
      <c r="A1748">
        <v>1746</v>
      </c>
      <c r="B1748" s="3" t="s">
        <v>1747</v>
      </c>
      <c r="C1748" s="3" t="s">
        <v>5856</v>
      </c>
      <c r="D1748" s="7">
        <v>15000</v>
      </c>
      <c r="E1748" s="7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7">
        <f t="shared" si="162"/>
        <v>207.61682242990653</v>
      </c>
      <c r="N1748" t="b">
        <v>1</v>
      </c>
      <c r="O1748" s="11">
        <f t="shared" si="163"/>
        <v>1.4810000000000001</v>
      </c>
      <c r="P1748" s="12">
        <f t="shared" si="164"/>
        <v>42668.176701388889</v>
      </c>
      <c r="Q1748" s="12">
        <f t="shared" si="165"/>
        <v>42698.083333333328</v>
      </c>
      <c r="R1748" t="s">
        <v>8285</v>
      </c>
      <c r="S1748" t="str">
        <f t="shared" si="166"/>
        <v>photography</v>
      </c>
      <c r="T1748" t="str">
        <f t="shared" si="167"/>
        <v>photobooks</v>
      </c>
    </row>
    <row r="1749" spans="1:20" ht="43.2" x14ac:dyDescent="0.55000000000000004">
      <c r="A1749">
        <v>1747</v>
      </c>
      <c r="B1749" s="3" t="s">
        <v>1748</v>
      </c>
      <c r="C1749" s="3" t="s">
        <v>5857</v>
      </c>
      <c r="D1749" s="7">
        <v>9000</v>
      </c>
      <c r="E1749" s="7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7">
        <f t="shared" si="162"/>
        <v>59.408805031446541</v>
      </c>
      <c r="N1749" t="b">
        <v>1</v>
      </c>
      <c r="O1749" s="11">
        <f t="shared" si="163"/>
        <v>1.0495555555555556</v>
      </c>
      <c r="P1749" s="12">
        <f t="shared" si="164"/>
        <v>42292.435532407413</v>
      </c>
      <c r="Q1749" s="12">
        <f t="shared" si="165"/>
        <v>42321.625</v>
      </c>
      <c r="R1749" t="s">
        <v>8285</v>
      </c>
      <c r="S1749" t="str">
        <f t="shared" si="166"/>
        <v>photography</v>
      </c>
      <c r="T1749" t="str">
        <f t="shared" si="167"/>
        <v>photobooks</v>
      </c>
    </row>
    <row r="1750" spans="1:20" ht="28.8" x14ac:dyDescent="0.55000000000000004">
      <c r="A1750">
        <v>1748</v>
      </c>
      <c r="B1750" s="3" t="s">
        <v>1749</v>
      </c>
      <c r="C1750" s="3" t="s">
        <v>5858</v>
      </c>
      <c r="D1750" s="7">
        <v>50000</v>
      </c>
      <c r="E1750" s="7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7">
        <f t="shared" si="162"/>
        <v>358.97237569060775</v>
      </c>
      <c r="N1750" t="b">
        <v>1</v>
      </c>
      <c r="O1750" s="11">
        <f t="shared" si="163"/>
        <v>1.29948</v>
      </c>
      <c r="P1750" s="12">
        <f t="shared" si="164"/>
        <v>42219.950729166667</v>
      </c>
      <c r="Q1750" s="12">
        <f t="shared" si="165"/>
        <v>42249.950729166667</v>
      </c>
      <c r="R1750" t="s">
        <v>8285</v>
      </c>
      <c r="S1750" t="str">
        <f t="shared" si="166"/>
        <v>photography</v>
      </c>
      <c r="T1750" t="str">
        <f t="shared" si="167"/>
        <v>photobooks</v>
      </c>
    </row>
    <row r="1751" spans="1:20" ht="28.8" x14ac:dyDescent="0.55000000000000004">
      <c r="A1751">
        <v>1749</v>
      </c>
      <c r="B1751" s="3" t="s">
        <v>1750</v>
      </c>
      <c r="C1751" s="3" t="s">
        <v>5859</v>
      </c>
      <c r="D1751" s="7">
        <v>10050</v>
      </c>
      <c r="E1751" s="7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7">
        <f t="shared" si="162"/>
        <v>94.736641221374043</v>
      </c>
      <c r="N1751" t="b">
        <v>1</v>
      </c>
      <c r="O1751" s="11">
        <f t="shared" si="163"/>
        <v>1.2348756218905472</v>
      </c>
      <c r="P1751" s="12">
        <f t="shared" si="164"/>
        <v>42758.975937499999</v>
      </c>
      <c r="Q1751" s="12">
        <f t="shared" si="165"/>
        <v>42795.791666666672</v>
      </c>
      <c r="R1751" t="s">
        <v>8285</v>
      </c>
      <c r="S1751" t="str">
        <f t="shared" si="166"/>
        <v>photography</v>
      </c>
      <c r="T1751" t="str">
        <f t="shared" si="167"/>
        <v>photobooks</v>
      </c>
    </row>
    <row r="1752" spans="1:20" ht="43.2" x14ac:dyDescent="0.55000000000000004">
      <c r="A1752">
        <v>1750</v>
      </c>
      <c r="B1752" s="3" t="s">
        <v>1751</v>
      </c>
      <c r="C1752" s="3" t="s">
        <v>5860</v>
      </c>
      <c r="D1752" s="7">
        <v>5000</v>
      </c>
      <c r="E1752" s="7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7">
        <f t="shared" si="162"/>
        <v>80.647999999999996</v>
      </c>
      <c r="N1752" t="b">
        <v>1</v>
      </c>
      <c r="O1752" s="11">
        <f t="shared" si="163"/>
        <v>2.0162</v>
      </c>
      <c r="P1752" s="12">
        <f t="shared" si="164"/>
        <v>42454.836851851855</v>
      </c>
      <c r="Q1752" s="12">
        <f t="shared" si="165"/>
        <v>42479.836851851855</v>
      </c>
      <c r="R1752" t="s">
        <v>8285</v>
      </c>
      <c r="S1752" t="str">
        <f t="shared" si="166"/>
        <v>photography</v>
      </c>
      <c r="T1752" t="str">
        <f t="shared" si="167"/>
        <v>photobooks</v>
      </c>
    </row>
    <row r="1753" spans="1:20" ht="28.8" x14ac:dyDescent="0.55000000000000004">
      <c r="A1753">
        <v>1751</v>
      </c>
      <c r="B1753" s="3" t="s">
        <v>1752</v>
      </c>
      <c r="C1753" s="3" t="s">
        <v>5861</v>
      </c>
      <c r="D1753" s="7">
        <v>10000</v>
      </c>
      <c r="E1753" s="7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7">
        <f t="shared" si="162"/>
        <v>168.68852459016392</v>
      </c>
      <c r="N1753" t="b">
        <v>1</v>
      </c>
      <c r="O1753" s="11">
        <f t="shared" si="163"/>
        <v>1.0289999999999999</v>
      </c>
      <c r="P1753" s="12">
        <f t="shared" si="164"/>
        <v>42052.7815162037</v>
      </c>
      <c r="Q1753" s="12">
        <f t="shared" si="165"/>
        <v>42082.739849537036</v>
      </c>
      <c r="R1753" t="s">
        <v>8285</v>
      </c>
      <c r="S1753" t="str">
        <f t="shared" si="166"/>
        <v>photography</v>
      </c>
      <c r="T1753" t="str">
        <f t="shared" si="167"/>
        <v>photobooks</v>
      </c>
    </row>
    <row r="1754" spans="1:20" ht="28.8" x14ac:dyDescent="0.55000000000000004">
      <c r="A1754">
        <v>1752</v>
      </c>
      <c r="B1754" s="3" t="s">
        <v>1753</v>
      </c>
      <c r="C1754" s="3" t="s">
        <v>5862</v>
      </c>
      <c r="D1754" s="7">
        <v>1200</v>
      </c>
      <c r="E1754" s="7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7">
        <f t="shared" si="162"/>
        <v>34.68888888888889</v>
      </c>
      <c r="N1754" t="b">
        <v>1</v>
      </c>
      <c r="O1754" s="11">
        <f t="shared" si="163"/>
        <v>2.6016666666666666</v>
      </c>
      <c r="P1754" s="12">
        <f t="shared" si="164"/>
        <v>42627.253263888888</v>
      </c>
      <c r="Q1754" s="12">
        <f t="shared" si="165"/>
        <v>42657.253263888888</v>
      </c>
      <c r="R1754" t="s">
        <v>8285</v>
      </c>
      <c r="S1754" t="str">
        <f t="shared" si="166"/>
        <v>photography</v>
      </c>
      <c r="T1754" t="str">
        <f t="shared" si="167"/>
        <v>photobooks</v>
      </c>
    </row>
    <row r="1755" spans="1:20" ht="43.2" x14ac:dyDescent="0.55000000000000004">
      <c r="A1755">
        <v>1753</v>
      </c>
      <c r="B1755" s="3" t="s">
        <v>1754</v>
      </c>
      <c r="C1755" s="3" t="s">
        <v>5863</v>
      </c>
      <c r="D1755" s="7">
        <v>15000</v>
      </c>
      <c r="E1755" s="7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7">
        <f t="shared" si="162"/>
        <v>462.85714285714283</v>
      </c>
      <c r="N1755" t="b">
        <v>1</v>
      </c>
      <c r="O1755" s="11">
        <f t="shared" si="163"/>
        <v>1.08</v>
      </c>
      <c r="P1755" s="12">
        <f t="shared" si="164"/>
        <v>42420.74962962963</v>
      </c>
      <c r="Q1755" s="12">
        <f t="shared" si="165"/>
        <v>42450.707962962959</v>
      </c>
      <c r="R1755" t="s">
        <v>8285</v>
      </c>
      <c r="S1755" t="str">
        <f t="shared" si="166"/>
        <v>photography</v>
      </c>
      <c r="T1755" t="str">
        <f t="shared" si="167"/>
        <v>photobooks</v>
      </c>
    </row>
    <row r="1756" spans="1:20" ht="43.2" x14ac:dyDescent="0.55000000000000004">
      <c r="A1756">
        <v>1754</v>
      </c>
      <c r="B1756" s="3" t="s">
        <v>1755</v>
      </c>
      <c r="C1756" s="3" t="s">
        <v>5864</v>
      </c>
      <c r="D1756" s="7">
        <v>8500</v>
      </c>
      <c r="E1756" s="7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7">
        <f t="shared" si="162"/>
        <v>104.38888888888889</v>
      </c>
      <c r="N1756" t="b">
        <v>1</v>
      </c>
      <c r="O1756" s="11">
        <f t="shared" si="163"/>
        <v>1.1052941176470588</v>
      </c>
      <c r="P1756" s="12">
        <f t="shared" si="164"/>
        <v>42067.876770833333</v>
      </c>
      <c r="Q1756" s="12">
        <f t="shared" si="165"/>
        <v>42097.835104166668</v>
      </c>
      <c r="R1756" t="s">
        <v>8285</v>
      </c>
      <c r="S1756" t="str">
        <f t="shared" si="166"/>
        <v>photography</v>
      </c>
      <c r="T1756" t="str">
        <f t="shared" si="167"/>
        <v>photobooks</v>
      </c>
    </row>
    <row r="1757" spans="1:20" ht="43.2" x14ac:dyDescent="0.55000000000000004">
      <c r="A1757">
        <v>1755</v>
      </c>
      <c r="B1757" s="3" t="s">
        <v>1756</v>
      </c>
      <c r="C1757" s="3" t="s">
        <v>5865</v>
      </c>
      <c r="D1757" s="7">
        <v>25</v>
      </c>
      <c r="E1757" s="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7">
        <f t="shared" si="162"/>
        <v>7.5</v>
      </c>
      <c r="N1757" t="b">
        <v>1</v>
      </c>
      <c r="O1757" s="11">
        <f t="shared" si="163"/>
        <v>1.2</v>
      </c>
      <c r="P1757" s="12">
        <f t="shared" si="164"/>
        <v>42252.788900462961</v>
      </c>
      <c r="Q1757" s="12">
        <f t="shared" si="165"/>
        <v>42282.788900462961</v>
      </c>
      <c r="R1757" t="s">
        <v>8285</v>
      </c>
      <c r="S1757" t="str">
        <f t="shared" si="166"/>
        <v>photography</v>
      </c>
      <c r="T1757" t="str">
        <f t="shared" si="167"/>
        <v>photobooks</v>
      </c>
    </row>
    <row r="1758" spans="1:20" ht="43.2" x14ac:dyDescent="0.55000000000000004">
      <c r="A1758">
        <v>1756</v>
      </c>
      <c r="B1758" s="3" t="s">
        <v>1757</v>
      </c>
      <c r="C1758" s="3" t="s">
        <v>5866</v>
      </c>
      <c r="D1758" s="7">
        <v>5500</v>
      </c>
      <c r="E1758" s="7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7">
        <f t="shared" si="162"/>
        <v>47.13</v>
      </c>
      <c r="N1758" t="b">
        <v>1</v>
      </c>
      <c r="O1758" s="11">
        <f t="shared" si="163"/>
        <v>1.0282909090909091</v>
      </c>
      <c r="P1758" s="12">
        <f t="shared" si="164"/>
        <v>42571.167465277773</v>
      </c>
      <c r="Q1758" s="12">
        <f t="shared" si="165"/>
        <v>42611.167465277773</v>
      </c>
      <c r="R1758" t="s">
        <v>8285</v>
      </c>
      <c r="S1758" t="str">
        <f t="shared" si="166"/>
        <v>photography</v>
      </c>
      <c r="T1758" t="str">
        <f t="shared" si="167"/>
        <v>photobooks</v>
      </c>
    </row>
    <row r="1759" spans="1:20" ht="28.8" x14ac:dyDescent="0.55000000000000004">
      <c r="A1759">
        <v>1757</v>
      </c>
      <c r="B1759" s="3" t="s">
        <v>1758</v>
      </c>
      <c r="C1759" s="3" t="s">
        <v>5867</v>
      </c>
      <c r="D1759" s="7">
        <v>5000</v>
      </c>
      <c r="E1759" s="7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7">
        <f t="shared" si="162"/>
        <v>414.28571428571428</v>
      </c>
      <c r="N1759" t="b">
        <v>1</v>
      </c>
      <c r="O1759" s="11">
        <f t="shared" si="163"/>
        <v>1.1599999999999999</v>
      </c>
      <c r="P1759" s="12">
        <f t="shared" si="164"/>
        <v>42733.827349537038</v>
      </c>
      <c r="Q1759" s="12">
        <f t="shared" si="165"/>
        <v>42763.811805555553</v>
      </c>
      <c r="R1759" t="s">
        <v>8285</v>
      </c>
      <c r="S1759" t="str">
        <f t="shared" si="166"/>
        <v>photography</v>
      </c>
      <c r="T1759" t="str">
        <f t="shared" si="167"/>
        <v>photobooks</v>
      </c>
    </row>
    <row r="1760" spans="1:20" ht="43.2" x14ac:dyDescent="0.55000000000000004">
      <c r="A1760">
        <v>1758</v>
      </c>
      <c r="B1760" s="3" t="s">
        <v>1759</v>
      </c>
      <c r="C1760" s="3" t="s">
        <v>5868</v>
      </c>
      <c r="D1760" s="7">
        <v>1000</v>
      </c>
      <c r="E1760" s="7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7">
        <f t="shared" si="162"/>
        <v>42.481481481481481</v>
      </c>
      <c r="N1760" t="b">
        <v>1</v>
      </c>
      <c r="O1760" s="11">
        <f t="shared" si="163"/>
        <v>1.147</v>
      </c>
      <c r="P1760" s="12">
        <f t="shared" si="164"/>
        <v>42505.955925925926</v>
      </c>
      <c r="Q1760" s="12">
        <f t="shared" si="165"/>
        <v>42565.955925925926</v>
      </c>
      <c r="R1760" t="s">
        <v>8285</v>
      </c>
      <c r="S1760" t="str">
        <f t="shared" si="166"/>
        <v>photography</v>
      </c>
      <c r="T1760" t="str">
        <f t="shared" si="167"/>
        <v>photobooks</v>
      </c>
    </row>
    <row r="1761" spans="1:20" ht="28.8" x14ac:dyDescent="0.55000000000000004">
      <c r="A1761">
        <v>1759</v>
      </c>
      <c r="B1761" s="3" t="s">
        <v>1760</v>
      </c>
      <c r="C1761" s="3" t="s">
        <v>5869</v>
      </c>
      <c r="D1761" s="7">
        <v>5000</v>
      </c>
      <c r="E1761" s="7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7">
        <f t="shared" si="162"/>
        <v>108.77551020408163</v>
      </c>
      <c r="N1761" t="b">
        <v>1</v>
      </c>
      <c r="O1761" s="11">
        <f t="shared" si="163"/>
        <v>1.0660000000000001</v>
      </c>
      <c r="P1761" s="12">
        <f t="shared" si="164"/>
        <v>42068.829039351855</v>
      </c>
      <c r="Q1761" s="12">
        <f t="shared" si="165"/>
        <v>42088.787372685183</v>
      </c>
      <c r="R1761" t="s">
        <v>8285</v>
      </c>
      <c r="S1761" t="str">
        <f t="shared" si="166"/>
        <v>photography</v>
      </c>
      <c r="T1761" t="str">
        <f t="shared" si="167"/>
        <v>photobooks</v>
      </c>
    </row>
    <row r="1762" spans="1:20" ht="43.2" x14ac:dyDescent="0.55000000000000004">
      <c r="A1762">
        <v>1760</v>
      </c>
      <c r="B1762" s="3" t="s">
        <v>1761</v>
      </c>
      <c r="C1762" s="3" t="s">
        <v>5870</v>
      </c>
      <c r="D1762" s="7">
        <v>5000</v>
      </c>
      <c r="E1762" s="7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7">
        <f t="shared" si="162"/>
        <v>81.098039215686271</v>
      </c>
      <c r="N1762" t="b">
        <v>1</v>
      </c>
      <c r="O1762" s="11">
        <f t="shared" si="163"/>
        <v>1.6544000000000001</v>
      </c>
      <c r="P1762" s="12">
        <f t="shared" si="164"/>
        <v>42405.67260416667</v>
      </c>
      <c r="Q1762" s="12">
        <f t="shared" si="165"/>
        <v>42425.67260416667</v>
      </c>
      <c r="R1762" t="s">
        <v>8285</v>
      </c>
      <c r="S1762" t="str">
        <f t="shared" si="166"/>
        <v>photography</v>
      </c>
      <c r="T1762" t="str">
        <f t="shared" si="167"/>
        <v>photobooks</v>
      </c>
    </row>
    <row r="1763" spans="1:20" ht="28.8" x14ac:dyDescent="0.55000000000000004">
      <c r="A1763">
        <v>1761</v>
      </c>
      <c r="B1763" s="3" t="s">
        <v>1762</v>
      </c>
      <c r="C1763" s="3" t="s">
        <v>5871</v>
      </c>
      <c r="D1763" s="7">
        <v>100</v>
      </c>
      <c r="E1763" s="7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7">
        <f t="shared" si="162"/>
        <v>51.666666666666664</v>
      </c>
      <c r="N1763" t="b">
        <v>1</v>
      </c>
      <c r="O1763" s="11">
        <f t="shared" si="163"/>
        <v>1.55</v>
      </c>
      <c r="P1763" s="12">
        <f t="shared" si="164"/>
        <v>42209.567824074074</v>
      </c>
      <c r="Q1763" s="12">
        <f t="shared" si="165"/>
        <v>42259.567824074074</v>
      </c>
      <c r="R1763" t="s">
        <v>8285</v>
      </c>
      <c r="S1763" t="str">
        <f t="shared" si="166"/>
        <v>photography</v>
      </c>
      <c r="T1763" t="str">
        <f t="shared" si="167"/>
        <v>photobooks</v>
      </c>
    </row>
    <row r="1764" spans="1:20" x14ac:dyDescent="0.55000000000000004">
      <c r="A1764">
        <v>1762</v>
      </c>
      <c r="B1764" s="3" t="s">
        <v>1763</v>
      </c>
      <c r="C1764" s="3" t="s">
        <v>5872</v>
      </c>
      <c r="D1764" s="7">
        <v>100</v>
      </c>
      <c r="E1764" s="7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7">
        <f t="shared" si="162"/>
        <v>35.4</v>
      </c>
      <c r="N1764" t="b">
        <v>1</v>
      </c>
      <c r="O1764" s="11">
        <f t="shared" si="163"/>
        <v>8.85</v>
      </c>
      <c r="P1764" s="12">
        <f t="shared" si="164"/>
        <v>42410.982002314813</v>
      </c>
      <c r="Q1764" s="12">
        <f t="shared" si="165"/>
        <v>42440.982002314813</v>
      </c>
      <c r="R1764" t="s">
        <v>8285</v>
      </c>
      <c r="S1764" t="str">
        <f t="shared" si="166"/>
        <v>photography</v>
      </c>
      <c r="T1764" t="str">
        <f t="shared" si="167"/>
        <v>photobooks</v>
      </c>
    </row>
    <row r="1765" spans="1:20" ht="43.2" x14ac:dyDescent="0.55000000000000004">
      <c r="A1765">
        <v>1763</v>
      </c>
      <c r="B1765" s="3" t="s">
        <v>1764</v>
      </c>
      <c r="C1765" s="3" t="s">
        <v>5873</v>
      </c>
      <c r="D1765" s="7">
        <v>12000</v>
      </c>
      <c r="E1765" s="7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7">
        <f t="shared" si="162"/>
        <v>103.63559322033899</v>
      </c>
      <c r="N1765" t="b">
        <v>1</v>
      </c>
      <c r="O1765" s="11">
        <f t="shared" si="163"/>
        <v>1.0190833333333333</v>
      </c>
      <c r="P1765" s="12">
        <f t="shared" si="164"/>
        <v>42636.868518518517</v>
      </c>
      <c r="Q1765" s="12">
        <f t="shared" si="165"/>
        <v>42666.868518518517</v>
      </c>
      <c r="R1765" t="s">
        <v>8285</v>
      </c>
      <c r="S1765" t="str">
        <f t="shared" si="166"/>
        <v>photography</v>
      </c>
      <c r="T1765" t="str">
        <f t="shared" si="167"/>
        <v>photobooks</v>
      </c>
    </row>
    <row r="1766" spans="1:20" ht="43.2" x14ac:dyDescent="0.55000000000000004">
      <c r="A1766">
        <v>1764</v>
      </c>
      <c r="B1766" s="3" t="s">
        <v>1765</v>
      </c>
      <c r="C1766" s="3" t="s">
        <v>5874</v>
      </c>
      <c r="D1766" s="7">
        <v>11000</v>
      </c>
      <c r="E1766" s="7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7">
        <f t="shared" si="162"/>
        <v>55.282051282051285</v>
      </c>
      <c r="N1766" t="b">
        <v>0</v>
      </c>
      <c r="O1766" s="11">
        <f t="shared" si="163"/>
        <v>0.19600000000000001</v>
      </c>
      <c r="P1766" s="12">
        <f t="shared" si="164"/>
        <v>41825.485868055555</v>
      </c>
      <c r="Q1766" s="12">
        <f t="shared" si="165"/>
        <v>41854.485868055555</v>
      </c>
      <c r="R1766" t="s">
        <v>8285</v>
      </c>
      <c r="S1766" t="str">
        <f t="shared" si="166"/>
        <v>photography</v>
      </c>
      <c r="T1766" t="str">
        <f t="shared" si="167"/>
        <v>photobooks</v>
      </c>
    </row>
    <row r="1767" spans="1:20" ht="43.2" x14ac:dyDescent="0.55000000000000004">
      <c r="A1767">
        <v>1765</v>
      </c>
      <c r="B1767" s="3" t="s">
        <v>1766</v>
      </c>
      <c r="C1767" s="3" t="s">
        <v>5875</v>
      </c>
      <c r="D1767" s="7">
        <v>12500</v>
      </c>
      <c r="E1767" s="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7">
        <f t="shared" si="162"/>
        <v>72.16970873786407</v>
      </c>
      <c r="N1767" t="b">
        <v>0</v>
      </c>
      <c r="O1767" s="11">
        <f t="shared" si="163"/>
        <v>0.59467839999999994</v>
      </c>
      <c r="P1767" s="12">
        <f t="shared" si="164"/>
        <v>41834.980462962965</v>
      </c>
      <c r="Q1767" s="12">
        <f t="shared" si="165"/>
        <v>41864.980462962965</v>
      </c>
      <c r="R1767" t="s">
        <v>8285</v>
      </c>
      <c r="S1767" t="str">
        <f t="shared" si="166"/>
        <v>photography</v>
      </c>
      <c r="T1767" t="str">
        <f t="shared" si="167"/>
        <v>photobooks</v>
      </c>
    </row>
    <row r="1768" spans="1:20" ht="28.8" x14ac:dyDescent="0.55000000000000004">
      <c r="A1768">
        <v>1766</v>
      </c>
      <c r="B1768" s="3" t="s">
        <v>1767</v>
      </c>
      <c r="C1768" s="3" t="s">
        <v>5876</v>
      </c>
      <c r="D1768" s="7">
        <v>1500</v>
      </c>
      <c r="E1768" s="7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7" t="e">
        <f t="shared" si="162"/>
        <v>#DIV/0!</v>
      </c>
      <c r="N1768" t="b">
        <v>0</v>
      </c>
      <c r="O1768" s="11">
        <f t="shared" si="163"/>
        <v>0</v>
      </c>
      <c r="P1768" s="12">
        <f t="shared" si="164"/>
        <v>41855.859814814816</v>
      </c>
      <c r="Q1768" s="12">
        <f t="shared" si="165"/>
        <v>41876.859814814816</v>
      </c>
      <c r="R1768" t="s">
        <v>8285</v>
      </c>
      <c r="S1768" t="str">
        <f t="shared" si="166"/>
        <v>photography</v>
      </c>
      <c r="T1768" t="str">
        <f t="shared" si="167"/>
        <v>photobooks</v>
      </c>
    </row>
    <row r="1769" spans="1:20" ht="28.8" x14ac:dyDescent="0.55000000000000004">
      <c r="A1769">
        <v>1767</v>
      </c>
      <c r="B1769" s="3" t="s">
        <v>1768</v>
      </c>
      <c r="C1769" s="3" t="s">
        <v>5877</v>
      </c>
      <c r="D1769" s="7">
        <v>5000</v>
      </c>
      <c r="E1769" s="7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7">
        <f t="shared" si="162"/>
        <v>58.615384615384613</v>
      </c>
      <c r="N1769" t="b">
        <v>0</v>
      </c>
      <c r="O1769" s="11">
        <f t="shared" si="163"/>
        <v>0.4572</v>
      </c>
      <c r="P1769" s="12">
        <f t="shared" si="164"/>
        <v>41824.658379629633</v>
      </c>
      <c r="Q1769" s="12">
        <f t="shared" si="165"/>
        <v>41854.658379629633</v>
      </c>
      <c r="R1769" t="s">
        <v>8285</v>
      </c>
      <c r="S1769" t="str">
        <f t="shared" si="166"/>
        <v>photography</v>
      </c>
      <c r="T1769" t="str">
        <f t="shared" si="167"/>
        <v>photobooks</v>
      </c>
    </row>
    <row r="1770" spans="1:20" ht="43.2" x14ac:dyDescent="0.55000000000000004">
      <c r="A1770">
        <v>1768</v>
      </c>
      <c r="B1770" s="3" t="s">
        <v>1769</v>
      </c>
      <c r="C1770" s="3" t="s">
        <v>5878</v>
      </c>
      <c r="D1770" s="7">
        <v>5000</v>
      </c>
      <c r="E1770" s="7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7">
        <f t="shared" si="162"/>
        <v>12.466666666666667</v>
      </c>
      <c r="N1770" t="b">
        <v>0</v>
      </c>
      <c r="O1770" s="11">
        <f t="shared" si="163"/>
        <v>3.7400000000000003E-2</v>
      </c>
      <c r="P1770" s="12">
        <f t="shared" si="164"/>
        <v>41849.560694444444</v>
      </c>
      <c r="Q1770" s="12">
        <f t="shared" si="165"/>
        <v>41909.560694444444</v>
      </c>
      <c r="R1770" t="s">
        <v>8285</v>
      </c>
      <c r="S1770" t="str">
        <f t="shared" si="166"/>
        <v>photography</v>
      </c>
      <c r="T1770" t="str">
        <f t="shared" si="167"/>
        <v>photobooks</v>
      </c>
    </row>
    <row r="1771" spans="1:20" ht="43.2" x14ac:dyDescent="0.55000000000000004">
      <c r="A1771">
        <v>1769</v>
      </c>
      <c r="B1771" s="3" t="s">
        <v>1770</v>
      </c>
      <c r="C1771" s="3" t="s">
        <v>5879</v>
      </c>
      <c r="D1771" s="7">
        <v>40000</v>
      </c>
      <c r="E1771" s="7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7">
        <f t="shared" si="162"/>
        <v>49.136363636363633</v>
      </c>
      <c r="N1771" t="b">
        <v>0</v>
      </c>
      <c r="O1771" s="11">
        <f t="shared" si="163"/>
        <v>2.7025E-2</v>
      </c>
      <c r="P1771" s="12">
        <f t="shared" si="164"/>
        <v>41987.818969907406</v>
      </c>
      <c r="Q1771" s="12">
        <f t="shared" si="165"/>
        <v>42017.818969907406</v>
      </c>
      <c r="R1771" t="s">
        <v>8285</v>
      </c>
      <c r="S1771" t="str">
        <f t="shared" si="166"/>
        <v>photography</v>
      </c>
      <c r="T1771" t="str">
        <f t="shared" si="167"/>
        <v>photobooks</v>
      </c>
    </row>
    <row r="1772" spans="1:20" ht="43.2" x14ac:dyDescent="0.55000000000000004">
      <c r="A1772">
        <v>1770</v>
      </c>
      <c r="B1772" s="3" t="s">
        <v>1771</v>
      </c>
      <c r="C1772" s="3" t="s">
        <v>5880</v>
      </c>
      <c r="D1772" s="7">
        <v>24500</v>
      </c>
      <c r="E1772" s="7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7">
        <f t="shared" si="162"/>
        <v>150.5</v>
      </c>
      <c r="N1772" t="b">
        <v>0</v>
      </c>
      <c r="O1772" s="11">
        <f t="shared" si="163"/>
        <v>0.56514285714285717</v>
      </c>
      <c r="P1772" s="12">
        <f t="shared" si="164"/>
        <v>41891.780023148152</v>
      </c>
      <c r="Q1772" s="12">
        <f t="shared" si="165"/>
        <v>41926.780023148152</v>
      </c>
      <c r="R1772" t="s">
        <v>8285</v>
      </c>
      <c r="S1772" t="str">
        <f t="shared" si="166"/>
        <v>photography</v>
      </c>
      <c r="T1772" t="str">
        <f t="shared" si="167"/>
        <v>photobooks</v>
      </c>
    </row>
    <row r="1773" spans="1:20" ht="43.2" x14ac:dyDescent="0.55000000000000004">
      <c r="A1773">
        <v>1771</v>
      </c>
      <c r="B1773" s="3" t="s">
        <v>1772</v>
      </c>
      <c r="C1773" s="3" t="s">
        <v>5881</v>
      </c>
      <c r="D1773" s="7">
        <v>4200</v>
      </c>
      <c r="E1773" s="7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7">
        <f t="shared" si="162"/>
        <v>35.799999999999997</v>
      </c>
      <c r="N1773" t="b">
        <v>0</v>
      </c>
      <c r="O1773" s="11">
        <f t="shared" si="163"/>
        <v>0.21309523809523809</v>
      </c>
      <c r="P1773" s="12">
        <f t="shared" si="164"/>
        <v>41905.979629629634</v>
      </c>
      <c r="Q1773" s="12">
        <f t="shared" si="165"/>
        <v>41935.979629629634</v>
      </c>
      <c r="R1773" t="s">
        <v>8285</v>
      </c>
      <c r="S1773" t="str">
        <f t="shared" si="166"/>
        <v>photography</v>
      </c>
      <c r="T1773" t="str">
        <f t="shared" si="167"/>
        <v>photobooks</v>
      </c>
    </row>
    <row r="1774" spans="1:20" ht="28.8" x14ac:dyDescent="0.55000000000000004">
      <c r="A1774">
        <v>1772</v>
      </c>
      <c r="B1774" s="3" t="s">
        <v>1773</v>
      </c>
      <c r="C1774" s="3" t="s">
        <v>5882</v>
      </c>
      <c r="D1774" s="7">
        <v>5500</v>
      </c>
      <c r="E1774" s="7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7">
        <f t="shared" si="162"/>
        <v>45.157894736842103</v>
      </c>
      <c r="N1774" t="b">
        <v>0</v>
      </c>
      <c r="O1774" s="11">
        <f t="shared" si="163"/>
        <v>0.156</v>
      </c>
      <c r="P1774" s="12">
        <f t="shared" si="164"/>
        <v>41766.718009259261</v>
      </c>
      <c r="Q1774" s="12">
        <f t="shared" si="165"/>
        <v>41826.718009259261</v>
      </c>
      <c r="R1774" t="s">
        <v>8285</v>
      </c>
      <c r="S1774" t="str">
        <f t="shared" si="166"/>
        <v>photography</v>
      </c>
      <c r="T1774" t="str">
        <f t="shared" si="167"/>
        <v>photobooks</v>
      </c>
    </row>
    <row r="1775" spans="1:20" ht="43.2" x14ac:dyDescent="0.55000000000000004">
      <c r="A1775">
        <v>1773</v>
      </c>
      <c r="B1775" s="3" t="s">
        <v>1774</v>
      </c>
      <c r="C1775" s="3" t="s">
        <v>5883</v>
      </c>
      <c r="D1775" s="7">
        <v>30000</v>
      </c>
      <c r="E1775" s="7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7">
        <f t="shared" si="162"/>
        <v>98.78947368421052</v>
      </c>
      <c r="N1775" t="b">
        <v>0</v>
      </c>
      <c r="O1775" s="11">
        <f t="shared" si="163"/>
        <v>6.2566666666666673E-2</v>
      </c>
      <c r="P1775" s="12">
        <f t="shared" si="164"/>
        <v>41978.760393518518</v>
      </c>
      <c r="Q1775" s="12">
        <f t="shared" si="165"/>
        <v>42023.760393518518</v>
      </c>
      <c r="R1775" t="s">
        <v>8285</v>
      </c>
      <c r="S1775" t="str">
        <f t="shared" si="166"/>
        <v>photography</v>
      </c>
      <c r="T1775" t="str">
        <f t="shared" si="167"/>
        <v>photobooks</v>
      </c>
    </row>
    <row r="1776" spans="1:20" ht="43.2" x14ac:dyDescent="0.55000000000000004">
      <c r="A1776">
        <v>1774</v>
      </c>
      <c r="B1776" s="3" t="s">
        <v>1775</v>
      </c>
      <c r="C1776" s="3" t="s">
        <v>5884</v>
      </c>
      <c r="D1776" s="7">
        <v>2500</v>
      </c>
      <c r="E1776" s="7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7">
        <f t="shared" si="162"/>
        <v>88.307692307692307</v>
      </c>
      <c r="N1776" t="b">
        <v>0</v>
      </c>
      <c r="O1776" s="11">
        <f t="shared" si="163"/>
        <v>0.4592</v>
      </c>
      <c r="P1776" s="12">
        <f t="shared" si="164"/>
        <v>41930.218657407408</v>
      </c>
      <c r="Q1776" s="12">
        <f t="shared" si="165"/>
        <v>41972.624305555553</v>
      </c>
      <c r="R1776" t="s">
        <v>8285</v>
      </c>
      <c r="S1776" t="str">
        <f t="shared" si="166"/>
        <v>photography</v>
      </c>
      <c r="T1776" t="str">
        <f t="shared" si="167"/>
        <v>photobooks</v>
      </c>
    </row>
    <row r="1777" spans="1:20" ht="43.2" x14ac:dyDescent="0.55000000000000004">
      <c r="A1777">
        <v>1775</v>
      </c>
      <c r="B1777" s="3" t="s">
        <v>1776</v>
      </c>
      <c r="C1777" s="3" t="s">
        <v>5885</v>
      </c>
      <c r="D1777" s="7">
        <v>32500</v>
      </c>
      <c r="E1777" s="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7">
        <f t="shared" si="162"/>
        <v>170.62903225806451</v>
      </c>
      <c r="N1777" t="b">
        <v>0</v>
      </c>
      <c r="O1777" s="11">
        <f t="shared" si="163"/>
        <v>0.65101538461538466</v>
      </c>
      <c r="P1777" s="12">
        <f t="shared" si="164"/>
        <v>41891.976388888892</v>
      </c>
      <c r="Q1777" s="12">
        <f t="shared" si="165"/>
        <v>41936.976388888892</v>
      </c>
      <c r="R1777" t="s">
        <v>8285</v>
      </c>
      <c r="S1777" t="str">
        <f t="shared" si="166"/>
        <v>photography</v>
      </c>
      <c r="T1777" t="str">
        <f t="shared" si="167"/>
        <v>photobooks</v>
      </c>
    </row>
    <row r="1778" spans="1:20" ht="43.2" x14ac:dyDescent="0.55000000000000004">
      <c r="A1778">
        <v>1776</v>
      </c>
      <c r="B1778" s="3" t="s">
        <v>1777</v>
      </c>
      <c r="C1778" s="3" t="s">
        <v>5886</v>
      </c>
      <c r="D1778" s="7">
        <v>5000</v>
      </c>
      <c r="E1778" s="7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7">
        <f t="shared" si="162"/>
        <v>83.75</v>
      </c>
      <c r="N1778" t="b">
        <v>0</v>
      </c>
      <c r="O1778" s="11">
        <f t="shared" si="163"/>
        <v>6.7000000000000004E-2</v>
      </c>
      <c r="P1778" s="12">
        <f t="shared" si="164"/>
        <v>41905.95684027778</v>
      </c>
      <c r="Q1778" s="12">
        <f t="shared" si="165"/>
        <v>41941.95684027778</v>
      </c>
      <c r="R1778" t="s">
        <v>8285</v>
      </c>
      <c r="S1778" t="str">
        <f t="shared" si="166"/>
        <v>photography</v>
      </c>
      <c r="T1778" t="str">
        <f t="shared" si="167"/>
        <v>photobooks</v>
      </c>
    </row>
    <row r="1779" spans="1:20" ht="43.2" x14ac:dyDescent="0.55000000000000004">
      <c r="A1779">
        <v>1777</v>
      </c>
      <c r="B1779" s="3" t="s">
        <v>1778</v>
      </c>
      <c r="C1779" s="3" t="s">
        <v>5887</v>
      </c>
      <c r="D1779" s="7">
        <v>4800</v>
      </c>
      <c r="E1779" s="7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7">
        <f t="shared" si="162"/>
        <v>65.099999999999994</v>
      </c>
      <c r="N1779" t="b">
        <v>0</v>
      </c>
      <c r="O1779" s="11">
        <f t="shared" si="163"/>
        <v>0.135625</v>
      </c>
      <c r="P1779" s="12">
        <f t="shared" si="164"/>
        <v>42025.357094907406</v>
      </c>
      <c r="Q1779" s="12">
        <f t="shared" si="165"/>
        <v>42055.357094907406</v>
      </c>
      <c r="R1779" t="s">
        <v>8285</v>
      </c>
      <c r="S1779" t="str">
        <f t="shared" si="166"/>
        <v>photography</v>
      </c>
      <c r="T1779" t="str">
        <f t="shared" si="167"/>
        <v>photobooks</v>
      </c>
    </row>
    <row r="1780" spans="1:20" ht="43.2" x14ac:dyDescent="0.55000000000000004">
      <c r="A1780">
        <v>1778</v>
      </c>
      <c r="B1780" s="3" t="s">
        <v>1779</v>
      </c>
      <c r="C1780" s="3" t="s">
        <v>5888</v>
      </c>
      <c r="D1780" s="7">
        <v>50000</v>
      </c>
      <c r="E1780" s="7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7">
        <f t="shared" si="162"/>
        <v>66.333333333333329</v>
      </c>
      <c r="N1780" t="b">
        <v>0</v>
      </c>
      <c r="O1780" s="11">
        <f t="shared" si="163"/>
        <v>1.9900000000000001E-2</v>
      </c>
      <c r="P1780" s="12">
        <f t="shared" si="164"/>
        <v>42045.86336805555</v>
      </c>
      <c r="Q1780" s="12">
        <f t="shared" si="165"/>
        <v>42090.821701388893</v>
      </c>
      <c r="R1780" t="s">
        <v>8285</v>
      </c>
      <c r="S1780" t="str">
        <f t="shared" si="166"/>
        <v>photography</v>
      </c>
      <c r="T1780" t="str">
        <f t="shared" si="167"/>
        <v>photobooks</v>
      </c>
    </row>
    <row r="1781" spans="1:20" ht="43.2" x14ac:dyDescent="0.55000000000000004">
      <c r="A1781">
        <v>1779</v>
      </c>
      <c r="B1781" s="3" t="s">
        <v>1780</v>
      </c>
      <c r="C1781" s="3" t="s">
        <v>5889</v>
      </c>
      <c r="D1781" s="7">
        <v>11000</v>
      </c>
      <c r="E1781" s="7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7">
        <f t="shared" si="162"/>
        <v>104.89473684210526</v>
      </c>
      <c r="N1781" t="b">
        <v>0</v>
      </c>
      <c r="O1781" s="11">
        <f t="shared" si="163"/>
        <v>0.36236363636363639</v>
      </c>
      <c r="P1781" s="12">
        <f t="shared" si="164"/>
        <v>42585.691898148143</v>
      </c>
      <c r="Q1781" s="12">
        <f t="shared" si="165"/>
        <v>42615.691898148143</v>
      </c>
      <c r="R1781" t="s">
        <v>8285</v>
      </c>
      <c r="S1781" t="str">
        <f t="shared" si="166"/>
        <v>photography</v>
      </c>
      <c r="T1781" t="str">
        <f t="shared" si="167"/>
        <v>photobooks</v>
      </c>
    </row>
    <row r="1782" spans="1:20" ht="43.2" x14ac:dyDescent="0.55000000000000004">
      <c r="A1782">
        <v>1780</v>
      </c>
      <c r="B1782" s="3" t="s">
        <v>1781</v>
      </c>
      <c r="C1782" s="3" t="s">
        <v>5890</v>
      </c>
      <c r="D1782" s="7">
        <v>30000</v>
      </c>
      <c r="E1782" s="7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7">
        <f t="shared" si="162"/>
        <v>78.440789473684205</v>
      </c>
      <c r="N1782" t="b">
        <v>0</v>
      </c>
      <c r="O1782" s="11">
        <f t="shared" si="163"/>
        <v>0.39743333333333336</v>
      </c>
      <c r="P1782" s="12">
        <f t="shared" si="164"/>
        <v>42493.600810185191</v>
      </c>
      <c r="Q1782" s="12">
        <f t="shared" si="165"/>
        <v>42553.600810185191</v>
      </c>
      <c r="R1782" t="s">
        <v>8285</v>
      </c>
      <c r="S1782" t="str">
        <f t="shared" si="166"/>
        <v>photography</v>
      </c>
      <c r="T1782" t="str">
        <f t="shared" si="167"/>
        <v>photobooks</v>
      </c>
    </row>
    <row r="1783" spans="1:20" ht="43.2" x14ac:dyDescent="0.55000000000000004">
      <c r="A1783">
        <v>1781</v>
      </c>
      <c r="B1783" s="3" t="s">
        <v>1782</v>
      </c>
      <c r="C1783" s="3" t="s">
        <v>5891</v>
      </c>
      <c r="D1783" s="7">
        <v>5500</v>
      </c>
      <c r="E1783" s="7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7">
        <f t="shared" si="162"/>
        <v>59.041666666666664</v>
      </c>
      <c r="N1783" t="b">
        <v>0</v>
      </c>
      <c r="O1783" s="11">
        <f t="shared" si="163"/>
        <v>0.25763636363636366</v>
      </c>
      <c r="P1783" s="12">
        <f t="shared" si="164"/>
        <v>42597.617418981477</v>
      </c>
      <c r="Q1783" s="12">
        <f t="shared" si="165"/>
        <v>42628.617418981477</v>
      </c>
      <c r="R1783" t="s">
        <v>8285</v>
      </c>
      <c r="S1783" t="str">
        <f t="shared" si="166"/>
        <v>photography</v>
      </c>
      <c r="T1783" t="str">
        <f t="shared" si="167"/>
        <v>photobooks</v>
      </c>
    </row>
    <row r="1784" spans="1:20" ht="43.2" x14ac:dyDescent="0.55000000000000004">
      <c r="A1784">
        <v>1782</v>
      </c>
      <c r="B1784" s="3" t="s">
        <v>1783</v>
      </c>
      <c r="C1784" s="3" t="s">
        <v>5892</v>
      </c>
      <c r="D1784" s="7">
        <v>35000</v>
      </c>
      <c r="E1784" s="7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7">
        <f t="shared" si="162"/>
        <v>71.34210526315789</v>
      </c>
      <c r="N1784" t="b">
        <v>0</v>
      </c>
      <c r="O1784" s="11">
        <f t="shared" si="163"/>
        <v>0.15491428571428573</v>
      </c>
      <c r="P1784" s="12">
        <f t="shared" si="164"/>
        <v>42388.575104166666</v>
      </c>
      <c r="Q1784" s="12">
        <f t="shared" si="165"/>
        <v>42421.575104166666</v>
      </c>
      <c r="R1784" t="s">
        <v>8285</v>
      </c>
      <c r="S1784" t="str">
        <f t="shared" si="166"/>
        <v>photography</v>
      </c>
      <c r="T1784" t="str">
        <f t="shared" si="167"/>
        <v>photobooks</v>
      </c>
    </row>
    <row r="1785" spans="1:20" ht="43.2" x14ac:dyDescent="0.55000000000000004">
      <c r="A1785">
        <v>1783</v>
      </c>
      <c r="B1785" s="3" t="s">
        <v>1784</v>
      </c>
      <c r="C1785" s="3" t="s">
        <v>5893</v>
      </c>
      <c r="D1785" s="7">
        <v>40000</v>
      </c>
      <c r="E1785" s="7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7">
        <f t="shared" si="162"/>
        <v>51.227027027027027</v>
      </c>
      <c r="N1785" t="b">
        <v>0</v>
      </c>
      <c r="O1785" s="11">
        <f t="shared" si="163"/>
        <v>0.236925</v>
      </c>
      <c r="P1785" s="12">
        <f t="shared" si="164"/>
        <v>42115.949976851851</v>
      </c>
      <c r="Q1785" s="12">
        <f t="shared" si="165"/>
        <v>42145.949976851851</v>
      </c>
      <c r="R1785" t="s">
        <v>8285</v>
      </c>
      <c r="S1785" t="str">
        <f t="shared" si="166"/>
        <v>photography</v>
      </c>
      <c r="T1785" t="str">
        <f t="shared" si="167"/>
        <v>photobooks</v>
      </c>
    </row>
    <row r="1786" spans="1:20" ht="43.2" x14ac:dyDescent="0.55000000000000004">
      <c r="A1786">
        <v>1784</v>
      </c>
      <c r="B1786" s="3" t="s">
        <v>1785</v>
      </c>
      <c r="C1786" s="3" t="s">
        <v>5894</v>
      </c>
      <c r="D1786" s="7">
        <v>5000</v>
      </c>
      <c r="E1786" s="7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7">
        <f t="shared" si="162"/>
        <v>60.242424242424242</v>
      </c>
      <c r="N1786" t="b">
        <v>0</v>
      </c>
      <c r="O1786" s="11">
        <f t="shared" si="163"/>
        <v>0.39760000000000001</v>
      </c>
      <c r="P1786" s="12">
        <f t="shared" si="164"/>
        <v>42003.655555555553</v>
      </c>
      <c r="Q1786" s="12">
        <f t="shared" si="165"/>
        <v>42035.142361111109</v>
      </c>
      <c r="R1786" t="s">
        <v>8285</v>
      </c>
      <c r="S1786" t="str">
        <f t="shared" si="166"/>
        <v>photography</v>
      </c>
      <c r="T1786" t="str">
        <f t="shared" si="167"/>
        <v>photobooks</v>
      </c>
    </row>
    <row r="1787" spans="1:20" ht="43.2" x14ac:dyDescent="0.55000000000000004">
      <c r="A1787">
        <v>1785</v>
      </c>
      <c r="B1787" s="3" t="s">
        <v>1786</v>
      </c>
      <c r="C1787" s="3" t="s">
        <v>5895</v>
      </c>
      <c r="D1787" s="7">
        <v>24000</v>
      </c>
      <c r="E1787" s="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7">
        <f t="shared" si="162"/>
        <v>44.935185185185183</v>
      </c>
      <c r="N1787" t="b">
        <v>0</v>
      </c>
      <c r="O1787" s="11">
        <f t="shared" si="163"/>
        <v>0.20220833333333332</v>
      </c>
      <c r="P1787" s="12">
        <f t="shared" si="164"/>
        <v>41897.134895833333</v>
      </c>
      <c r="Q1787" s="12">
        <f t="shared" si="165"/>
        <v>41928</v>
      </c>
      <c r="R1787" t="s">
        <v>8285</v>
      </c>
      <c r="S1787" t="str">
        <f t="shared" si="166"/>
        <v>photography</v>
      </c>
      <c r="T1787" t="str">
        <f t="shared" si="167"/>
        <v>photobooks</v>
      </c>
    </row>
    <row r="1788" spans="1:20" ht="43.2" x14ac:dyDescent="0.55000000000000004">
      <c r="A1788">
        <v>1786</v>
      </c>
      <c r="B1788" s="3" t="s">
        <v>1787</v>
      </c>
      <c r="C1788" s="3" t="s">
        <v>5896</v>
      </c>
      <c r="D1788" s="7">
        <v>1900</v>
      </c>
      <c r="E1788" s="7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7">
        <f t="shared" si="162"/>
        <v>31.206896551724139</v>
      </c>
      <c r="N1788" t="b">
        <v>0</v>
      </c>
      <c r="O1788" s="11">
        <f t="shared" si="163"/>
        <v>0.47631578947368419</v>
      </c>
      <c r="P1788" s="12">
        <f t="shared" si="164"/>
        <v>41958.550659722227</v>
      </c>
      <c r="Q1788" s="12">
        <f t="shared" si="165"/>
        <v>41988.550659722227</v>
      </c>
      <c r="R1788" t="s">
        <v>8285</v>
      </c>
      <c r="S1788" t="str">
        <f t="shared" si="166"/>
        <v>photography</v>
      </c>
      <c r="T1788" t="str">
        <f t="shared" si="167"/>
        <v>photobooks</v>
      </c>
    </row>
    <row r="1789" spans="1:20" ht="43.2" x14ac:dyDescent="0.55000000000000004">
      <c r="A1789">
        <v>1787</v>
      </c>
      <c r="B1789" s="3" t="s">
        <v>1788</v>
      </c>
      <c r="C1789" s="3" t="s">
        <v>5897</v>
      </c>
      <c r="D1789" s="7">
        <v>10000</v>
      </c>
      <c r="E1789" s="7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7">
        <f t="shared" si="162"/>
        <v>63.875</v>
      </c>
      <c r="N1789" t="b">
        <v>0</v>
      </c>
      <c r="O1789" s="11">
        <f t="shared" si="163"/>
        <v>0.15329999999999999</v>
      </c>
      <c r="P1789" s="12">
        <f t="shared" si="164"/>
        <v>42068.65552083333</v>
      </c>
      <c r="Q1789" s="12">
        <f t="shared" si="165"/>
        <v>42098.613854166666</v>
      </c>
      <c r="R1789" t="s">
        <v>8285</v>
      </c>
      <c r="S1789" t="str">
        <f t="shared" si="166"/>
        <v>photography</v>
      </c>
      <c r="T1789" t="str">
        <f t="shared" si="167"/>
        <v>photobooks</v>
      </c>
    </row>
    <row r="1790" spans="1:20" ht="43.2" x14ac:dyDescent="0.55000000000000004">
      <c r="A1790">
        <v>1788</v>
      </c>
      <c r="B1790" s="3" t="s">
        <v>1789</v>
      </c>
      <c r="C1790" s="3" t="s">
        <v>5898</v>
      </c>
      <c r="D1790" s="7">
        <v>5500</v>
      </c>
      <c r="E1790" s="7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7">
        <f t="shared" si="162"/>
        <v>19</v>
      </c>
      <c r="N1790" t="b">
        <v>0</v>
      </c>
      <c r="O1790" s="11">
        <f t="shared" si="163"/>
        <v>1.3818181818181818E-2</v>
      </c>
      <c r="P1790" s="12">
        <f t="shared" si="164"/>
        <v>41913.94840277778</v>
      </c>
      <c r="Q1790" s="12">
        <f t="shared" si="165"/>
        <v>41943.94840277778</v>
      </c>
      <c r="R1790" t="s">
        <v>8285</v>
      </c>
      <c r="S1790" t="str">
        <f t="shared" si="166"/>
        <v>photography</v>
      </c>
      <c r="T1790" t="str">
        <f t="shared" si="167"/>
        <v>photobooks</v>
      </c>
    </row>
    <row r="1791" spans="1:20" ht="43.2" x14ac:dyDescent="0.55000000000000004">
      <c r="A1791">
        <v>1789</v>
      </c>
      <c r="B1791" s="3" t="s">
        <v>1790</v>
      </c>
      <c r="C1791" s="3" t="s">
        <v>5899</v>
      </c>
      <c r="D1791" s="7">
        <v>8000</v>
      </c>
      <c r="E1791" s="7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7">
        <f t="shared" si="162"/>
        <v>10</v>
      </c>
      <c r="N1791" t="b">
        <v>0</v>
      </c>
      <c r="O1791" s="11">
        <f t="shared" si="163"/>
        <v>5.0000000000000001E-3</v>
      </c>
      <c r="P1791" s="12">
        <f t="shared" si="164"/>
        <v>41956.250034722223</v>
      </c>
      <c r="Q1791" s="12">
        <f t="shared" si="165"/>
        <v>42016.250034722223</v>
      </c>
      <c r="R1791" t="s">
        <v>8285</v>
      </c>
      <c r="S1791" t="str">
        <f t="shared" si="166"/>
        <v>photography</v>
      </c>
      <c r="T1791" t="str">
        <f t="shared" si="167"/>
        <v>photobooks</v>
      </c>
    </row>
    <row r="1792" spans="1:20" ht="43.2" x14ac:dyDescent="0.55000000000000004">
      <c r="A1792">
        <v>1790</v>
      </c>
      <c r="B1792" s="3" t="s">
        <v>1791</v>
      </c>
      <c r="C1792" s="3" t="s">
        <v>5900</v>
      </c>
      <c r="D1792" s="7">
        <v>33000</v>
      </c>
      <c r="E1792" s="7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7">
        <f t="shared" si="162"/>
        <v>109.06666666666666</v>
      </c>
      <c r="N1792" t="b">
        <v>0</v>
      </c>
      <c r="O1792" s="11">
        <f t="shared" si="163"/>
        <v>4.9575757575757579E-2</v>
      </c>
      <c r="P1792" s="12">
        <f t="shared" si="164"/>
        <v>42010.674513888895</v>
      </c>
      <c r="Q1792" s="12">
        <f t="shared" si="165"/>
        <v>42040.674513888895</v>
      </c>
      <c r="R1792" t="s">
        <v>8285</v>
      </c>
      <c r="S1792" t="str">
        <f t="shared" si="166"/>
        <v>photography</v>
      </c>
      <c r="T1792" t="str">
        <f t="shared" si="167"/>
        <v>photobooks</v>
      </c>
    </row>
    <row r="1793" spans="1:20" ht="28.8" x14ac:dyDescent="0.55000000000000004">
      <c r="A1793">
        <v>1791</v>
      </c>
      <c r="B1793" s="3" t="s">
        <v>1792</v>
      </c>
      <c r="C1793" s="3" t="s">
        <v>5901</v>
      </c>
      <c r="D1793" s="7">
        <v>3000</v>
      </c>
      <c r="E1793" s="7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7">
        <f t="shared" si="162"/>
        <v>26.75</v>
      </c>
      <c r="N1793" t="b">
        <v>0</v>
      </c>
      <c r="O1793" s="11">
        <f t="shared" si="163"/>
        <v>3.5666666666666666E-2</v>
      </c>
      <c r="P1793" s="12">
        <f t="shared" si="164"/>
        <v>41973.740335648152</v>
      </c>
      <c r="Q1793" s="12">
        <f t="shared" si="165"/>
        <v>42033.740335648152</v>
      </c>
      <c r="R1793" t="s">
        <v>8285</v>
      </c>
      <c r="S1793" t="str">
        <f t="shared" si="166"/>
        <v>photography</v>
      </c>
      <c r="T1793" t="str">
        <f t="shared" si="167"/>
        <v>photobooks</v>
      </c>
    </row>
    <row r="1794" spans="1:20" ht="28.8" x14ac:dyDescent="0.55000000000000004">
      <c r="A1794">
        <v>1792</v>
      </c>
      <c r="B1794" s="3" t="s">
        <v>1793</v>
      </c>
      <c r="C1794" s="3" t="s">
        <v>5902</v>
      </c>
      <c r="D1794" s="7">
        <v>25000</v>
      </c>
      <c r="E1794" s="7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7">
        <f t="shared" si="162"/>
        <v>109.93525179856115</v>
      </c>
      <c r="N1794" t="b">
        <v>0</v>
      </c>
      <c r="O1794" s="11">
        <f t="shared" si="163"/>
        <v>0.61124000000000001</v>
      </c>
      <c r="P1794" s="12">
        <f t="shared" si="164"/>
        <v>42189.031041666662</v>
      </c>
      <c r="Q1794" s="12">
        <f t="shared" si="165"/>
        <v>42226.290972222225</v>
      </c>
      <c r="R1794" t="s">
        <v>8285</v>
      </c>
      <c r="S1794" t="str">
        <f t="shared" si="166"/>
        <v>photography</v>
      </c>
      <c r="T1794" t="str">
        <f t="shared" si="167"/>
        <v>photobooks</v>
      </c>
    </row>
    <row r="1795" spans="1:20" ht="43.2" x14ac:dyDescent="0.55000000000000004">
      <c r="A1795">
        <v>1793</v>
      </c>
      <c r="B1795" s="3" t="s">
        <v>1794</v>
      </c>
      <c r="C1795" s="3" t="s">
        <v>5903</v>
      </c>
      <c r="D1795" s="7">
        <v>3000</v>
      </c>
      <c r="E1795" s="7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7">
        <f t="shared" ref="M1795:M1858" si="168">E1795/L1795</f>
        <v>20</v>
      </c>
      <c r="N1795" t="b">
        <v>0</v>
      </c>
      <c r="O1795" s="11">
        <f t="shared" ref="O1795:O1858" si="169">E1795/D1795</f>
        <v>1.3333333333333334E-2</v>
      </c>
      <c r="P1795" s="12">
        <f t="shared" ref="P1795:P1858" si="170">(((J1795/60)/60)/24)+DATE(1970,1,1)</f>
        <v>41940.89166666667</v>
      </c>
      <c r="Q1795" s="12">
        <f t="shared" ref="Q1795:Q1858" si="171">(((I1795/60)/60)/24)+DATE(1970,1,1)</f>
        <v>41970.933333333334</v>
      </c>
      <c r="R1795" t="s">
        <v>8285</v>
      </c>
      <c r="S1795" t="str">
        <f t="shared" ref="S1795:S1858" si="172">LEFT(R1795, SEARCH("/",R1795,1)-1)</f>
        <v>photography</v>
      </c>
      <c r="T1795" t="str">
        <f t="shared" ref="T1795:T1858" si="173">RIGHT(R1795,LEN(R1795)-SEARCH("/",R1795))</f>
        <v>photobooks</v>
      </c>
    </row>
    <row r="1796" spans="1:20" ht="43.2" x14ac:dyDescent="0.55000000000000004">
      <c r="A1796">
        <v>1794</v>
      </c>
      <c r="B1796" s="3" t="s">
        <v>1795</v>
      </c>
      <c r="C1796" s="3" t="s">
        <v>5904</v>
      </c>
      <c r="D1796" s="7">
        <v>9000</v>
      </c>
      <c r="E1796" s="7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7">
        <f t="shared" si="168"/>
        <v>55.388888888888886</v>
      </c>
      <c r="N1796" t="b">
        <v>0</v>
      </c>
      <c r="O1796" s="11">
        <f t="shared" si="169"/>
        <v>0.11077777777777778</v>
      </c>
      <c r="P1796" s="12">
        <f t="shared" si="170"/>
        <v>42011.551180555558</v>
      </c>
      <c r="Q1796" s="12">
        <f t="shared" si="171"/>
        <v>42046.551180555558</v>
      </c>
      <c r="R1796" t="s">
        <v>8285</v>
      </c>
      <c r="S1796" t="str">
        <f t="shared" si="172"/>
        <v>photography</v>
      </c>
      <c r="T1796" t="str">
        <f t="shared" si="173"/>
        <v>photobooks</v>
      </c>
    </row>
    <row r="1797" spans="1:20" ht="43.2" x14ac:dyDescent="0.55000000000000004">
      <c r="A1797">
        <v>1795</v>
      </c>
      <c r="B1797" s="3" t="s">
        <v>1796</v>
      </c>
      <c r="C1797" s="3" t="s">
        <v>5905</v>
      </c>
      <c r="D1797" s="7">
        <v>28000</v>
      </c>
      <c r="E1797" s="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7">
        <f t="shared" si="168"/>
        <v>133.90123456790124</v>
      </c>
      <c r="N1797" t="b">
        <v>0</v>
      </c>
      <c r="O1797" s="11">
        <f t="shared" si="169"/>
        <v>0.38735714285714284</v>
      </c>
      <c r="P1797" s="12">
        <f t="shared" si="170"/>
        <v>42628.288668981477</v>
      </c>
      <c r="Q1797" s="12">
        <f t="shared" si="171"/>
        <v>42657.666666666672</v>
      </c>
      <c r="R1797" t="s">
        <v>8285</v>
      </c>
      <c r="S1797" t="str">
        <f t="shared" si="172"/>
        <v>photography</v>
      </c>
      <c r="T1797" t="str">
        <f t="shared" si="173"/>
        <v>photobooks</v>
      </c>
    </row>
    <row r="1798" spans="1:20" ht="43.2" x14ac:dyDescent="0.55000000000000004">
      <c r="A1798">
        <v>1796</v>
      </c>
      <c r="B1798" s="3" t="s">
        <v>1797</v>
      </c>
      <c r="C1798" s="3" t="s">
        <v>5906</v>
      </c>
      <c r="D1798" s="7">
        <v>19000</v>
      </c>
      <c r="E1798" s="7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7">
        <f t="shared" si="168"/>
        <v>48.720930232558139</v>
      </c>
      <c r="N1798" t="b">
        <v>0</v>
      </c>
      <c r="O1798" s="11">
        <f t="shared" si="169"/>
        <v>0.22052631578947368</v>
      </c>
      <c r="P1798" s="12">
        <f t="shared" si="170"/>
        <v>42515.439421296294</v>
      </c>
      <c r="Q1798" s="12">
        <f t="shared" si="171"/>
        <v>42575.439421296294</v>
      </c>
      <c r="R1798" t="s">
        <v>8285</v>
      </c>
      <c r="S1798" t="str">
        <f t="shared" si="172"/>
        <v>photography</v>
      </c>
      <c r="T1798" t="str">
        <f t="shared" si="173"/>
        <v>photobooks</v>
      </c>
    </row>
    <row r="1799" spans="1:20" ht="43.2" x14ac:dyDescent="0.55000000000000004">
      <c r="A1799">
        <v>1797</v>
      </c>
      <c r="B1799" s="3" t="s">
        <v>1798</v>
      </c>
      <c r="C1799" s="3" t="s">
        <v>5907</v>
      </c>
      <c r="D1799" s="7">
        <v>10000</v>
      </c>
      <c r="E1799" s="7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7">
        <f t="shared" si="168"/>
        <v>48.25</v>
      </c>
      <c r="N1799" t="b">
        <v>0</v>
      </c>
      <c r="O1799" s="11">
        <f t="shared" si="169"/>
        <v>0.67549999999999999</v>
      </c>
      <c r="P1799" s="12">
        <f t="shared" si="170"/>
        <v>42689.56931712963</v>
      </c>
      <c r="Q1799" s="12">
        <f t="shared" si="171"/>
        <v>42719.56931712963</v>
      </c>
      <c r="R1799" t="s">
        <v>8285</v>
      </c>
      <c r="S1799" t="str">
        <f t="shared" si="172"/>
        <v>photography</v>
      </c>
      <c r="T1799" t="str">
        <f t="shared" si="173"/>
        <v>photobooks</v>
      </c>
    </row>
    <row r="1800" spans="1:20" ht="43.2" x14ac:dyDescent="0.55000000000000004">
      <c r="A1800">
        <v>1798</v>
      </c>
      <c r="B1800" s="3" t="s">
        <v>1799</v>
      </c>
      <c r="C1800" s="3" t="s">
        <v>5908</v>
      </c>
      <c r="D1800" s="7">
        <v>16000</v>
      </c>
      <c r="E1800" s="7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7">
        <f t="shared" si="168"/>
        <v>58.972972972972975</v>
      </c>
      <c r="N1800" t="b">
        <v>0</v>
      </c>
      <c r="O1800" s="11">
        <f t="shared" si="169"/>
        <v>0.136375</v>
      </c>
      <c r="P1800" s="12">
        <f t="shared" si="170"/>
        <v>42344.32677083333</v>
      </c>
      <c r="Q1800" s="12">
        <f t="shared" si="171"/>
        <v>42404.32677083333</v>
      </c>
      <c r="R1800" t="s">
        <v>8285</v>
      </c>
      <c r="S1800" t="str">
        <f t="shared" si="172"/>
        <v>photography</v>
      </c>
      <c r="T1800" t="str">
        <f t="shared" si="173"/>
        <v>photobooks</v>
      </c>
    </row>
    <row r="1801" spans="1:20" ht="28.8" x14ac:dyDescent="0.55000000000000004">
      <c r="A1801">
        <v>1799</v>
      </c>
      <c r="B1801" s="3" t="s">
        <v>1800</v>
      </c>
      <c r="C1801" s="3" t="s">
        <v>5909</v>
      </c>
      <c r="D1801" s="7">
        <v>4000</v>
      </c>
      <c r="E1801" s="7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7">
        <f t="shared" si="168"/>
        <v>11.638333333333334</v>
      </c>
      <c r="N1801" t="b">
        <v>0</v>
      </c>
      <c r="O1801" s="11">
        <f t="shared" si="169"/>
        <v>1.7457500000000001E-2</v>
      </c>
      <c r="P1801" s="12">
        <f t="shared" si="170"/>
        <v>41934.842685185184</v>
      </c>
      <c r="Q1801" s="12">
        <f t="shared" si="171"/>
        <v>41954.884351851855</v>
      </c>
      <c r="R1801" t="s">
        <v>8285</v>
      </c>
      <c r="S1801" t="str">
        <f t="shared" si="172"/>
        <v>photography</v>
      </c>
      <c r="T1801" t="str">
        <f t="shared" si="173"/>
        <v>photobooks</v>
      </c>
    </row>
    <row r="1802" spans="1:20" ht="43.2" x14ac:dyDescent="0.55000000000000004">
      <c r="A1802">
        <v>1800</v>
      </c>
      <c r="B1802" s="3" t="s">
        <v>1801</v>
      </c>
      <c r="C1802" s="3" t="s">
        <v>5910</v>
      </c>
      <c r="D1802" s="7">
        <v>46260</v>
      </c>
      <c r="E1802" s="7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7">
        <f t="shared" si="168"/>
        <v>83.716814159292042</v>
      </c>
      <c r="N1802" t="b">
        <v>0</v>
      </c>
      <c r="O1802" s="11">
        <f t="shared" si="169"/>
        <v>0.20449632511889321</v>
      </c>
      <c r="P1802" s="12">
        <f t="shared" si="170"/>
        <v>42623.606134259258</v>
      </c>
      <c r="Q1802" s="12">
        <f t="shared" si="171"/>
        <v>42653.606134259258</v>
      </c>
      <c r="R1802" t="s">
        <v>8285</v>
      </c>
      <c r="S1802" t="str">
        <f t="shared" si="172"/>
        <v>photography</v>
      </c>
      <c r="T1802" t="str">
        <f t="shared" si="173"/>
        <v>photobooks</v>
      </c>
    </row>
    <row r="1803" spans="1:20" ht="43.2" x14ac:dyDescent="0.55000000000000004">
      <c r="A1803">
        <v>1801</v>
      </c>
      <c r="B1803" s="3" t="s">
        <v>1802</v>
      </c>
      <c r="C1803" s="3" t="s">
        <v>5911</v>
      </c>
      <c r="D1803" s="7">
        <v>17000</v>
      </c>
      <c r="E1803" s="7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7">
        <f t="shared" si="168"/>
        <v>63.648648648648646</v>
      </c>
      <c r="N1803" t="b">
        <v>0</v>
      </c>
      <c r="O1803" s="11">
        <f t="shared" si="169"/>
        <v>0.13852941176470587</v>
      </c>
      <c r="P1803" s="12">
        <f t="shared" si="170"/>
        <v>42321.660509259258</v>
      </c>
      <c r="Q1803" s="12">
        <f t="shared" si="171"/>
        <v>42353.506944444445</v>
      </c>
      <c r="R1803" t="s">
        <v>8285</v>
      </c>
      <c r="S1803" t="str">
        <f t="shared" si="172"/>
        <v>photography</v>
      </c>
      <c r="T1803" t="str">
        <f t="shared" si="173"/>
        <v>photobooks</v>
      </c>
    </row>
    <row r="1804" spans="1:20" ht="28.8" x14ac:dyDescent="0.55000000000000004">
      <c r="A1804">
        <v>1802</v>
      </c>
      <c r="B1804" s="3" t="s">
        <v>1803</v>
      </c>
      <c r="C1804" s="3" t="s">
        <v>5912</v>
      </c>
      <c r="D1804" s="7">
        <v>3500</v>
      </c>
      <c r="E1804" s="7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7">
        <f t="shared" si="168"/>
        <v>94.277777777777771</v>
      </c>
      <c r="N1804" t="b">
        <v>0</v>
      </c>
      <c r="O1804" s="11">
        <f t="shared" si="169"/>
        <v>0.48485714285714288</v>
      </c>
      <c r="P1804" s="12">
        <f t="shared" si="170"/>
        <v>42159.47256944445</v>
      </c>
      <c r="Q1804" s="12">
        <f t="shared" si="171"/>
        <v>42182.915972222225</v>
      </c>
      <c r="R1804" t="s">
        <v>8285</v>
      </c>
      <c r="S1804" t="str">
        <f t="shared" si="172"/>
        <v>photography</v>
      </c>
      <c r="T1804" t="str">
        <f t="shared" si="173"/>
        <v>photobooks</v>
      </c>
    </row>
    <row r="1805" spans="1:20" ht="43.2" x14ac:dyDescent="0.55000000000000004">
      <c r="A1805">
        <v>1803</v>
      </c>
      <c r="B1805" s="3" t="s">
        <v>1804</v>
      </c>
      <c r="C1805" s="3" t="s">
        <v>5913</v>
      </c>
      <c r="D1805" s="7">
        <v>17500</v>
      </c>
      <c r="E1805" s="7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7">
        <f t="shared" si="168"/>
        <v>71.86666666666666</v>
      </c>
      <c r="N1805" t="b">
        <v>0</v>
      </c>
      <c r="O1805" s="11">
        <f t="shared" si="169"/>
        <v>0.308</v>
      </c>
      <c r="P1805" s="12">
        <f t="shared" si="170"/>
        <v>42018.071550925932</v>
      </c>
      <c r="Q1805" s="12">
        <f t="shared" si="171"/>
        <v>42049.071550925932</v>
      </c>
      <c r="R1805" t="s">
        <v>8285</v>
      </c>
      <c r="S1805" t="str">
        <f t="shared" si="172"/>
        <v>photography</v>
      </c>
      <c r="T1805" t="str">
        <f t="shared" si="173"/>
        <v>photobooks</v>
      </c>
    </row>
    <row r="1806" spans="1:20" ht="43.2" x14ac:dyDescent="0.55000000000000004">
      <c r="A1806">
        <v>1804</v>
      </c>
      <c r="B1806" s="3" t="s">
        <v>1805</v>
      </c>
      <c r="C1806" s="3" t="s">
        <v>5914</v>
      </c>
      <c r="D1806" s="7">
        <v>15500</v>
      </c>
      <c r="E1806" s="7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7">
        <f t="shared" si="168"/>
        <v>104.84615384615384</v>
      </c>
      <c r="N1806" t="b">
        <v>0</v>
      </c>
      <c r="O1806" s="11">
        <f t="shared" si="169"/>
        <v>0.35174193548387095</v>
      </c>
      <c r="P1806" s="12">
        <f t="shared" si="170"/>
        <v>42282.678287037037</v>
      </c>
      <c r="Q1806" s="12">
        <f t="shared" si="171"/>
        <v>42322.719953703709</v>
      </c>
      <c r="R1806" t="s">
        <v>8285</v>
      </c>
      <c r="S1806" t="str">
        <f t="shared" si="172"/>
        <v>photography</v>
      </c>
      <c r="T1806" t="str">
        <f t="shared" si="173"/>
        <v>photobooks</v>
      </c>
    </row>
    <row r="1807" spans="1:20" ht="43.2" x14ac:dyDescent="0.55000000000000004">
      <c r="A1807">
        <v>1805</v>
      </c>
      <c r="B1807" s="3" t="s">
        <v>1806</v>
      </c>
      <c r="C1807" s="3" t="s">
        <v>5915</v>
      </c>
      <c r="D1807" s="7">
        <v>22500</v>
      </c>
      <c r="E1807" s="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7">
        <f t="shared" si="168"/>
        <v>67.139344262295083</v>
      </c>
      <c r="N1807" t="b">
        <v>0</v>
      </c>
      <c r="O1807" s="11">
        <f t="shared" si="169"/>
        <v>0.36404444444444445</v>
      </c>
      <c r="P1807" s="12">
        <f t="shared" si="170"/>
        <v>42247.803912037038</v>
      </c>
      <c r="Q1807" s="12">
        <f t="shared" si="171"/>
        <v>42279.75</v>
      </c>
      <c r="R1807" t="s">
        <v>8285</v>
      </c>
      <c r="S1807" t="str">
        <f t="shared" si="172"/>
        <v>photography</v>
      </c>
      <c r="T1807" t="str">
        <f t="shared" si="173"/>
        <v>photobooks</v>
      </c>
    </row>
    <row r="1808" spans="1:20" ht="43.2" x14ac:dyDescent="0.55000000000000004">
      <c r="A1808">
        <v>1806</v>
      </c>
      <c r="B1808" s="3" t="s">
        <v>1807</v>
      </c>
      <c r="C1808" s="3" t="s">
        <v>5916</v>
      </c>
      <c r="D1808" s="7">
        <v>20000</v>
      </c>
      <c r="E1808" s="7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7">
        <f t="shared" si="168"/>
        <v>73.875</v>
      </c>
      <c r="N1808" t="b">
        <v>0</v>
      </c>
      <c r="O1808" s="11">
        <f t="shared" si="169"/>
        <v>2.955E-2</v>
      </c>
      <c r="P1808" s="12">
        <f t="shared" si="170"/>
        <v>41877.638298611113</v>
      </c>
      <c r="Q1808" s="12">
        <f t="shared" si="171"/>
        <v>41912.638298611113</v>
      </c>
      <c r="R1808" t="s">
        <v>8285</v>
      </c>
      <c r="S1808" t="str">
        <f t="shared" si="172"/>
        <v>photography</v>
      </c>
      <c r="T1808" t="str">
        <f t="shared" si="173"/>
        <v>photobooks</v>
      </c>
    </row>
    <row r="1809" spans="1:20" ht="28.8" x14ac:dyDescent="0.55000000000000004">
      <c r="A1809">
        <v>1807</v>
      </c>
      <c r="B1809" s="3" t="s">
        <v>1808</v>
      </c>
      <c r="C1809" s="3" t="s">
        <v>5917</v>
      </c>
      <c r="D1809" s="7">
        <v>5000</v>
      </c>
      <c r="E1809" s="7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7">
        <f t="shared" si="168"/>
        <v>69.125</v>
      </c>
      <c r="N1809" t="b">
        <v>0</v>
      </c>
      <c r="O1809" s="11">
        <f t="shared" si="169"/>
        <v>0.1106</v>
      </c>
      <c r="P1809" s="12">
        <f t="shared" si="170"/>
        <v>41880.068437499998</v>
      </c>
      <c r="Q1809" s="12">
        <f t="shared" si="171"/>
        <v>41910.068437499998</v>
      </c>
      <c r="R1809" t="s">
        <v>8285</v>
      </c>
      <c r="S1809" t="str">
        <f t="shared" si="172"/>
        <v>photography</v>
      </c>
      <c r="T1809" t="str">
        <f t="shared" si="173"/>
        <v>photobooks</v>
      </c>
    </row>
    <row r="1810" spans="1:20" ht="43.2" x14ac:dyDescent="0.55000000000000004">
      <c r="A1810">
        <v>1808</v>
      </c>
      <c r="B1810" s="3" t="s">
        <v>1809</v>
      </c>
      <c r="C1810" s="3" t="s">
        <v>5918</v>
      </c>
      <c r="D1810" s="7">
        <v>28000</v>
      </c>
      <c r="E1810" s="7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7">
        <f t="shared" si="168"/>
        <v>120.77083333333333</v>
      </c>
      <c r="N1810" t="b">
        <v>0</v>
      </c>
      <c r="O1810" s="11">
        <f t="shared" si="169"/>
        <v>0.41407142857142859</v>
      </c>
      <c r="P1810" s="12">
        <f t="shared" si="170"/>
        <v>42742.680902777778</v>
      </c>
      <c r="Q1810" s="12">
        <f t="shared" si="171"/>
        <v>42777.680902777778</v>
      </c>
      <c r="R1810" t="s">
        <v>8285</v>
      </c>
      <c r="S1810" t="str">
        <f t="shared" si="172"/>
        <v>photography</v>
      </c>
      <c r="T1810" t="str">
        <f t="shared" si="173"/>
        <v>photobooks</v>
      </c>
    </row>
    <row r="1811" spans="1:20" ht="43.2" x14ac:dyDescent="0.55000000000000004">
      <c r="A1811">
        <v>1809</v>
      </c>
      <c r="B1811" s="3" t="s">
        <v>1810</v>
      </c>
      <c r="C1811" s="3" t="s">
        <v>5919</v>
      </c>
      <c r="D1811" s="7">
        <v>3500</v>
      </c>
      <c r="E1811" s="7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7">
        <f t="shared" si="168"/>
        <v>42.222222222222221</v>
      </c>
      <c r="N1811" t="b">
        <v>0</v>
      </c>
      <c r="O1811" s="11">
        <f t="shared" si="169"/>
        <v>0.10857142857142857</v>
      </c>
      <c r="P1811" s="12">
        <f t="shared" si="170"/>
        <v>42029.907858796301</v>
      </c>
      <c r="Q1811" s="12">
        <f t="shared" si="171"/>
        <v>42064.907858796301</v>
      </c>
      <c r="R1811" t="s">
        <v>8285</v>
      </c>
      <c r="S1811" t="str">
        <f t="shared" si="172"/>
        <v>photography</v>
      </c>
      <c r="T1811" t="str">
        <f t="shared" si="173"/>
        <v>photobooks</v>
      </c>
    </row>
    <row r="1812" spans="1:20" ht="43.2" x14ac:dyDescent="0.55000000000000004">
      <c r="A1812">
        <v>1810</v>
      </c>
      <c r="B1812" s="3" t="s">
        <v>1811</v>
      </c>
      <c r="C1812" s="3" t="s">
        <v>5920</v>
      </c>
      <c r="D1812" s="7">
        <v>450</v>
      </c>
      <c r="E1812" s="7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7">
        <f t="shared" si="168"/>
        <v>7.5</v>
      </c>
      <c r="N1812" t="b">
        <v>0</v>
      </c>
      <c r="O1812" s="11">
        <f t="shared" si="169"/>
        <v>3.3333333333333333E-2</v>
      </c>
      <c r="P1812" s="12">
        <f t="shared" si="170"/>
        <v>41860.91002314815</v>
      </c>
      <c r="Q1812" s="12">
        <f t="shared" si="171"/>
        <v>41872.91002314815</v>
      </c>
      <c r="R1812" t="s">
        <v>8285</v>
      </c>
      <c r="S1812" t="str">
        <f t="shared" si="172"/>
        <v>photography</v>
      </c>
      <c r="T1812" t="str">
        <f t="shared" si="173"/>
        <v>photobooks</v>
      </c>
    </row>
    <row r="1813" spans="1:20" ht="43.2" x14ac:dyDescent="0.55000000000000004">
      <c r="A1813">
        <v>1811</v>
      </c>
      <c r="B1813" s="3" t="s">
        <v>1812</v>
      </c>
      <c r="C1813" s="3" t="s">
        <v>5921</v>
      </c>
      <c r="D1813" s="7">
        <v>54000</v>
      </c>
      <c r="E1813" s="7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7">
        <f t="shared" si="168"/>
        <v>1.5384615384615385</v>
      </c>
      <c r="N1813" t="b">
        <v>0</v>
      </c>
      <c r="O1813" s="11">
        <f t="shared" si="169"/>
        <v>7.407407407407407E-4</v>
      </c>
      <c r="P1813" s="12">
        <f t="shared" si="170"/>
        <v>41876.433680555558</v>
      </c>
      <c r="Q1813" s="12">
        <f t="shared" si="171"/>
        <v>41936.166666666664</v>
      </c>
      <c r="R1813" t="s">
        <v>8285</v>
      </c>
      <c r="S1813" t="str">
        <f t="shared" si="172"/>
        <v>photography</v>
      </c>
      <c r="T1813" t="str">
        <f t="shared" si="173"/>
        <v>photobooks</v>
      </c>
    </row>
    <row r="1814" spans="1:20" ht="43.2" x14ac:dyDescent="0.55000000000000004">
      <c r="A1814">
        <v>1812</v>
      </c>
      <c r="B1814" s="3" t="s">
        <v>1813</v>
      </c>
      <c r="C1814" s="3" t="s">
        <v>5922</v>
      </c>
      <c r="D1814" s="7">
        <v>6500</v>
      </c>
      <c r="E1814" s="7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7">
        <f t="shared" si="168"/>
        <v>37.608695652173914</v>
      </c>
      <c r="N1814" t="b">
        <v>0</v>
      </c>
      <c r="O1814" s="11">
        <f t="shared" si="169"/>
        <v>0.13307692307692306</v>
      </c>
      <c r="P1814" s="12">
        <f t="shared" si="170"/>
        <v>42524.318703703699</v>
      </c>
      <c r="Q1814" s="12">
        <f t="shared" si="171"/>
        <v>42554.318703703699</v>
      </c>
      <c r="R1814" t="s">
        <v>8285</v>
      </c>
      <c r="S1814" t="str">
        <f t="shared" si="172"/>
        <v>photography</v>
      </c>
      <c r="T1814" t="str">
        <f t="shared" si="173"/>
        <v>photobooks</v>
      </c>
    </row>
    <row r="1815" spans="1:20" ht="43.2" x14ac:dyDescent="0.55000000000000004">
      <c r="A1815">
        <v>1813</v>
      </c>
      <c r="B1815" s="3" t="s">
        <v>1814</v>
      </c>
      <c r="C1815" s="3" t="s">
        <v>5923</v>
      </c>
      <c r="D1815" s="7">
        <v>8750</v>
      </c>
      <c r="E1815" s="7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7" t="e">
        <f t="shared" si="168"/>
        <v>#DIV/0!</v>
      </c>
      <c r="N1815" t="b">
        <v>0</v>
      </c>
      <c r="O1815" s="11">
        <f t="shared" si="169"/>
        <v>0</v>
      </c>
      <c r="P1815" s="12">
        <f t="shared" si="170"/>
        <v>41829.889027777775</v>
      </c>
      <c r="Q1815" s="12">
        <f t="shared" si="171"/>
        <v>41859.889027777775</v>
      </c>
      <c r="R1815" t="s">
        <v>8285</v>
      </c>
      <c r="S1815" t="str">
        <f t="shared" si="172"/>
        <v>photography</v>
      </c>
      <c r="T1815" t="str">
        <f t="shared" si="173"/>
        <v>photobooks</v>
      </c>
    </row>
    <row r="1816" spans="1:20" ht="43.2" x14ac:dyDescent="0.55000000000000004">
      <c r="A1816">
        <v>1814</v>
      </c>
      <c r="B1816" s="3" t="s">
        <v>1815</v>
      </c>
      <c r="C1816" s="3" t="s">
        <v>5924</v>
      </c>
      <c r="D1816" s="7">
        <v>12000</v>
      </c>
      <c r="E1816" s="7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7">
        <f t="shared" si="168"/>
        <v>42.157142857142858</v>
      </c>
      <c r="N1816" t="b">
        <v>0</v>
      </c>
      <c r="O1816" s="11">
        <f t="shared" si="169"/>
        <v>0.49183333333333334</v>
      </c>
      <c r="P1816" s="12">
        <f t="shared" si="170"/>
        <v>42033.314074074078</v>
      </c>
      <c r="Q1816" s="12">
        <f t="shared" si="171"/>
        <v>42063.314074074078</v>
      </c>
      <c r="R1816" t="s">
        <v>8285</v>
      </c>
      <c r="S1816" t="str">
        <f t="shared" si="172"/>
        <v>photography</v>
      </c>
      <c r="T1816" t="str">
        <f t="shared" si="173"/>
        <v>photobooks</v>
      </c>
    </row>
    <row r="1817" spans="1:20" ht="43.2" x14ac:dyDescent="0.55000000000000004">
      <c r="A1817">
        <v>1815</v>
      </c>
      <c r="B1817" s="3" t="s">
        <v>1816</v>
      </c>
      <c r="C1817" s="3" t="s">
        <v>5925</v>
      </c>
      <c r="D1817" s="7">
        <v>3000</v>
      </c>
      <c r="E1817" s="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7" t="e">
        <f t="shared" si="168"/>
        <v>#DIV/0!</v>
      </c>
      <c r="N1817" t="b">
        <v>0</v>
      </c>
      <c r="O1817" s="11">
        <f t="shared" si="169"/>
        <v>0</v>
      </c>
      <c r="P1817" s="12">
        <f t="shared" si="170"/>
        <v>42172.906678240746</v>
      </c>
      <c r="Q1817" s="12">
        <f t="shared" si="171"/>
        <v>42186.906678240746</v>
      </c>
      <c r="R1817" t="s">
        <v>8285</v>
      </c>
      <c r="S1817" t="str">
        <f t="shared" si="172"/>
        <v>photography</v>
      </c>
      <c r="T1817" t="str">
        <f t="shared" si="173"/>
        <v>photobooks</v>
      </c>
    </row>
    <row r="1818" spans="1:20" ht="43.2" x14ac:dyDescent="0.55000000000000004">
      <c r="A1818">
        <v>1816</v>
      </c>
      <c r="B1818" s="3" t="s">
        <v>1817</v>
      </c>
      <c r="C1818" s="3" t="s">
        <v>5926</v>
      </c>
      <c r="D1818" s="7">
        <v>25000</v>
      </c>
      <c r="E1818" s="7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7">
        <f t="shared" si="168"/>
        <v>84.833333333333329</v>
      </c>
      <c r="N1818" t="b">
        <v>0</v>
      </c>
      <c r="O1818" s="11">
        <f t="shared" si="169"/>
        <v>2.036E-2</v>
      </c>
      <c r="P1818" s="12">
        <f t="shared" si="170"/>
        <v>42548.876192129625</v>
      </c>
      <c r="Q1818" s="12">
        <f t="shared" si="171"/>
        <v>42576.791666666672</v>
      </c>
      <c r="R1818" t="s">
        <v>8285</v>
      </c>
      <c r="S1818" t="str">
        <f t="shared" si="172"/>
        <v>photography</v>
      </c>
      <c r="T1818" t="str">
        <f t="shared" si="173"/>
        <v>photobooks</v>
      </c>
    </row>
    <row r="1819" spans="1:20" ht="28.8" x14ac:dyDescent="0.55000000000000004">
      <c r="A1819">
        <v>1817</v>
      </c>
      <c r="B1819" s="3" t="s">
        <v>1818</v>
      </c>
      <c r="C1819" s="3" t="s">
        <v>5927</v>
      </c>
      <c r="D1819" s="7">
        <v>18000</v>
      </c>
      <c r="E1819" s="7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7">
        <f t="shared" si="168"/>
        <v>94.19</v>
      </c>
      <c r="N1819" t="b">
        <v>0</v>
      </c>
      <c r="O1819" s="11">
        <f t="shared" si="169"/>
        <v>0.52327777777777773</v>
      </c>
      <c r="P1819" s="12">
        <f t="shared" si="170"/>
        <v>42705.662118055552</v>
      </c>
      <c r="Q1819" s="12">
        <f t="shared" si="171"/>
        <v>42765.290972222225</v>
      </c>
      <c r="R1819" t="s">
        <v>8285</v>
      </c>
      <c r="S1819" t="str">
        <f t="shared" si="172"/>
        <v>photography</v>
      </c>
      <c r="T1819" t="str">
        <f t="shared" si="173"/>
        <v>photobooks</v>
      </c>
    </row>
    <row r="1820" spans="1:20" ht="28.8" x14ac:dyDescent="0.55000000000000004">
      <c r="A1820">
        <v>1818</v>
      </c>
      <c r="B1820" s="3" t="s">
        <v>1819</v>
      </c>
      <c r="C1820" s="3" t="s">
        <v>5928</v>
      </c>
      <c r="D1820" s="7">
        <v>15000</v>
      </c>
      <c r="E1820" s="7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7" t="e">
        <f t="shared" si="168"/>
        <v>#DIV/0!</v>
      </c>
      <c r="N1820" t="b">
        <v>0</v>
      </c>
      <c r="O1820" s="11">
        <f t="shared" si="169"/>
        <v>0</v>
      </c>
      <c r="P1820" s="12">
        <f t="shared" si="170"/>
        <v>42067.234375</v>
      </c>
      <c r="Q1820" s="12">
        <f t="shared" si="171"/>
        <v>42097.192708333328</v>
      </c>
      <c r="R1820" t="s">
        <v>8285</v>
      </c>
      <c r="S1820" t="str">
        <f t="shared" si="172"/>
        <v>photography</v>
      </c>
      <c r="T1820" t="str">
        <f t="shared" si="173"/>
        <v>photobooks</v>
      </c>
    </row>
    <row r="1821" spans="1:20" ht="43.2" x14ac:dyDescent="0.55000000000000004">
      <c r="A1821">
        <v>1819</v>
      </c>
      <c r="B1821" s="3" t="s">
        <v>1820</v>
      </c>
      <c r="C1821" s="3" t="s">
        <v>5929</v>
      </c>
      <c r="D1821" s="7">
        <v>1200</v>
      </c>
      <c r="E1821" s="7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7">
        <f t="shared" si="168"/>
        <v>6.25</v>
      </c>
      <c r="N1821" t="b">
        <v>0</v>
      </c>
      <c r="O1821" s="11">
        <f t="shared" si="169"/>
        <v>2.0833333333333332E-2</v>
      </c>
      <c r="P1821" s="12">
        <f t="shared" si="170"/>
        <v>41820.752268518518</v>
      </c>
      <c r="Q1821" s="12">
        <f t="shared" si="171"/>
        <v>41850.752268518518</v>
      </c>
      <c r="R1821" t="s">
        <v>8285</v>
      </c>
      <c r="S1821" t="str">
        <f t="shared" si="172"/>
        <v>photography</v>
      </c>
      <c r="T1821" t="str">
        <f t="shared" si="173"/>
        <v>photobooks</v>
      </c>
    </row>
    <row r="1822" spans="1:20" ht="43.2" x14ac:dyDescent="0.55000000000000004">
      <c r="A1822">
        <v>1820</v>
      </c>
      <c r="B1822" s="3" t="s">
        <v>1821</v>
      </c>
      <c r="C1822" s="3" t="s">
        <v>5930</v>
      </c>
      <c r="D1822" s="7">
        <v>26000</v>
      </c>
      <c r="E1822" s="7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7">
        <f t="shared" si="168"/>
        <v>213.375</v>
      </c>
      <c r="N1822" t="b">
        <v>0</v>
      </c>
      <c r="O1822" s="11">
        <f t="shared" si="169"/>
        <v>6.565384615384616E-2</v>
      </c>
      <c r="P1822" s="12">
        <f t="shared" si="170"/>
        <v>42065.084375000006</v>
      </c>
      <c r="Q1822" s="12">
        <f t="shared" si="171"/>
        <v>42095.042708333334</v>
      </c>
      <c r="R1822" t="s">
        <v>8285</v>
      </c>
      <c r="S1822" t="str">
        <f t="shared" si="172"/>
        <v>photography</v>
      </c>
      <c r="T1822" t="str">
        <f t="shared" si="173"/>
        <v>photobooks</v>
      </c>
    </row>
    <row r="1823" spans="1:20" ht="43.2" x14ac:dyDescent="0.55000000000000004">
      <c r="A1823">
        <v>1821</v>
      </c>
      <c r="B1823" s="3" t="s">
        <v>1822</v>
      </c>
      <c r="C1823" s="3" t="s">
        <v>5931</v>
      </c>
      <c r="D1823" s="7">
        <v>2500</v>
      </c>
      <c r="E1823" s="7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7">
        <f t="shared" si="168"/>
        <v>59.162280701754383</v>
      </c>
      <c r="N1823" t="b">
        <v>1</v>
      </c>
      <c r="O1823" s="11">
        <f t="shared" si="169"/>
        <v>1.3489</v>
      </c>
      <c r="P1823" s="12">
        <f t="shared" si="170"/>
        <v>40926.319062499999</v>
      </c>
      <c r="Q1823" s="12">
        <f t="shared" si="171"/>
        <v>40971.319062499999</v>
      </c>
      <c r="R1823" t="s">
        <v>8276</v>
      </c>
      <c r="S1823" t="str">
        <f t="shared" si="172"/>
        <v>music</v>
      </c>
      <c r="T1823" t="str">
        <f t="shared" si="173"/>
        <v>rock</v>
      </c>
    </row>
    <row r="1824" spans="1:20" ht="28.8" x14ac:dyDescent="0.55000000000000004">
      <c r="A1824">
        <v>1822</v>
      </c>
      <c r="B1824" s="3" t="s">
        <v>1823</v>
      </c>
      <c r="C1824" s="3" t="s">
        <v>5932</v>
      </c>
      <c r="D1824" s="7">
        <v>300</v>
      </c>
      <c r="E1824" s="7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7">
        <f t="shared" si="168"/>
        <v>27.272727272727273</v>
      </c>
      <c r="N1824" t="b">
        <v>1</v>
      </c>
      <c r="O1824" s="11">
        <f t="shared" si="169"/>
        <v>1</v>
      </c>
      <c r="P1824" s="12">
        <f t="shared" si="170"/>
        <v>41634.797013888885</v>
      </c>
      <c r="Q1824" s="12">
        <f t="shared" si="171"/>
        <v>41670.792361111111</v>
      </c>
      <c r="R1824" t="s">
        <v>8276</v>
      </c>
      <c r="S1824" t="str">
        <f t="shared" si="172"/>
        <v>music</v>
      </c>
      <c r="T1824" t="str">
        <f t="shared" si="173"/>
        <v>rock</v>
      </c>
    </row>
    <row r="1825" spans="1:20" ht="43.2" x14ac:dyDescent="0.55000000000000004">
      <c r="A1825">
        <v>1823</v>
      </c>
      <c r="B1825" s="3" t="s">
        <v>1824</v>
      </c>
      <c r="C1825" s="3" t="s">
        <v>5933</v>
      </c>
      <c r="D1825" s="7">
        <v>700</v>
      </c>
      <c r="E1825" s="7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7">
        <f t="shared" si="168"/>
        <v>24.575757575757574</v>
      </c>
      <c r="N1825" t="b">
        <v>1</v>
      </c>
      <c r="O1825" s="11">
        <f t="shared" si="169"/>
        <v>1.1585714285714286</v>
      </c>
      <c r="P1825" s="12">
        <f t="shared" si="170"/>
        <v>41176.684907407405</v>
      </c>
      <c r="Q1825" s="12">
        <f t="shared" si="171"/>
        <v>41206.684907407405</v>
      </c>
      <c r="R1825" t="s">
        <v>8276</v>
      </c>
      <c r="S1825" t="str">
        <f t="shared" si="172"/>
        <v>music</v>
      </c>
      <c r="T1825" t="str">
        <f t="shared" si="173"/>
        <v>rock</v>
      </c>
    </row>
    <row r="1826" spans="1:20" x14ac:dyDescent="0.55000000000000004">
      <c r="A1826">
        <v>1824</v>
      </c>
      <c r="B1826" s="3" t="s">
        <v>1825</v>
      </c>
      <c r="C1826" s="3" t="s">
        <v>5934</v>
      </c>
      <c r="D1826" s="7">
        <v>3000</v>
      </c>
      <c r="E1826" s="7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7">
        <f t="shared" si="168"/>
        <v>75.05</v>
      </c>
      <c r="N1826" t="b">
        <v>1</v>
      </c>
      <c r="O1826" s="11">
        <f t="shared" si="169"/>
        <v>1.0006666666666666</v>
      </c>
      <c r="P1826" s="12">
        <f t="shared" si="170"/>
        <v>41626.916284722225</v>
      </c>
      <c r="Q1826" s="12">
        <f t="shared" si="171"/>
        <v>41647.088888888888</v>
      </c>
      <c r="R1826" t="s">
        <v>8276</v>
      </c>
      <c r="S1826" t="str">
        <f t="shared" si="172"/>
        <v>music</v>
      </c>
      <c r="T1826" t="str">
        <f t="shared" si="173"/>
        <v>rock</v>
      </c>
    </row>
    <row r="1827" spans="1:20" ht="43.2" x14ac:dyDescent="0.55000000000000004">
      <c r="A1827">
        <v>1825</v>
      </c>
      <c r="B1827" s="3" t="s">
        <v>1826</v>
      </c>
      <c r="C1827" s="3" t="s">
        <v>5935</v>
      </c>
      <c r="D1827" s="7">
        <v>2000</v>
      </c>
      <c r="E1827" s="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7">
        <f t="shared" si="168"/>
        <v>42.02</v>
      </c>
      <c r="N1827" t="b">
        <v>1</v>
      </c>
      <c r="O1827" s="11">
        <f t="shared" si="169"/>
        <v>1.0505</v>
      </c>
      <c r="P1827" s="12">
        <f t="shared" si="170"/>
        <v>41443.83452546296</v>
      </c>
      <c r="Q1827" s="12">
        <f t="shared" si="171"/>
        <v>41466.83452546296</v>
      </c>
      <c r="R1827" t="s">
        <v>8276</v>
      </c>
      <c r="S1827" t="str">
        <f t="shared" si="172"/>
        <v>music</v>
      </c>
      <c r="T1827" t="str">
        <f t="shared" si="173"/>
        <v>rock</v>
      </c>
    </row>
    <row r="1828" spans="1:20" ht="28.8" x14ac:dyDescent="0.55000000000000004">
      <c r="A1828">
        <v>1826</v>
      </c>
      <c r="B1828" s="3" t="s">
        <v>1827</v>
      </c>
      <c r="C1828" s="3" t="s">
        <v>5936</v>
      </c>
      <c r="D1828" s="7">
        <v>2000</v>
      </c>
      <c r="E1828" s="7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7">
        <f t="shared" si="168"/>
        <v>53.157894736842103</v>
      </c>
      <c r="N1828" t="b">
        <v>1</v>
      </c>
      <c r="O1828" s="11">
        <f t="shared" si="169"/>
        <v>1.01</v>
      </c>
      <c r="P1828" s="12">
        <f t="shared" si="170"/>
        <v>41657.923807870371</v>
      </c>
      <c r="Q1828" s="12">
        <f t="shared" si="171"/>
        <v>41687.923807870371</v>
      </c>
      <c r="R1828" t="s">
        <v>8276</v>
      </c>
      <c r="S1828" t="str">
        <f t="shared" si="172"/>
        <v>music</v>
      </c>
      <c r="T1828" t="str">
        <f t="shared" si="173"/>
        <v>rock</v>
      </c>
    </row>
    <row r="1829" spans="1:20" ht="43.2" x14ac:dyDescent="0.55000000000000004">
      <c r="A1829">
        <v>1827</v>
      </c>
      <c r="B1829" s="3" t="s">
        <v>1828</v>
      </c>
      <c r="C1829" s="3" t="s">
        <v>5937</v>
      </c>
      <c r="D1829" s="7">
        <v>8000</v>
      </c>
      <c r="E1829" s="7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7">
        <f t="shared" si="168"/>
        <v>83.885416666666671</v>
      </c>
      <c r="N1829" t="b">
        <v>1</v>
      </c>
      <c r="O1829" s="11">
        <f t="shared" si="169"/>
        <v>1.0066250000000001</v>
      </c>
      <c r="P1829" s="12">
        <f t="shared" si="170"/>
        <v>40555.325937499998</v>
      </c>
      <c r="Q1829" s="12">
        <f t="shared" si="171"/>
        <v>40605.325937499998</v>
      </c>
      <c r="R1829" t="s">
        <v>8276</v>
      </c>
      <c r="S1829" t="str">
        <f t="shared" si="172"/>
        <v>music</v>
      </c>
      <c r="T1829" t="str">
        <f t="shared" si="173"/>
        <v>rock</v>
      </c>
    </row>
    <row r="1830" spans="1:20" ht="43.2" x14ac:dyDescent="0.55000000000000004">
      <c r="A1830">
        <v>1828</v>
      </c>
      <c r="B1830" s="3" t="s">
        <v>1829</v>
      </c>
      <c r="C1830" s="3" t="s">
        <v>5938</v>
      </c>
      <c r="D1830" s="7">
        <v>20000</v>
      </c>
      <c r="E1830" s="7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7">
        <f t="shared" si="168"/>
        <v>417.33333333333331</v>
      </c>
      <c r="N1830" t="b">
        <v>1</v>
      </c>
      <c r="O1830" s="11">
        <f t="shared" si="169"/>
        <v>1.0016</v>
      </c>
      <c r="P1830" s="12">
        <f t="shared" si="170"/>
        <v>41736.899652777778</v>
      </c>
      <c r="Q1830" s="12">
        <f t="shared" si="171"/>
        <v>41768.916666666664</v>
      </c>
      <c r="R1830" t="s">
        <v>8276</v>
      </c>
      <c r="S1830" t="str">
        <f t="shared" si="172"/>
        <v>music</v>
      </c>
      <c r="T1830" t="str">
        <f t="shared" si="173"/>
        <v>rock</v>
      </c>
    </row>
    <row r="1831" spans="1:20" ht="43.2" x14ac:dyDescent="0.55000000000000004">
      <c r="A1831">
        <v>1829</v>
      </c>
      <c r="B1831" s="3" t="s">
        <v>1830</v>
      </c>
      <c r="C1831" s="3" t="s">
        <v>5939</v>
      </c>
      <c r="D1831" s="7">
        <v>1500</v>
      </c>
      <c r="E1831" s="7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7">
        <f t="shared" si="168"/>
        <v>75.765151515151516</v>
      </c>
      <c r="N1831" t="b">
        <v>1</v>
      </c>
      <c r="O1831" s="11">
        <f t="shared" si="169"/>
        <v>1.6668333333333334</v>
      </c>
      <c r="P1831" s="12">
        <f t="shared" si="170"/>
        <v>40516.087627314817</v>
      </c>
      <c r="Q1831" s="12">
        <f t="shared" si="171"/>
        <v>40564.916666666664</v>
      </c>
      <c r="R1831" t="s">
        <v>8276</v>
      </c>
      <c r="S1831" t="str">
        <f t="shared" si="172"/>
        <v>music</v>
      </c>
      <c r="T1831" t="str">
        <f t="shared" si="173"/>
        <v>rock</v>
      </c>
    </row>
    <row r="1832" spans="1:20" ht="43.2" x14ac:dyDescent="0.55000000000000004">
      <c r="A1832">
        <v>1830</v>
      </c>
      <c r="B1832" s="3" t="s">
        <v>1831</v>
      </c>
      <c r="C1832" s="3" t="s">
        <v>5940</v>
      </c>
      <c r="D1832" s="7">
        <v>15000</v>
      </c>
      <c r="E1832" s="7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7">
        <f t="shared" si="168"/>
        <v>67.389380530973455</v>
      </c>
      <c r="N1832" t="b">
        <v>1</v>
      </c>
      <c r="O1832" s="11">
        <f t="shared" si="169"/>
        <v>1.0153333333333334</v>
      </c>
      <c r="P1832" s="12">
        <f t="shared" si="170"/>
        <v>41664.684108796297</v>
      </c>
      <c r="Q1832" s="12">
        <f t="shared" si="171"/>
        <v>41694.684108796297</v>
      </c>
      <c r="R1832" t="s">
        <v>8276</v>
      </c>
      <c r="S1832" t="str">
        <f t="shared" si="172"/>
        <v>music</v>
      </c>
      <c r="T1832" t="str">
        <f t="shared" si="173"/>
        <v>rock</v>
      </c>
    </row>
    <row r="1833" spans="1:20" ht="43.2" x14ac:dyDescent="0.55000000000000004">
      <c r="A1833">
        <v>1831</v>
      </c>
      <c r="B1833" s="3" t="s">
        <v>1832</v>
      </c>
      <c r="C1833" s="3" t="s">
        <v>5941</v>
      </c>
      <c r="D1833" s="7">
        <v>1000</v>
      </c>
      <c r="E1833" s="7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7">
        <f t="shared" si="168"/>
        <v>73.571428571428569</v>
      </c>
      <c r="N1833" t="b">
        <v>1</v>
      </c>
      <c r="O1833" s="11">
        <f t="shared" si="169"/>
        <v>1.03</v>
      </c>
      <c r="P1833" s="12">
        <f t="shared" si="170"/>
        <v>41026.996099537035</v>
      </c>
      <c r="Q1833" s="12">
        <f t="shared" si="171"/>
        <v>41041.996099537035</v>
      </c>
      <c r="R1833" t="s">
        <v>8276</v>
      </c>
      <c r="S1833" t="str">
        <f t="shared" si="172"/>
        <v>music</v>
      </c>
      <c r="T1833" t="str">
        <f t="shared" si="173"/>
        <v>rock</v>
      </c>
    </row>
    <row r="1834" spans="1:20" ht="43.2" x14ac:dyDescent="0.55000000000000004">
      <c r="A1834">
        <v>1832</v>
      </c>
      <c r="B1834" s="3" t="s">
        <v>1833</v>
      </c>
      <c r="C1834" s="3" t="s">
        <v>5942</v>
      </c>
      <c r="D1834" s="7">
        <v>350</v>
      </c>
      <c r="E1834" s="7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7">
        <f t="shared" si="168"/>
        <v>25</v>
      </c>
      <c r="N1834" t="b">
        <v>1</v>
      </c>
      <c r="O1834" s="11">
        <f t="shared" si="169"/>
        <v>1.4285714285714286</v>
      </c>
      <c r="P1834" s="12">
        <f t="shared" si="170"/>
        <v>40576.539664351854</v>
      </c>
      <c r="Q1834" s="12">
        <f t="shared" si="171"/>
        <v>40606.539664351854</v>
      </c>
      <c r="R1834" t="s">
        <v>8276</v>
      </c>
      <c r="S1834" t="str">
        <f t="shared" si="172"/>
        <v>music</v>
      </c>
      <c r="T1834" t="str">
        <f t="shared" si="173"/>
        <v>rock</v>
      </c>
    </row>
    <row r="1835" spans="1:20" ht="43.2" x14ac:dyDescent="0.55000000000000004">
      <c r="A1835">
        <v>1833</v>
      </c>
      <c r="B1835" s="3" t="s">
        <v>1834</v>
      </c>
      <c r="C1835" s="3" t="s">
        <v>5943</v>
      </c>
      <c r="D1835" s="7">
        <v>400</v>
      </c>
      <c r="E1835" s="7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7">
        <f t="shared" si="168"/>
        <v>42</v>
      </c>
      <c r="N1835" t="b">
        <v>1</v>
      </c>
      <c r="O1835" s="11">
        <f t="shared" si="169"/>
        <v>2.625</v>
      </c>
      <c r="P1835" s="12">
        <f t="shared" si="170"/>
        <v>41303.044016203705</v>
      </c>
      <c r="Q1835" s="12">
        <f t="shared" si="171"/>
        <v>41335.332638888889</v>
      </c>
      <c r="R1835" t="s">
        <v>8276</v>
      </c>
      <c r="S1835" t="str">
        <f t="shared" si="172"/>
        <v>music</v>
      </c>
      <c r="T1835" t="str">
        <f t="shared" si="173"/>
        <v>rock</v>
      </c>
    </row>
    <row r="1836" spans="1:20" ht="28.8" x14ac:dyDescent="0.55000000000000004">
      <c r="A1836">
        <v>1834</v>
      </c>
      <c r="B1836" s="3" t="s">
        <v>1835</v>
      </c>
      <c r="C1836" s="3" t="s">
        <v>5944</v>
      </c>
      <c r="D1836" s="7">
        <v>10000</v>
      </c>
      <c r="E1836" s="7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7">
        <f t="shared" si="168"/>
        <v>131.16666666666666</v>
      </c>
      <c r="N1836" t="b">
        <v>1</v>
      </c>
      <c r="O1836" s="11">
        <f t="shared" si="169"/>
        <v>1.1805000000000001</v>
      </c>
      <c r="P1836" s="12">
        <f t="shared" si="170"/>
        <v>41988.964062500003</v>
      </c>
      <c r="Q1836" s="12">
        <f t="shared" si="171"/>
        <v>42028.964062500003</v>
      </c>
      <c r="R1836" t="s">
        <v>8276</v>
      </c>
      <c r="S1836" t="str">
        <f t="shared" si="172"/>
        <v>music</v>
      </c>
      <c r="T1836" t="str">
        <f t="shared" si="173"/>
        <v>rock</v>
      </c>
    </row>
    <row r="1837" spans="1:20" ht="57.6" x14ac:dyDescent="0.55000000000000004">
      <c r="A1837">
        <v>1835</v>
      </c>
      <c r="B1837" s="3" t="s">
        <v>1836</v>
      </c>
      <c r="C1837" s="3" t="s">
        <v>5945</v>
      </c>
      <c r="D1837" s="7">
        <v>500</v>
      </c>
      <c r="E1837" s="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7">
        <f t="shared" si="168"/>
        <v>47.272727272727273</v>
      </c>
      <c r="N1837" t="b">
        <v>1</v>
      </c>
      <c r="O1837" s="11">
        <f t="shared" si="169"/>
        <v>1.04</v>
      </c>
      <c r="P1837" s="12">
        <f t="shared" si="170"/>
        <v>42430.702210648145</v>
      </c>
      <c r="Q1837" s="12">
        <f t="shared" si="171"/>
        <v>42460.660543981481</v>
      </c>
      <c r="R1837" t="s">
        <v>8276</v>
      </c>
      <c r="S1837" t="str">
        <f t="shared" si="172"/>
        <v>music</v>
      </c>
      <c r="T1837" t="str">
        <f t="shared" si="173"/>
        <v>rock</v>
      </c>
    </row>
    <row r="1838" spans="1:20" x14ac:dyDescent="0.55000000000000004">
      <c r="A1838">
        <v>1836</v>
      </c>
      <c r="B1838" s="3" t="s">
        <v>1837</v>
      </c>
      <c r="C1838" s="3" t="s">
        <v>5946</v>
      </c>
      <c r="D1838" s="7">
        <v>5000</v>
      </c>
      <c r="E1838" s="7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7">
        <f t="shared" si="168"/>
        <v>182.12727272727273</v>
      </c>
      <c r="N1838" t="b">
        <v>1</v>
      </c>
      <c r="O1838" s="11">
        <f t="shared" si="169"/>
        <v>2.0034000000000001</v>
      </c>
      <c r="P1838" s="12">
        <f t="shared" si="170"/>
        <v>41305.809363425928</v>
      </c>
      <c r="Q1838" s="12">
        <f t="shared" si="171"/>
        <v>41322.809363425928</v>
      </c>
      <c r="R1838" t="s">
        <v>8276</v>
      </c>
      <c r="S1838" t="str">
        <f t="shared" si="172"/>
        <v>music</v>
      </c>
      <c r="T1838" t="str">
        <f t="shared" si="173"/>
        <v>rock</v>
      </c>
    </row>
    <row r="1839" spans="1:20" ht="43.2" x14ac:dyDescent="0.55000000000000004">
      <c r="A1839">
        <v>1837</v>
      </c>
      <c r="B1839" s="3" t="s">
        <v>1838</v>
      </c>
      <c r="C1839" s="3" t="s">
        <v>5947</v>
      </c>
      <c r="D1839" s="7">
        <v>600</v>
      </c>
      <c r="E1839" s="7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7">
        <f t="shared" si="168"/>
        <v>61.366666666666667</v>
      </c>
      <c r="N1839" t="b">
        <v>1</v>
      </c>
      <c r="O1839" s="11">
        <f t="shared" si="169"/>
        <v>3.0683333333333334</v>
      </c>
      <c r="P1839" s="12">
        <f t="shared" si="170"/>
        <v>40926.047858796301</v>
      </c>
      <c r="Q1839" s="12">
        <f t="shared" si="171"/>
        <v>40986.006192129629</v>
      </c>
      <c r="R1839" t="s">
        <v>8276</v>
      </c>
      <c r="S1839" t="str">
        <f t="shared" si="172"/>
        <v>music</v>
      </c>
      <c r="T1839" t="str">
        <f t="shared" si="173"/>
        <v>rock</v>
      </c>
    </row>
    <row r="1840" spans="1:20" ht="43.2" x14ac:dyDescent="0.55000000000000004">
      <c r="A1840">
        <v>1838</v>
      </c>
      <c r="B1840" s="3" t="s">
        <v>1839</v>
      </c>
      <c r="C1840" s="3" t="s">
        <v>5948</v>
      </c>
      <c r="D1840" s="7">
        <v>1000</v>
      </c>
      <c r="E1840" s="7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7">
        <f t="shared" si="168"/>
        <v>35.767499999999998</v>
      </c>
      <c r="N1840" t="b">
        <v>1</v>
      </c>
      <c r="O1840" s="11">
        <f t="shared" si="169"/>
        <v>1.00149</v>
      </c>
      <c r="P1840" s="12">
        <f t="shared" si="170"/>
        <v>40788.786539351851</v>
      </c>
      <c r="Q1840" s="12">
        <f t="shared" si="171"/>
        <v>40817.125</v>
      </c>
      <c r="R1840" t="s">
        <v>8276</v>
      </c>
      <c r="S1840" t="str">
        <f t="shared" si="172"/>
        <v>music</v>
      </c>
      <c r="T1840" t="str">
        <f t="shared" si="173"/>
        <v>rock</v>
      </c>
    </row>
    <row r="1841" spans="1:20" ht="43.2" x14ac:dyDescent="0.55000000000000004">
      <c r="A1841">
        <v>1839</v>
      </c>
      <c r="B1841" s="3" t="s">
        <v>1840</v>
      </c>
      <c r="C1841" s="3" t="s">
        <v>5949</v>
      </c>
      <c r="D1841" s="7">
        <v>1000</v>
      </c>
      <c r="E1841" s="7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7">
        <f t="shared" si="168"/>
        <v>45.62222222222222</v>
      </c>
      <c r="N1841" t="b">
        <v>1</v>
      </c>
      <c r="O1841" s="11">
        <f t="shared" si="169"/>
        <v>2.0529999999999999</v>
      </c>
      <c r="P1841" s="12">
        <f t="shared" si="170"/>
        <v>42614.722013888888</v>
      </c>
      <c r="Q1841" s="12">
        <f t="shared" si="171"/>
        <v>42644.722013888888</v>
      </c>
      <c r="R1841" t="s">
        <v>8276</v>
      </c>
      <c r="S1841" t="str">
        <f t="shared" si="172"/>
        <v>music</v>
      </c>
      <c r="T1841" t="str">
        <f t="shared" si="173"/>
        <v>rock</v>
      </c>
    </row>
    <row r="1842" spans="1:20" ht="43.2" x14ac:dyDescent="0.55000000000000004">
      <c r="A1842">
        <v>1840</v>
      </c>
      <c r="B1842" s="3" t="s">
        <v>1841</v>
      </c>
      <c r="C1842" s="3" t="s">
        <v>5950</v>
      </c>
      <c r="D1842" s="7">
        <v>900</v>
      </c>
      <c r="E1842" s="7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7">
        <f t="shared" si="168"/>
        <v>75.384615384615387</v>
      </c>
      <c r="N1842" t="b">
        <v>1</v>
      </c>
      <c r="O1842" s="11">
        <f t="shared" si="169"/>
        <v>1.0888888888888888</v>
      </c>
      <c r="P1842" s="12">
        <f t="shared" si="170"/>
        <v>41382.096180555556</v>
      </c>
      <c r="Q1842" s="12">
        <f t="shared" si="171"/>
        <v>41401.207638888889</v>
      </c>
      <c r="R1842" t="s">
        <v>8276</v>
      </c>
      <c r="S1842" t="str">
        <f t="shared" si="172"/>
        <v>music</v>
      </c>
      <c r="T1842" t="str">
        <f t="shared" si="173"/>
        <v>rock</v>
      </c>
    </row>
    <row r="1843" spans="1:20" ht="28.8" x14ac:dyDescent="0.55000000000000004">
      <c r="A1843">
        <v>1841</v>
      </c>
      <c r="B1843" s="3" t="s">
        <v>1842</v>
      </c>
      <c r="C1843" s="3" t="s">
        <v>5951</v>
      </c>
      <c r="D1843" s="7">
        <v>2000</v>
      </c>
      <c r="E1843" s="7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7">
        <f t="shared" si="168"/>
        <v>50.875</v>
      </c>
      <c r="N1843" t="b">
        <v>1</v>
      </c>
      <c r="O1843" s="11">
        <f t="shared" si="169"/>
        <v>1.0175000000000001</v>
      </c>
      <c r="P1843" s="12">
        <f t="shared" si="170"/>
        <v>41745.84542824074</v>
      </c>
      <c r="Q1843" s="12">
        <f t="shared" si="171"/>
        <v>41779.207638888889</v>
      </c>
      <c r="R1843" t="s">
        <v>8276</v>
      </c>
      <c r="S1843" t="str">
        <f t="shared" si="172"/>
        <v>music</v>
      </c>
      <c r="T1843" t="str">
        <f t="shared" si="173"/>
        <v>rock</v>
      </c>
    </row>
    <row r="1844" spans="1:20" ht="43.2" x14ac:dyDescent="0.55000000000000004">
      <c r="A1844">
        <v>1842</v>
      </c>
      <c r="B1844" s="3" t="s">
        <v>1843</v>
      </c>
      <c r="C1844" s="3" t="s">
        <v>5952</v>
      </c>
      <c r="D1844" s="7">
        <v>2000</v>
      </c>
      <c r="E1844" s="7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7">
        <f t="shared" si="168"/>
        <v>119.28571428571429</v>
      </c>
      <c r="N1844" t="b">
        <v>1</v>
      </c>
      <c r="O1844" s="11">
        <f t="shared" si="169"/>
        <v>1.2524999999999999</v>
      </c>
      <c r="P1844" s="12">
        <f t="shared" si="170"/>
        <v>42031.631724537037</v>
      </c>
      <c r="Q1844" s="12">
        <f t="shared" si="171"/>
        <v>42065.249305555553</v>
      </c>
      <c r="R1844" t="s">
        <v>8276</v>
      </c>
      <c r="S1844" t="str">
        <f t="shared" si="172"/>
        <v>music</v>
      </c>
      <c r="T1844" t="str">
        <f t="shared" si="173"/>
        <v>rock</v>
      </c>
    </row>
    <row r="1845" spans="1:20" ht="43.2" x14ac:dyDescent="0.55000000000000004">
      <c r="A1845">
        <v>1843</v>
      </c>
      <c r="B1845" s="3" t="s">
        <v>1844</v>
      </c>
      <c r="C1845" s="3" t="s">
        <v>5953</v>
      </c>
      <c r="D1845" s="7">
        <v>10000</v>
      </c>
      <c r="E1845" s="7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7">
        <f t="shared" si="168"/>
        <v>92.541865671641801</v>
      </c>
      <c r="N1845" t="b">
        <v>1</v>
      </c>
      <c r="O1845" s="11">
        <f t="shared" si="169"/>
        <v>1.2400610000000001</v>
      </c>
      <c r="P1845" s="12">
        <f t="shared" si="170"/>
        <v>40564.994837962964</v>
      </c>
      <c r="Q1845" s="12">
        <f t="shared" si="171"/>
        <v>40594.994837962964</v>
      </c>
      <c r="R1845" t="s">
        <v>8276</v>
      </c>
      <c r="S1845" t="str">
        <f t="shared" si="172"/>
        <v>music</v>
      </c>
      <c r="T1845" t="str">
        <f t="shared" si="173"/>
        <v>rock</v>
      </c>
    </row>
    <row r="1846" spans="1:20" ht="43.2" x14ac:dyDescent="0.55000000000000004">
      <c r="A1846">
        <v>1844</v>
      </c>
      <c r="B1846" s="3" t="s">
        <v>1845</v>
      </c>
      <c r="C1846" s="3" t="s">
        <v>5954</v>
      </c>
      <c r="D1846" s="7">
        <v>1500</v>
      </c>
      <c r="E1846" s="7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7">
        <f t="shared" si="168"/>
        <v>76.05</v>
      </c>
      <c r="N1846" t="b">
        <v>1</v>
      </c>
      <c r="O1846" s="11">
        <f t="shared" si="169"/>
        <v>1.014</v>
      </c>
      <c r="P1846" s="12">
        <f t="shared" si="170"/>
        <v>40666.973541666666</v>
      </c>
      <c r="Q1846" s="12">
        <f t="shared" si="171"/>
        <v>40705.125</v>
      </c>
      <c r="R1846" t="s">
        <v>8276</v>
      </c>
      <c r="S1846" t="str">
        <f t="shared" si="172"/>
        <v>music</v>
      </c>
      <c r="T1846" t="str">
        <f t="shared" si="173"/>
        <v>rock</v>
      </c>
    </row>
    <row r="1847" spans="1:20" ht="86.4" x14ac:dyDescent="0.55000000000000004">
      <c r="A1847">
        <v>1845</v>
      </c>
      <c r="B1847" s="3" t="s">
        <v>1846</v>
      </c>
      <c r="C1847" s="3" t="s">
        <v>5955</v>
      </c>
      <c r="D1847" s="7">
        <v>1000</v>
      </c>
      <c r="E1847" s="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7">
        <f t="shared" si="168"/>
        <v>52.631578947368418</v>
      </c>
      <c r="N1847" t="b">
        <v>1</v>
      </c>
      <c r="O1847" s="11">
        <f t="shared" si="169"/>
        <v>1</v>
      </c>
      <c r="P1847" s="12">
        <f t="shared" si="170"/>
        <v>42523.333310185189</v>
      </c>
      <c r="Q1847" s="12">
        <f t="shared" si="171"/>
        <v>42538.204861111109</v>
      </c>
      <c r="R1847" t="s">
        <v>8276</v>
      </c>
      <c r="S1847" t="str">
        <f t="shared" si="172"/>
        <v>music</v>
      </c>
      <c r="T1847" t="str">
        <f t="shared" si="173"/>
        <v>rock</v>
      </c>
    </row>
    <row r="1848" spans="1:20" ht="43.2" x14ac:dyDescent="0.55000000000000004">
      <c r="A1848">
        <v>1846</v>
      </c>
      <c r="B1848" s="3" t="s">
        <v>1847</v>
      </c>
      <c r="C1848" s="3" t="s">
        <v>5956</v>
      </c>
      <c r="D1848" s="7">
        <v>15000</v>
      </c>
      <c r="E1848" s="7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7">
        <f t="shared" si="168"/>
        <v>98.990430622009569</v>
      </c>
      <c r="N1848" t="b">
        <v>1</v>
      </c>
      <c r="O1848" s="11">
        <f t="shared" si="169"/>
        <v>1.3792666666666666</v>
      </c>
      <c r="P1848" s="12">
        <f t="shared" si="170"/>
        <v>41228.650196759263</v>
      </c>
      <c r="Q1848" s="12">
        <f t="shared" si="171"/>
        <v>41258.650196759263</v>
      </c>
      <c r="R1848" t="s">
        <v>8276</v>
      </c>
      <c r="S1848" t="str">
        <f t="shared" si="172"/>
        <v>music</v>
      </c>
      <c r="T1848" t="str">
        <f t="shared" si="173"/>
        <v>rock</v>
      </c>
    </row>
    <row r="1849" spans="1:20" ht="43.2" x14ac:dyDescent="0.55000000000000004">
      <c r="A1849">
        <v>1847</v>
      </c>
      <c r="B1849" s="3" t="s">
        <v>1848</v>
      </c>
      <c r="C1849" s="3" t="s">
        <v>5957</v>
      </c>
      <c r="D1849" s="7">
        <v>2500</v>
      </c>
      <c r="E1849" s="7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7">
        <f t="shared" si="168"/>
        <v>79.526315789473685</v>
      </c>
      <c r="N1849" t="b">
        <v>1</v>
      </c>
      <c r="O1849" s="11">
        <f t="shared" si="169"/>
        <v>1.2088000000000001</v>
      </c>
      <c r="P1849" s="12">
        <f t="shared" si="170"/>
        <v>42094.236481481479</v>
      </c>
      <c r="Q1849" s="12">
        <f t="shared" si="171"/>
        <v>42115.236481481479</v>
      </c>
      <c r="R1849" t="s">
        <v>8276</v>
      </c>
      <c r="S1849" t="str">
        <f t="shared" si="172"/>
        <v>music</v>
      </c>
      <c r="T1849" t="str">
        <f t="shared" si="173"/>
        <v>rock</v>
      </c>
    </row>
    <row r="1850" spans="1:20" ht="43.2" x14ac:dyDescent="0.55000000000000004">
      <c r="A1850">
        <v>1848</v>
      </c>
      <c r="B1850" s="3" t="s">
        <v>1849</v>
      </c>
      <c r="C1850" s="3" t="s">
        <v>5958</v>
      </c>
      <c r="D1850" s="7">
        <v>3000</v>
      </c>
      <c r="E1850" s="7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7">
        <f t="shared" si="168"/>
        <v>134.20833333333334</v>
      </c>
      <c r="N1850" t="b">
        <v>1</v>
      </c>
      <c r="O1850" s="11">
        <f t="shared" si="169"/>
        <v>1.0736666666666668</v>
      </c>
      <c r="P1850" s="12">
        <f t="shared" si="170"/>
        <v>40691.788055555553</v>
      </c>
      <c r="Q1850" s="12">
        <f t="shared" si="171"/>
        <v>40755.290972222225</v>
      </c>
      <c r="R1850" t="s">
        <v>8276</v>
      </c>
      <c r="S1850" t="str">
        <f t="shared" si="172"/>
        <v>music</v>
      </c>
      <c r="T1850" t="str">
        <f t="shared" si="173"/>
        <v>rock</v>
      </c>
    </row>
    <row r="1851" spans="1:20" ht="28.8" x14ac:dyDescent="0.55000000000000004">
      <c r="A1851">
        <v>1849</v>
      </c>
      <c r="B1851" s="3" t="s">
        <v>1850</v>
      </c>
      <c r="C1851" s="3" t="s">
        <v>5959</v>
      </c>
      <c r="D1851" s="7">
        <v>300</v>
      </c>
      <c r="E1851" s="7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7">
        <f t="shared" si="168"/>
        <v>37.625</v>
      </c>
      <c r="N1851" t="b">
        <v>1</v>
      </c>
      <c r="O1851" s="11">
        <f t="shared" si="169"/>
        <v>1.0033333333333334</v>
      </c>
      <c r="P1851" s="12">
        <f t="shared" si="170"/>
        <v>41169.845590277779</v>
      </c>
      <c r="Q1851" s="12">
        <f t="shared" si="171"/>
        <v>41199.845590277779</v>
      </c>
      <c r="R1851" t="s">
        <v>8276</v>
      </c>
      <c r="S1851" t="str">
        <f t="shared" si="172"/>
        <v>music</v>
      </c>
      <c r="T1851" t="str">
        <f t="shared" si="173"/>
        <v>rock</v>
      </c>
    </row>
    <row r="1852" spans="1:20" ht="43.2" x14ac:dyDescent="0.55000000000000004">
      <c r="A1852">
        <v>1850</v>
      </c>
      <c r="B1852" s="3" t="s">
        <v>1851</v>
      </c>
      <c r="C1852" s="3" t="s">
        <v>5960</v>
      </c>
      <c r="D1852" s="7">
        <v>9000</v>
      </c>
      <c r="E1852" s="7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7">
        <f t="shared" si="168"/>
        <v>51.044692737430168</v>
      </c>
      <c r="N1852" t="b">
        <v>1</v>
      </c>
      <c r="O1852" s="11">
        <f t="shared" si="169"/>
        <v>1.0152222222222222</v>
      </c>
      <c r="P1852" s="12">
        <f t="shared" si="170"/>
        <v>41800.959490740745</v>
      </c>
      <c r="Q1852" s="12">
        <f t="shared" si="171"/>
        <v>41830.959490740745</v>
      </c>
      <c r="R1852" t="s">
        <v>8276</v>
      </c>
      <c r="S1852" t="str">
        <f t="shared" si="172"/>
        <v>music</v>
      </c>
      <c r="T1852" t="str">
        <f t="shared" si="173"/>
        <v>rock</v>
      </c>
    </row>
    <row r="1853" spans="1:20" ht="43.2" x14ac:dyDescent="0.55000000000000004">
      <c r="A1853">
        <v>1851</v>
      </c>
      <c r="B1853" s="3" t="s">
        <v>1852</v>
      </c>
      <c r="C1853" s="3" t="s">
        <v>5961</v>
      </c>
      <c r="D1853" s="7">
        <v>1300</v>
      </c>
      <c r="E1853" s="7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7">
        <f t="shared" si="168"/>
        <v>50.03846153846154</v>
      </c>
      <c r="N1853" t="b">
        <v>1</v>
      </c>
      <c r="O1853" s="11">
        <f t="shared" si="169"/>
        <v>1.0007692307692309</v>
      </c>
      <c r="P1853" s="12">
        <f t="shared" si="170"/>
        <v>41827.906689814816</v>
      </c>
      <c r="Q1853" s="12">
        <f t="shared" si="171"/>
        <v>41848.041666666664</v>
      </c>
      <c r="R1853" t="s">
        <v>8276</v>
      </c>
      <c r="S1853" t="str">
        <f t="shared" si="172"/>
        <v>music</v>
      </c>
      <c r="T1853" t="str">
        <f t="shared" si="173"/>
        <v>rock</v>
      </c>
    </row>
    <row r="1854" spans="1:20" ht="43.2" x14ac:dyDescent="0.55000000000000004">
      <c r="A1854">
        <v>1852</v>
      </c>
      <c r="B1854" s="3" t="s">
        <v>1853</v>
      </c>
      <c r="C1854" s="3" t="s">
        <v>5962</v>
      </c>
      <c r="D1854" s="7">
        <v>15000</v>
      </c>
      <c r="E1854" s="7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7">
        <f t="shared" si="168"/>
        <v>133.93129770992365</v>
      </c>
      <c r="N1854" t="b">
        <v>1</v>
      </c>
      <c r="O1854" s="11">
        <f t="shared" si="169"/>
        <v>1.1696666666666666</v>
      </c>
      <c r="P1854" s="12">
        <f t="shared" si="170"/>
        <v>42081.77143518519</v>
      </c>
      <c r="Q1854" s="12">
        <f t="shared" si="171"/>
        <v>42119</v>
      </c>
      <c r="R1854" t="s">
        <v>8276</v>
      </c>
      <c r="S1854" t="str">
        <f t="shared" si="172"/>
        <v>music</v>
      </c>
      <c r="T1854" t="str">
        <f t="shared" si="173"/>
        <v>rock</v>
      </c>
    </row>
    <row r="1855" spans="1:20" ht="43.2" x14ac:dyDescent="0.55000000000000004">
      <c r="A1855">
        <v>1853</v>
      </c>
      <c r="B1855" s="3" t="s">
        <v>1854</v>
      </c>
      <c r="C1855" s="3" t="s">
        <v>5963</v>
      </c>
      <c r="D1855" s="7">
        <v>800</v>
      </c>
      <c r="E1855" s="7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7">
        <f t="shared" si="168"/>
        <v>58.214285714285715</v>
      </c>
      <c r="N1855" t="b">
        <v>1</v>
      </c>
      <c r="O1855" s="11">
        <f t="shared" si="169"/>
        <v>1.01875</v>
      </c>
      <c r="P1855" s="12">
        <f t="shared" si="170"/>
        <v>41177.060381944444</v>
      </c>
      <c r="Q1855" s="12">
        <f t="shared" si="171"/>
        <v>41227.102048611108</v>
      </c>
      <c r="R1855" t="s">
        <v>8276</v>
      </c>
      <c r="S1855" t="str">
        <f t="shared" si="172"/>
        <v>music</v>
      </c>
      <c r="T1855" t="str">
        <f t="shared" si="173"/>
        <v>rock</v>
      </c>
    </row>
    <row r="1856" spans="1:20" ht="43.2" x14ac:dyDescent="0.55000000000000004">
      <c r="A1856">
        <v>1854</v>
      </c>
      <c r="B1856" s="3" t="s">
        <v>1855</v>
      </c>
      <c r="C1856" s="3" t="s">
        <v>5964</v>
      </c>
      <c r="D1856" s="7">
        <v>15000</v>
      </c>
      <c r="E1856" s="7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7">
        <f t="shared" si="168"/>
        <v>88.037643678160919</v>
      </c>
      <c r="N1856" t="b">
        <v>1</v>
      </c>
      <c r="O1856" s="11">
        <f t="shared" si="169"/>
        <v>1.0212366666666666</v>
      </c>
      <c r="P1856" s="12">
        <f t="shared" si="170"/>
        <v>41388.021261574075</v>
      </c>
      <c r="Q1856" s="12">
        <f t="shared" si="171"/>
        <v>41418.021261574075</v>
      </c>
      <c r="R1856" t="s">
        <v>8276</v>
      </c>
      <c r="S1856" t="str">
        <f t="shared" si="172"/>
        <v>music</v>
      </c>
      <c r="T1856" t="str">
        <f t="shared" si="173"/>
        <v>rock</v>
      </c>
    </row>
    <row r="1857" spans="1:20" ht="43.2" x14ac:dyDescent="0.55000000000000004">
      <c r="A1857">
        <v>1855</v>
      </c>
      <c r="B1857" s="3" t="s">
        <v>1856</v>
      </c>
      <c r="C1857" s="3" t="s">
        <v>5965</v>
      </c>
      <c r="D1857" s="7">
        <v>8750</v>
      </c>
      <c r="E1857" s="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7">
        <f t="shared" si="168"/>
        <v>70.576753926701571</v>
      </c>
      <c r="N1857" t="b">
        <v>1</v>
      </c>
      <c r="O1857" s="11">
        <f t="shared" si="169"/>
        <v>1.5405897142857143</v>
      </c>
      <c r="P1857" s="12">
        <f t="shared" si="170"/>
        <v>41600.538657407407</v>
      </c>
      <c r="Q1857" s="12">
        <f t="shared" si="171"/>
        <v>41645.538657407407</v>
      </c>
      <c r="R1857" t="s">
        <v>8276</v>
      </c>
      <c r="S1857" t="str">
        <f t="shared" si="172"/>
        <v>music</v>
      </c>
      <c r="T1857" t="str">
        <f t="shared" si="173"/>
        <v>rock</v>
      </c>
    </row>
    <row r="1858" spans="1:20" ht="43.2" x14ac:dyDescent="0.55000000000000004">
      <c r="A1858">
        <v>1856</v>
      </c>
      <c r="B1858" s="3" t="s">
        <v>1857</v>
      </c>
      <c r="C1858" s="3" t="s">
        <v>5966</v>
      </c>
      <c r="D1858" s="7">
        <v>2000</v>
      </c>
      <c r="E1858" s="7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7">
        <f t="shared" si="168"/>
        <v>53.289473684210527</v>
      </c>
      <c r="N1858" t="b">
        <v>1</v>
      </c>
      <c r="O1858" s="11">
        <f t="shared" si="169"/>
        <v>1.0125</v>
      </c>
      <c r="P1858" s="12">
        <f t="shared" si="170"/>
        <v>41817.854999999996</v>
      </c>
      <c r="Q1858" s="12">
        <f t="shared" si="171"/>
        <v>41838.854999999996</v>
      </c>
      <c r="R1858" t="s">
        <v>8276</v>
      </c>
      <c r="S1858" t="str">
        <f t="shared" si="172"/>
        <v>music</v>
      </c>
      <c r="T1858" t="str">
        <f t="shared" si="173"/>
        <v>rock</v>
      </c>
    </row>
    <row r="1859" spans="1:20" ht="43.2" x14ac:dyDescent="0.55000000000000004">
      <c r="A1859">
        <v>1857</v>
      </c>
      <c r="B1859" s="3" t="s">
        <v>1858</v>
      </c>
      <c r="C1859" s="3" t="s">
        <v>5967</v>
      </c>
      <c r="D1859" s="7">
        <v>3000</v>
      </c>
      <c r="E1859" s="7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7">
        <f t="shared" ref="M1859:M1922" si="174">E1859/L1859</f>
        <v>136.36363636363637</v>
      </c>
      <c r="N1859" t="b">
        <v>1</v>
      </c>
      <c r="O1859" s="11">
        <f t="shared" ref="O1859:O1922" si="175">E1859/D1859</f>
        <v>1</v>
      </c>
      <c r="P1859" s="12">
        <f t="shared" ref="P1859:P1922" si="176">(((J1859/60)/60)/24)+DATE(1970,1,1)</f>
        <v>41864.76866898148</v>
      </c>
      <c r="Q1859" s="12">
        <f t="shared" ref="Q1859:Q1922" si="177">(((I1859/60)/60)/24)+DATE(1970,1,1)</f>
        <v>41894.76866898148</v>
      </c>
      <c r="R1859" t="s">
        <v>8276</v>
      </c>
      <c r="S1859" t="str">
        <f t="shared" ref="S1859:S1922" si="178">LEFT(R1859, SEARCH("/",R1859,1)-1)</f>
        <v>music</v>
      </c>
      <c r="T1859" t="str">
        <f t="shared" ref="T1859:T1922" si="179">RIGHT(R1859,LEN(R1859)-SEARCH("/",R1859))</f>
        <v>rock</v>
      </c>
    </row>
    <row r="1860" spans="1:20" ht="43.2" x14ac:dyDescent="0.55000000000000004">
      <c r="A1860">
        <v>1858</v>
      </c>
      <c r="B1860" s="3" t="s">
        <v>1859</v>
      </c>
      <c r="C1860" s="3" t="s">
        <v>5968</v>
      </c>
      <c r="D1860" s="7">
        <v>5555.55</v>
      </c>
      <c r="E1860" s="7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7">
        <f t="shared" si="174"/>
        <v>40.547315436241611</v>
      </c>
      <c r="N1860" t="b">
        <v>1</v>
      </c>
      <c r="O1860" s="11">
        <f t="shared" si="175"/>
        <v>1.0874800874800874</v>
      </c>
      <c r="P1860" s="12">
        <f t="shared" si="176"/>
        <v>40833.200474537036</v>
      </c>
      <c r="Q1860" s="12">
        <f t="shared" si="177"/>
        <v>40893.242141203707</v>
      </c>
      <c r="R1860" t="s">
        <v>8276</v>
      </c>
      <c r="S1860" t="str">
        <f t="shared" si="178"/>
        <v>music</v>
      </c>
      <c r="T1860" t="str">
        <f t="shared" si="179"/>
        <v>rock</v>
      </c>
    </row>
    <row r="1861" spans="1:20" ht="28.8" x14ac:dyDescent="0.55000000000000004">
      <c r="A1861">
        <v>1859</v>
      </c>
      <c r="B1861" s="3" t="s">
        <v>1860</v>
      </c>
      <c r="C1861" s="3" t="s">
        <v>5969</v>
      </c>
      <c r="D1861" s="7">
        <v>3000</v>
      </c>
      <c r="E1861" s="7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7">
        <f t="shared" si="174"/>
        <v>70.625</v>
      </c>
      <c r="N1861" t="b">
        <v>1</v>
      </c>
      <c r="O1861" s="11">
        <f t="shared" si="175"/>
        <v>1.3183333333333334</v>
      </c>
      <c r="P1861" s="12">
        <f t="shared" si="176"/>
        <v>40778.770011574074</v>
      </c>
      <c r="Q1861" s="12">
        <f t="shared" si="177"/>
        <v>40808.770011574074</v>
      </c>
      <c r="R1861" t="s">
        <v>8276</v>
      </c>
      <c r="S1861" t="str">
        <f t="shared" si="178"/>
        <v>music</v>
      </c>
      <c r="T1861" t="str">
        <f t="shared" si="179"/>
        <v>rock</v>
      </c>
    </row>
    <row r="1862" spans="1:20" ht="43.2" x14ac:dyDescent="0.55000000000000004">
      <c r="A1862">
        <v>1860</v>
      </c>
      <c r="B1862" s="3" t="s">
        <v>1861</v>
      </c>
      <c r="C1862" s="3" t="s">
        <v>5970</v>
      </c>
      <c r="D1862" s="7">
        <v>750</v>
      </c>
      <c r="E1862" s="7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7">
        <f t="shared" si="174"/>
        <v>52.684210526315788</v>
      </c>
      <c r="N1862" t="b">
        <v>1</v>
      </c>
      <c r="O1862" s="11">
        <f t="shared" si="175"/>
        <v>1.3346666666666667</v>
      </c>
      <c r="P1862" s="12">
        <f t="shared" si="176"/>
        <v>41655.709305555552</v>
      </c>
      <c r="Q1862" s="12">
        <f t="shared" si="177"/>
        <v>41676.709305555552</v>
      </c>
      <c r="R1862" t="s">
        <v>8276</v>
      </c>
      <c r="S1862" t="str">
        <f t="shared" si="178"/>
        <v>music</v>
      </c>
      <c r="T1862" t="str">
        <f t="shared" si="179"/>
        <v>rock</v>
      </c>
    </row>
    <row r="1863" spans="1:20" ht="43.2" x14ac:dyDescent="0.55000000000000004">
      <c r="A1863">
        <v>1861</v>
      </c>
      <c r="B1863" s="3" t="s">
        <v>1862</v>
      </c>
      <c r="C1863" s="3" t="s">
        <v>5971</v>
      </c>
      <c r="D1863" s="7">
        <v>250000</v>
      </c>
      <c r="E1863" s="7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7" t="e">
        <f t="shared" si="174"/>
        <v>#DIV/0!</v>
      </c>
      <c r="N1863" t="b">
        <v>0</v>
      </c>
      <c r="O1863" s="11">
        <f t="shared" si="175"/>
        <v>0</v>
      </c>
      <c r="P1863" s="12">
        <f t="shared" si="176"/>
        <v>42000.300243055557</v>
      </c>
      <c r="Q1863" s="12">
        <f t="shared" si="177"/>
        <v>42030.300243055557</v>
      </c>
      <c r="R1863" t="s">
        <v>8283</v>
      </c>
      <c r="S1863" t="str">
        <f t="shared" si="178"/>
        <v>games</v>
      </c>
      <c r="T1863" t="str">
        <f t="shared" si="179"/>
        <v>mobile games</v>
      </c>
    </row>
    <row r="1864" spans="1:20" ht="43.2" x14ac:dyDescent="0.55000000000000004">
      <c r="A1864">
        <v>1862</v>
      </c>
      <c r="B1864" s="3" t="s">
        <v>1863</v>
      </c>
      <c r="C1864" s="3" t="s">
        <v>5972</v>
      </c>
      <c r="D1864" s="7">
        <v>18000</v>
      </c>
      <c r="E1864" s="7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7">
        <f t="shared" si="174"/>
        <v>90.9375</v>
      </c>
      <c r="N1864" t="b">
        <v>0</v>
      </c>
      <c r="O1864" s="11">
        <f t="shared" si="175"/>
        <v>8.0833333333333326E-2</v>
      </c>
      <c r="P1864" s="12">
        <f t="shared" si="176"/>
        <v>42755.492754629624</v>
      </c>
      <c r="Q1864" s="12">
        <f t="shared" si="177"/>
        <v>42802.3125</v>
      </c>
      <c r="R1864" t="s">
        <v>8283</v>
      </c>
      <c r="S1864" t="str">
        <f t="shared" si="178"/>
        <v>games</v>
      </c>
      <c r="T1864" t="str">
        <f t="shared" si="179"/>
        <v>mobile games</v>
      </c>
    </row>
    <row r="1865" spans="1:20" ht="43.2" x14ac:dyDescent="0.55000000000000004">
      <c r="A1865">
        <v>1863</v>
      </c>
      <c r="B1865" s="3" t="s">
        <v>1864</v>
      </c>
      <c r="C1865" s="3" t="s">
        <v>5973</v>
      </c>
      <c r="D1865" s="7">
        <v>2500</v>
      </c>
      <c r="E1865" s="7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7">
        <f t="shared" si="174"/>
        <v>5</v>
      </c>
      <c r="N1865" t="b">
        <v>0</v>
      </c>
      <c r="O1865" s="11">
        <f t="shared" si="175"/>
        <v>4.0000000000000001E-3</v>
      </c>
      <c r="P1865" s="12">
        <f t="shared" si="176"/>
        <v>41772.797280092593</v>
      </c>
      <c r="Q1865" s="12">
        <f t="shared" si="177"/>
        <v>41802.797280092593</v>
      </c>
      <c r="R1865" t="s">
        <v>8283</v>
      </c>
      <c r="S1865" t="str">
        <f t="shared" si="178"/>
        <v>games</v>
      </c>
      <c r="T1865" t="str">
        <f t="shared" si="179"/>
        <v>mobile games</v>
      </c>
    </row>
    <row r="1866" spans="1:20" ht="43.2" x14ac:dyDescent="0.55000000000000004">
      <c r="A1866">
        <v>1864</v>
      </c>
      <c r="B1866" s="3" t="s">
        <v>1865</v>
      </c>
      <c r="C1866" s="3" t="s">
        <v>5974</v>
      </c>
      <c r="D1866" s="7">
        <v>6500</v>
      </c>
      <c r="E1866" s="7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7">
        <f t="shared" si="174"/>
        <v>58.083333333333336</v>
      </c>
      <c r="N1866" t="b">
        <v>0</v>
      </c>
      <c r="O1866" s="11">
        <f t="shared" si="175"/>
        <v>0.42892307692307691</v>
      </c>
      <c r="P1866" s="12">
        <f t="shared" si="176"/>
        <v>41733.716435185182</v>
      </c>
      <c r="Q1866" s="12">
        <f t="shared" si="177"/>
        <v>41763.716435185182</v>
      </c>
      <c r="R1866" t="s">
        <v>8283</v>
      </c>
      <c r="S1866" t="str">
        <f t="shared" si="178"/>
        <v>games</v>
      </c>
      <c r="T1866" t="str">
        <f t="shared" si="179"/>
        <v>mobile games</v>
      </c>
    </row>
    <row r="1867" spans="1:20" ht="43.2" x14ac:dyDescent="0.55000000000000004">
      <c r="A1867">
        <v>1865</v>
      </c>
      <c r="B1867" s="3" t="s">
        <v>1866</v>
      </c>
      <c r="C1867" s="3" t="s">
        <v>5975</v>
      </c>
      <c r="D1867" s="7">
        <v>110000</v>
      </c>
      <c r="E1867" s="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7">
        <f t="shared" si="174"/>
        <v>2</v>
      </c>
      <c r="N1867" t="b">
        <v>0</v>
      </c>
      <c r="O1867" s="11">
        <f t="shared" si="175"/>
        <v>3.6363636363636364E-5</v>
      </c>
      <c r="P1867" s="12">
        <f t="shared" si="176"/>
        <v>42645.367442129631</v>
      </c>
      <c r="Q1867" s="12">
        <f t="shared" si="177"/>
        <v>42680.409108796302</v>
      </c>
      <c r="R1867" t="s">
        <v>8283</v>
      </c>
      <c r="S1867" t="str">
        <f t="shared" si="178"/>
        <v>games</v>
      </c>
      <c r="T1867" t="str">
        <f t="shared" si="179"/>
        <v>mobile games</v>
      </c>
    </row>
    <row r="1868" spans="1:20" ht="43.2" x14ac:dyDescent="0.55000000000000004">
      <c r="A1868">
        <v>1866</v>
      </c>
      <c r="B1868" s="3" t="s">
        <v>1867</v>
      </c>
      <c r="C1868" s="3" t="s">
        <v>5976</v>
      </c>
      <c r="D1868" s="7">
        <v>25000</v>
      </c>
      <c r="E1868" s="7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7">
        <f t="shared" si="174"/>
        <v>62.5</v>
      </c>
      <c r="N1868" t="b">
        <v>0</v>
      </c>
      <c r="O1868" s="11">
        <f t="shared" si="175"/>
        <v>5.0000000000000001E-3</v>
      </c>
      <c r="P1868" s="12">
        <f t="shared" si="176"/>
        <v>42742.246493055558</v>
      </c>
      <c r="Q1868" s="12">
        <f t="shared" si="177"/>
        <v>42795.166666666672</v>
      </c>
      <c r="R1868" t="s">
        <v>8283</v>
      </c>
      <c r="S1868" t="str">
        <f t="shared" si="178"/>
        <v>games</v>
      </c>
      <c r="T1868" t="str">
        <f t="shared" si="179"/>
        <v>mobile games</v>
      </c>
    </row>
    <row r="1869" spans="1:20" ht="43.2" x14ac:dyDescent="0.55000000000000004">
      <c r="A1869">
        <v>1867</v>
      </c>
      <c r="B1869" s="3" t="s">
        <v>1868</v>
      </c>
      <c r="C1869" s="3" t="s">
        <v>5977</v>
      </c>
      <c r="D1869" s="7">
        <v>20000</v>
      </c>
      <c r="E1869" s="7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7">
        <f t="shared" si="174"/>
        <v>10</v>
      </c>
      <c r="N1869" t="b">
        <v>0</v>
      </c>
      <c r="O1869" s="11">
        <f t="shared" si="175"/>
        <v>5.0000000000000001E-4</v>
      </c>
      <c r="P1869" s="12">
        <f t="shared" si="176"/>
        <v>42649.924907407403</v>
      </c>
      <c r="Q1869" s="12">
        <f t="shared" si="177"/>
        <v>42679.924907407403</v>
      </c>
      <c r="R1869" t="s">
        <v>8283</v>
      </c>
      <c r="S1869" t="str">
        <f t="shared" si="178"/>
        <v>games</v>
      </c>
      <c r="T1869" t="str">
        <f t="shared" si="179"/>
        <v>mobile games</v>
      </c>
    </row>
    <row r="1870" spans="1:20" ht="43.2" x14ac:dyDescent="0.55000000000000004">
      <c r="A1870">
        <v>1868</v>
      </c>
      <c r="B1870" s="3" t="s">
        <v>1869</v>
      </c>
      <c r="C1870" s="3" t="s">
        <v>5978</v>
      </c>
      <c r="D1870" s="7">
        <v>25000</v>
      </c>
      <c r="E1870" s="7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7">
        <f t="shared" si="174"/>
        <v>71.588235294117652</v>
      </c>
      <c r="N1870" t="b">
        <v>0</v>
      </c>
      <c r="O1870" s="11">
        <f t="shared" si="175"/>
        <v>4.8680000000000001E-2</v>
      </c>
      <c r="P1870" s="12">
        <f t="shared" si="176"/>
        <v>42328.779224537036</v>
      </c>
      <c r="Q1870" s="12">
        <f t="shared" si="177"/>
        <v>42353.332638888889</v>
      </c>
      <c r="R1870" t="s">
        <v>8283</v>
      </c>
      <c r="S1870" t="str">
        <f t="shared" si="178"/>
        <v>games</v>
      </c>
      <c r="T1870" t="str">
        <f t="shared" si="179"/>
        <v>mobile games</v>
      </c>
    </row>
    <row r="1871" spans="1:20" ht="43.2" x14ac:dyDescent="0.55000000000000004">
      <c r="A1871">
        <v>1869</v>
      </c>
      <c r="B1871" s="3" t="s">
        <v>1870</v>
      </c>
      <c r="C1871" s="3" t="s">
        <v>5979</v>
      </c>
      <c r="D1871" s="7">
        <v>10000</v>
      </c>
      <c r="E1871" s="7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7" t="e">
        <f t="shared" si="174"/>
        <v>#DIV/0!</v>
      </c>
      <c r="N1871" t="b">
        <v>0</v>
      </c>
      <c r="O1871" s="11">
        <f t="shared" si="175"/>
        <v>0</v>
      </c>
      <c r="P1871" s="12">
        <f t="shared" si="176"/>
        <v>42709.002881944441</v>
      </c>
      <c r="Q1871" s="12">
        <f t="shared" si="177"/>
        <v>42739.002881944441</v>
      </c>
      <c r="R1871" t="s">
        <v>8283</v>
      </c>
      <c r="S1871" t="str">
        <f t="shared" si="178"/>
        <v>games</v>
      </c>
      <c r="T1871" t="str">
        <f t="shared" si="179"/>
        <v>mobile games</v>
      </c>
    </row>
    <row r="1872" spans="1:20" ht="43.2" x14ac:dyDescent="0.55000000000000004">
      <c r="A1872">
        <v>1870</v>
      </c>
      <c r="B1872" s="3" t="s">
        <v>1871</v>
      </c>
      <c r="C1872" s="3" t="s">
        <v>5980</v>
      </c>
      <c r="D1872" s="7">
        <v>3500</v>
      </c>
      <c r="E1872" s="7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7">
        <f t="shared" si="174"/>
        <v>32.81818181818182</v>
      </c>
      <c r="N1872" t="b">
        <v>0</v>
      </c>
      <c r="O1872" s="11">
        <f t="shared" si="175"/>
        <v>0.10314285714285715</v>
      </c>
      <c r="P1872" s="12">
        <f t="shared" si="176"/>
        <v>42371.355729166666</v>
      </c>
      <c r="Q1872" s="12">
        <f t="shared" si="177"/>
        <v>42400.178472222222</v>
      </c>
      <c r="R1872" t="s">
        <v>8283</v>
      </c>
      <c r="S1872" t="str">
        <f t="shared" si="178"/>
        <v>games</v>
      </c>
      <c r="T1872" t="str">
        <f t="shared" si="179"/>
        <v>mobile games</v>
      </c>
    </row>
    <row r="1873" spans="1:20" ht="43.2" x14ac:dyDescent="0.55000000000000004">
      <c r="A1873">
        <v>1871</v>
      </c>
      <c r="B1873" s="3" t="s">
        <v>1872</v>
      </c>
      <c r="C1873" s="3" t="s">
        <v>5981</v>
      </c>
      <c r="D1873" s="7">
        <v>6500</v>
      </c>
      <c r="E1873" s="7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7">
        <f t="shared" si="174"/>
        <v>49.11578947368421</v>
      </c>
      <c r="N1873" t="b">
        <v>0</v>
      </c>
      <c r="O1873" s="11">
        <f t="shared" si="175"/>
        <v>0.7178461538461538</v>
      </c>
      <c r="P1873" s="12">
        <f t="shared" si="176"/>
        <v>41923.783576388887</v>
      </c>
      <c r="Q1873" s="12">
        <f t="shared" si="177"/>
        <v>41963.825243055559</v>
      </c>
      <c r="R1873" t="s">
        <v>8283</v>
      </c>
      <c r="S1873" t="str">
        <f t="shared" si="178"/>
        <v>games</v>
      </c>
      <c r="T1873" t="str">
        <f t="shared" si="179"/>
        <v>mobile games</v>
      </c>
    </row>
    <row r="1874" spans="1:20" ht="43.2" x14ac:dyDescent="0.55000000000000004">
      <c r="A1874">
        <v>1872</v>
      </c>
      <c r="B1874" s="3" t="s">
        <v>1873</v>
      </c>
      <c r="C1874" s="3" t="s">
        <v>5982</v>
      </c>
      <c r="D1874" s="7">
        <v>20000</v>
      </c>
      <c r="E1874" s="7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7">
        <f t="shared" si="174"/>
        <v>16.307692307692307</v>
      </c>
      <c r="N1874" t="b">
        <v>0</v>
      </c>
      <c r="O1874" s="11">
        <f t="shared" si="175"/>
        <v>1.06E-2</v>
      </c>
      <c r="P1874" s="12">
        <f t="shared" si="176"/>
        <v>42155.129652777774</v>
      </c>
      <c r="Q1874" s="12">
        <f t="shared" si="177"/>
        <v>42185.129652777774</v>
      </c>
      <c r="R1874" t="s">
        <v>8283</v>
      </c>
      <c r="S1874" t="str">
        <f t="shared" si="178"/>
        <v>games</v>
      </c>
      <c r="T1874" t="str">
        <f t="shared" si="179"/>
        <v>mobile games</v>
      </c>
    </row>
    <row r="1875" spans="1:20" ht="43.2" x14ac:dyDescent="0.55000000000000004">
      <c r="A1875">
        <v>1873</v>
      </c>
      <c r="B1875" s="3" t="s">
        <v>1874</v>
      </c>
      <c r="C1875" s="3" t="s">
        <v>5983</v>
      </c>
      <c r="D1875" s="7">
        <v>8000</v>
      </c>
      <c r="E1875" s="7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7">
        <f t="shared" si="174"/>
        <v>18</v>
      </c>
      <c r="N1875" t="b">
        <v>0</v>
      </c>
      <c r="O1875" s="11">
        <f t="shared" si="175"/>
        <v>4.4999999999999997E-3</v>
      </c>
      <c r="P1875" s="12">
        <f t="shared" si="176"/>
        <v>42164.615856481483</v>
      </c>
      <c r="Q1875" s="12">
        <f t="shared" si="177"/>
        <v>42193.697916666672</v>
      </c>
      <c r="R1875" t="s">
        <v>8283</v>
      </c>
      <c r="S1875" t="str">
        <f t="shared" si="178"/>
        <v>games</v>
      </c>
      <c r="T1875" t="str">
        <f t="shared" si="179"/>
        <v>mobile games</v>
      </c>
    </row>
    <row r="1876" spans="1:20" ht="57.6" x14ac:dyDescent="0.55000000000000004">
      <c r="A1876">
        <v>1874</v>
      </c>
      <c r="B1876" s="3" t="s">
        <v>1875</v>
      </c>
      <c r="C1876" s="3" t="s">
        <v>5984</v>
      </c>
      <c r="D1876" s="7">
        <v>160000</v>
      </c>
      <c r="E1876" s="7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7">
        <f t="shared" si="174"/>
        <v>13</v>
      </c>
      <c r="N1876" t="b">
        <v>0</v>
      </c>
      <c r="O1876" s="11">
        <f t="shared" si="175"/>
        <v>1.6249999999999999E-4</v>
      </c>
      <c r="P1876" s="12">
        <f t="shared" si="176"/>
        <v>42529.969131944439</v>
      </c>
      <c r="Q1876" s="12">
        <f t="shared" si="177"/>
        <v>42549.969131944439</v>
      </c>
      <c r="R1876" t="s">
        <v>8283</v>
      </c>
      <c r="S1876" t="str">
        <f t="shared" si="178"/>
        <v>games</v>
      </c>
      <c r="T1876" t="str">
        <f t="shared" si="179"/>
        <v>mobile games</v>
      </c>
    </row>
    <row r="1877" spans="1:20" ht="28.8" x14ac:dyDescent="0.55000000000000004">
      <c r="A1877">
        <v>1875</v>
      </c>
      <c r="B1877" s="3" t="s">
        <v>1876</v>
      </c>
      <c r="C1877" s="3" t="s">
        <v>5985</v>
      </c>
      <c r="D1877" s="7">
        <v>10000</v>
      </c>
      <c r="E1877" s="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7">
        <f t="shared" si="174"/>
        <v>17</v>
      </c>
      <c r="N1877" t="b">
        <v>0</v>
      </c>
      <c r="O1877" s="11">
        <f t="shared" si="175"/>
        <v>5.1000000000000004E-3</v>
      </c>
      <c r="P1877" s="12">
        <f t="shared" si="176"/>
        <v>42528.899398148147</v>
      </c>
      <c r="Q1877" s="12">
        <f t="shared" si="177"/>
        <v>42588.899398148147</v>
      </c>
      <c r="R1877" t="s">
        <v>8283</v>
      </c>
      <c r="S1877" t="str">
        <f t="shared" si="178"/>
        <v>games</v>
      </c>
      <c r="T1877" t="str">
        <f t="shared" si="179"/>
        <v>mobile games</v>
      </c>
    </row>
    <row r="1878" spans="1:20" ht="43.2" x14ac:dyDescent="0.55000000000000004">
      <c r="A1878">
        <v>1876</v>
      </c>
      <c r="B1878" s="3" t="s">
        <v>1877</v>
      </c>
      <c r="C1878" s="3" t="s">
        <v>5986</v>
      </c>
      <c r="D1878" s="7">
        <v>280</v>
      </c>
      <c r="E1878" s="7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7" t="e">
        <f t="shared" si="174"/>
        <v>#DIV/0!</v>
      </c>
      <c r="N1878" t="b">
        <v>0</v>
      </c>
      <c r="O1878" s="11">
        <f t="shared" si="175"/>
        <v>0</v>
      </c>
      <c r="P1878" s="12">
        <f t="shared" si="176"/>
        <v>41776.284780092588</v>
      </c>
      <c r="Q1878" s="12">
        <f t="shared" si="177"/>
        <v>41806.284780092588</v>
      </c>
      <c r="R1878" t="s">
        <v>8283</v>
      </c>
      <c r="S1878" t="str">
        <f t="shared" si="178"/>
        <v>games</v>
      </c>
      <c r="T1878" t="str">
        <f t="shared" si="179"/>
        <v>mobile games</v>
      </c>
    </row>
    <row r="1879" spans="1:20" ht="28.8" x14ac:dyDescent="0.55000000000000004">
      <c r="A1879">
        <v>1877</v>
      </c>
      <c r="B1879" s="3" t="s">
        <v>1878</v>
      </c>
      <c r="C1879" s="3" t="s">
        <v>5987</v>
      </c>
      <c r="D1879" s="7">
        <v>60</v>
      </c>
      <c r="E1879" s="7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7" t="e">
        <f t="shared" si="174"/>
        <v>#DIV/0!</v>
      </c>
      <c r="N1879" t="b">
        <v>0</v>
      </c>
      <c r="O1879" s="11">
        <f t="shared" si="175"/>
        <v>0</v>
      </c>
      <c r="P1879" s="12">
        <f t="shared" si="176"/>
        <v>42035.029224537036</v>
      </c>
      <c r="Q1879" s="12">
        <f t="shared" si="177"/>
        <v>42064.029224537036</v>
      </c>
      <c r="R1879" t="s">
        <v>8283</v>
      </c>
      <c r="S1879" t="str">
        <f t="shared" si="178"/>
        <v>games</v>
      </c>
      <c r="T1879" t="str">
        <f t="shared" si="179"/>
        <v>mobile games</v>
      </c>
    </row>
    <row r="1880" spans="1:20" ht="43.2" x14ac:dyDescent="0.55000000000000004">
      <c r="A1880">
        <v>1878</v>
      </c>
      <c r="B1880" s="3" t="s">
        <v>1879</v>
      </c>
      <c r="C1880" s="3" t="s">
        <v>5988</v>
      </c>
      <c r="D1880" s="7">
        <v>8000</v>
      </c>
      <c r="E1880" s="7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7" t="e">
        <f t="shared" si="174"/>
        <v>#DIV/0!</v>
      </c>
      <c r="N1880" t="b">
        <v>0</v>
      </c>
      <c r="O1880" s="11">
        <f t="shared" si="175"/>
        <v>0</v>
      </c>
      <c r="P1880" s="12">
        <f t="shared" si="176"/>
        <v>41773.008738425924</v>
      </c>
      <c r="Q1880" s="12">
        <f t="shared" si="177"/>
        <v>41803.008738425924</v>
      </c>
      <c r="R1880" t="s">
        <v>8283</v>
      </c>
      <c r="S1880" t="str">
        <f t="shared" si="178"/>
        <v>games</v>
      </c>
      <c r="T1880" t="str">
        <f t="shared" si="179"/>
        <v>mobile games</v>
      </c>
    </row>
    <row r="1881" spans="1:20" ht="43.2" x14ac:dyDescent="0.55000000000000004">
      <c r="A1881">
        <v>1879</v>
      </c>
      <c r="B1881" s="3" t="s">
        <v>1880</v>
      </c>
      <c r="C1881" s="3" t="s">
        <v>5989</v>
      </c>
      <c r="D1881" s="7">
        <v>5000</v>
      </c>
      <c r="E1881" s="7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7">
        <f t="shared" si="174"/>
        <v>3</v>
      </c>
      <c r="N1881" t="b">
        <v>0</v>
      </c>
      <c r="O1881" s="11">
        <f t="shared" si="175"/>
        <v>1.1999999999999999E-3</v>
      </c>
      <c r="P1881" s="12">
        <f t="shared" si="176"/>
        <v>42413.649641203709</v>
      </c>
      <c r="Q1881" s="12">
        <f t="shared" si="177"/>
        <v>42443.607974537037</v>
      </c>
      <c r="R1881" t="s">
        <v>8283</v>
      </c>
      <c r="S1881" t="str">
        <f t="shared" si="178"/>
        <v>games</v>
      </c>
      <c r="T1881" t="str">
        <f t="shared" si="179"/>
        <v>mobile games</v>
      </c>
    </row>
    <row r="1882" spans="1:20" ht="28.8" x14ac:dyDescent="0.55000000000000004">
      <c r="A1882">
        <v>1880</v>
      </c>
      <c r="B1882" s="3" t="s">
        <v>1881</v>
      </c>
      <c r="C1882" s="3" t="s">
        <v>5990</v>
      </c>
      <c r="D1882" s="7">
        <v>5000</v>
      </c>
      <c r="E1882" s="7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7">
        <f t="shared" si="174"/>
        <v>41.833333333333336</v>
      </c>
      <c r="N1882" t="b">
        <v>0</v>
      </c>
      <c r="O1882" s="11">
        <f t="shared" si="175"/>
        <v>0.20080000000000001</v>
      </c>
      <c r="P1882" s="12">
        <f t="shared" si="176"/>
        <v>42430.566898148143</v>
      </c>
      <c r="Q1882" s="12">
        <f t="shared" si="177"/>
        <v>42459.525231481486</v>
      </c>
      <c r="R1882" t="s">
        <v>8283</v>
      </c>
      <c r="S1882" t="str">
        <f t="shared" si="178"/>
        <v>games</v>
      </c>
      <c r="T1882" t="str">
        <f t="shared" si="179"/>
        <v>mobile games</v>
      </c>
    </row>
    <row r="1883" spans="1:20" ht="43.2" x14ac:dyDescent="0.55000000000000004">
      <c r="A1883">
        <v>1881</v>
      </c>
      <c r="B1883" s="3" t="s">
        <v>1882</v>
      </c>
      <c r="C1883" s="3" t="s">
        <v>5991</v>
      </c>
      <c r="D1883" s="7">
        <v>2000</v>
      </c>
      <c r="E1883" s="7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7">
        <f t="shared" si="174"/>
        <v>49.338428571428572</v>
      </c>
      <c r="N1883" t="b">
        <v>1</v>
      </c>
      <c r="O1883" s="11">
        <f t="shared" si="175"/>
        <v>1.726845</v>
      </c>
      <c r="P1883" s="12">
        <f t="shared" si="176"/>
        <v>42043.152650462958</v>
      </c>
      <c r="Q1883" s="12">
        <f t="shared" si="177"/>
        <v>42073.110983796301</v>
      </c>
      <c r="R1883" t="s">
        <v>8279</v>
      </c>
      <c r="S1883" t="str">
        <f t="shared" si="178"/>
        <v>music</v>
      </c>
      <c r="T1883" t="str">
        <f t="shared" si="179"/>
        <v>indie rock</v>
      </c>
    </row>
    <row r="1884" spans="1:20" ht="43.2" x14ac:dyDescent="0.55000000000000004">
      <c r="A1884">
        <v>1882</v>
      </c>
      <c r="B1884" s="3" t="s">
        <v>1883</v>
      </c>
      <c r="C1884" s="3" t="s">
        <v>5992</v>
      </c>
      <c r="D1884" s="7">
        <v>3350</v>
      </c>
      <c r="E1884" s="7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7">
        <f t="shared" si="174"/>
        <v>41.728395061728392</v>
      </c>
      <c r="N1884" t="b">
        <v>1</v>
      </c>
      <c r="O1884" s="11">
        <f t="shared" si="175"/>
        <v>1.008955223880597</v>
      </c>
      <c r="P1884" s="12">
        <f t="shared" si="176"/>
        <v>41067.949212962965</v>
      </c>
      <c r="Q1884" s="12">
        <f t="shared" si="177"/>
        <v>41100.991666666669</v>
      </c>
      <c r="R1884" t="s">
        <v>8279</v>
      </c>
      <c r="S1884" t="str">
        <f t="shared" si="178"/>
        <v>music</v>
      </c>
      <c r="T1884" t="str">
        <f t="shared" si="179"/>
        <v>indie rock</v>
      </c>
    </row>
    <row r="1885" spans="1:20" ht="43.2" x14ac:dyDescent="0.55000000000000004">
      <c r="A1885">
        <v>1883</v>
      </c>
      <c r="B1885" s="3" t="s">
        <v>1884</v>
      </c>
      <c r="C1885" s="3" t="s">
        <v>5993</v>
      </c>
      <c r="D1885" s="7">
        <v>999</v>
      </c>
      <c r="E1885" s="7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7">
        <f t="shared" si="174"/>
        <v>32.71875</v>
      </c>
      <c r="N1885" t="b">
        <v>1</v>
      </c>
      <c r="O1885" s="11">
        <f t="shared" si="175"/>
        <v>1.0480480480480481</v>
      </c>
      <c r="P1885" s="12">
        <f t="shared" si="176"/>
        <v>40977.948009259257</v>
      </c>
      <c r="Q1885" s="12">
        <f t="shared" si="177"/>
        <v>41007.906342592592</v>
      </c>
      <c r="R1885" t="s">
        <v>8279</v>
      </c>
      <c r="S1885" t="str">
        <f t="shared" si="178"/>
        <v>music</v>
      </c>
      <c r="T1885" t="str">
        <f t="shared" si="179"/>
        <v>indie rock</v>
      </c>
    </row>
    <row r="1886" spans="1:20" ht="43.2" x14ac:dyDescent="0.55000000000000004">
      <c r="A1886">
        <v>1884</v>
      </c>
      <c r="B1886" s="3" t="s">
        <v>1885</v>
      </c>
      <c r="C1886" s="3" t="s">
        <v>5994</v>
      </c>
      <c r="D1886" s="7">
        <v>1000</v>
      </c>
      <c r="E1886" s="7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7">
        <f t="shared" si="174"/>
        <v>51.96153846153846</v>
      </c>
      <c r="N1886" t="b">
        <v>1</v>
      </c>
      <c r="O1886" s="11">
        <f t="shared" si="175"/>
        <v>1.351</v>
      </c>
      <c r="P1886" s="12">
        <f t="shared" si="176"/>
        <v>41205.198321759257</v>
      </c>
      <c r="Q1886" s="12">
        <f t="shared" si="177"/>
        <v>41240.5</v>
      </c>
      <c r="R1886" t="s">
        <v>8279</v>
      </c>
      <c r="S1886" t="str">
        <f t="shared" si="178"/>
        <v>music</v>
      </c>
      <c r="T1886" t="str">
        <f t="shared" si="179"/>
        <v>indie rock</v>
      </c>
    </row>
    <row r="1887" spans="1:20" ht="43.2" x14ac:dyDescent="0.55000000000000004">
      <c r="A1887">
        <v>1885</v>
      </c>
      <c r="B1887" s="3" t="s">
        <v>1886</v>
      </c>
      <c r="C1887" s="3" t="s">
        <v>5995</v>
      </c>
      <c r="D1887" s="7">
        <v>4575</v>
      </c>
      <c r="E1887" s="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7">
        <f t="shared" si="174"/>
        <v>50.685714285714283</v>
      </c>
      <c r="N1887" t="b">
        <v>1</v>
      </c>
      <c r="O1887" s="11">
        <f t="shared" si="175"/>
        <v>1.1632786885245903</v>
      </c>
      <c r="P1887" s="12">
        <f t="shared" si="176"/>
        <v>41099.093865740739</v>
      </c>
      <c r="Q1887" s="12">
        <f t="shared" si="177"/>
        <v>41131.916666666664</v>
      </c>
      <c r="R1887" t="s">
        <v>8279</v>
      </c>
      <c r="S1887" t="str">
        <f t="shared" si="178"/>
        <v>music</v>
      </c>
      <c r="T1887" t="str">
        <f t="shared" si="179"/>
        <v>indie rock</v>
      </c>
    </row>
    <row r="1888" spans="1:20" ht="43.2" x14ac:dyDescent="0.55000000000000004">
      <c r="A1888">
        <v>1886</v>
      </c>
      <c r="B1888" s="3" t="s">
        <v>1887</v>
      </c>
      <c r="C1888" s="3" t="s">
        <v>5996</v>
      </c>
      <c r="D1888" s="7">
        <v>1200</v>
      </c>
      <c r="E1888" s="7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7">
        <f t="shared" si="174"/>
        <v>42.241379310344826</v>
      </c>
      <c r="N1888" t="b">
        <v>1</v>
      </c>
      <c r="O1888" s="11">
        <f t="shared" si="175"/>
        <v>1.0208333333333333</v>
      </c>
      <c r="P1888" s="12">
        <f t="shared" si="176"/>
        <v>41925.906689814816</v>
      </c>
      <c r="Q1888" s="12">
        <f t="shared" si="177"/>
        <v>41955.94835648148</v>
      </c>
      <c r="R1888" t="s">
        <v>8279</v>
      </c>
      <c r="S1888" t="str">
        <f t="shared" si="178"/>
        <v>music</v>
      </c>
      <c r="T1888" t="str">
        <f t="shared" si="179"/>
        <v>indie rock</v>
      </c>
    </row>
    <row r="1889" spans="1:20" ht="43.2" x14ac:dyDescent="0.55000000000000004">
      <c r="A1889">
        <v>1887</v>
      </c>
      <c r="B1889" s="3" t="s">
        <v>1888</v>
      </c>
      <c r="C1889" s="3" t="s">
        <v>5997</v>
      </c>
      <c r="D1889" s="7">
        <v>3000</v>
      </c>
      <c r="E1889" s="7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7">
        <f t="shared" si="174"/>
        <v>416.875</v>
      </c>
      <c r="N1889" t="b">
        <v>1</v>
      </c>
      <c r="O1889" s="11">
        <f t="shared" si="175"/>
        <v>1.1116666666666666</v>
      </c>
      <c r="P1889" s="12">
        <f t="shared" si="176"/>
        <v>42323.800138888888</v>
      </c>
      <c r="Q1889" s="12">
        <f t="shared" si="177"/>
        <v>42341.895833333328</v>
      </c>
      <c r="R1889" t="s">
        <v>8279</v>
      </c>
      <c r="S1889" t="str">
        <f t="shared" si="178"/>
        <v>music</v>
      </c>
      <c r="T1889" t="str">
        <f t="shared" si="179"/>
        <v>indie rock</v>
      </c>
    </row>
    <row r="1890" spans="1:20" ht="43.2" x14ac:dyDescent="0.55000000000000004">
      <c r="A1890">
        <v>1888</v>
      </c>
      <c r="B1890" s="3" t="s">
        <v>1889</v>
      </c>
      <c r="C1890" s="3" t="s">
        <v>5998</v>
      </c>
      <c r="D1890" s="7">
        <v>2500</v>
      </c>
      <c r="E1890" s="7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7">
        <f t="shared" si="174"/>
        <v>46.651685393258425</v>
      </c>
      <c r="N1890" t="b">
        <v>1</v>
      </c>
      <c r="O1890" s="11">
        <f t="shared" si="175"/>
        <v>1.6608000000000001</v>
      </c>
      <c r="P1890" s="12">
        <f t="shared" si="176"/>
        <v>40299.239953703705</v>
      </c>
      <c r="Q1890" s="12">
        <f t="shared" si="177"/>
        <v>40330.207638888889</v>
      </c>
      <c r="R1890" t="s">
        <v>8279</v>
      </c>
      <c r="S1890" t="str">
        <f t="shared" si="178"/>
        <v>music</v>
      </c>
      <c r="T1890" t="str">
        <f t="shared" si="179"/>
        <v>indie rock</v>
      </c>
    </row>
    <row r="1891" spans="1:20" ht="43.2" x14ac:dyDescent="0.55000000000000004">
      <c r="A1891">
        <v>1889</v>
      </c>
      <c r="B1891" s="3" t="s">
        <v>1890</v>
      </c>
      <c r="C1891" s="3" t="s">
        <v>5999</v>
      </c>
      <c r="D1891" s="7">
        <v>2000</v>
      </c>
      <c r="E1891" s="7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7">
        <f t="shared" si="174"/>
        <v>48.454545454545453</v>
      </c>
      <c r="N1891" t="b">
        <v>1</v>
      </c>
      <c r="O1891" s="11">
        <f t="shared" si="175"/>
        <v>1.0660000000000001</v>
      </c>
      <c r="P1891" s="12">
        <f t="shared" si="176"/>
        <v>41299.793356481481</v>
      </c>
      <c r="Q1891" s="12">
        <f t="shared" si="177"/>
        <v>41344.751689814817</v>
      </c>
      <c r="R1891" t="s">
        <v>8279</v>
      </c>
      <c r="S1891" t="str">
        <f t="shared" si="178"/>
        <v>music</v>
      </c>
      <c r="T1891" t="str">
        <f t="shared" si="179"/>
        <v>indie rock</v>
      </c>
    </row>
    <row r="1892" spans="1:20" ht="43.2" x14ac:dyDescent="0.55000000000000004">
      <c r="A1892">
        <v>1890</v>
      </c>
      <c r="B1892" s="3" t="s">
        <v>1891</v>
      </c>
      <c r="C1892" s="3" t="s">
        <v>6000</v>
      </c>
      <c r="D1892" s="7">
        <v>12000</v>
      </c>
      <c r="E1892" s="7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7">
        <f t="shared" si="174"/>
        <v>70.5289837398374</v>
      </c>
      <c r="N1892" t="b">
        <v>1</v>
      </c>
      <c r="O1892" s="11">
        <f t="shared" si="175"/>
        <v>1.4458441666666668</v>
      </c>
      <c r="P1892" s="12">
        <f t="shared" si="176"/>
        <v>41228.786203703705</v>
      </c>
      <c r="Q1892" s="12">
        <f t="shared" si="177"/>
        <v>41258.786203703705</v>
      </c>
      <c r="R1892" t="s">
        <v>8279</v>
      </c>
      <c r="S1892" t="str">
        <f t="shared" si="178"/>
        <v>music</v>
      </c>
      <c r="T1892" t="str">
        <f t="shared" si="179"/>
        <v>indie rock</v>
      </c>
    </row>
    <row r="1893" spans="1:20" ht="57.6" x14ac:dyDescent="0.55000000000000004">
      <c r="A1893">
        <v>1891</v>
      </c>
      <c r="B1893" s="3" t="s">
        <v>1892</v>
      </c>
      <c r="C1893" s="3" t="s">
        <v>6001</v>
      </c>
      <c r="D1893" s="7">
        <v>10000</v>
      </c>
      <c r="E1893" s="7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7">
        <f t="shared" si="174"/>
        <v>87.958333333333329</v>
      </c>
      <c r="N1893" t="b">
        <v>1</v>
      </c>
      <c r="O1893" s="11">
        <f t="shared" si="175"/>
        <v>1.0555000000000001</v>
      </c>
      <c r="P1893" s="12">
        <f t="shared" si="176"/>
        <v>40335.798078703701</v>
      </c>
      <c r="Q1893" s="12">
        <f t="shared" si="177"/>
        <v>40381.25</v>
      </c>
      <c r="R1893" t="s">
        <v>8279</v>
      </c>
      <c r="S1893" t="str">
        <f t="shared" si="178"/>
        <v>music</v>
      </c>
      <c r="T1893" t="str">
        <f t="shared" si="179"/>
        <v>indie rock</v>
      </c>
    </row>
    <row r="1894" spans="1:20" ht="43.2" x14ac:dyDescent="0.55000000000000004">
      <c r="A1894">
        <v>1892</v>
      </c>
      <c r="B1894" s="3" t="s">
        <v>1893</v>
      </c>
      <c r="C1894" s="3" t="s">
        <v>6002</v>
      </c>
      <c r="D1894" s="7">
        <v>500</v>
      </c>
      <c r="E1894" s="7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7">
        <f t="shared" si="174"/>
        <v>26.26923076923077</v>
      </c>
      <c r="N1894" t="b">
        <v>1</v>
      </c>
      <c r="O1894" s="11">
        <f t="shared" si="175"/>
        <v>1.3660000000000001</v>
      </c>
      <c r="P1894" s="12">
        <f t="shared" si="176"/>
        <v>40671.637511574074</v>
      </c>
      <c r="Q1894" s="12">
        <f t="shared" si="177"/>
        <v>40701.637511574074</v>
      </c>
      <c r="R1894" t="s">
        <v>8279</v>
      </c>
      <c r="S1894" t="str">
        <f t="shared" si="178"/>
        <v>music</v>
      </c>
      <c r="T1894" t="str">
        <f t="shared" si="179"/>
        <v>indie rock</v>
      </c>
    </row>
    <row r="1895" spans="1:20" ht="43.2" x14ac:dyDescent="0.55000000000000004">
      <c r="A1895">
        <v>1893</v>
      </c>
      <c r="B1895" s="3" t="s">
        <v>1894</v>
      </c>
      <c r="C1895" s="3" t="s">
        <v>6003</v>
      </c>
      <c r="D1895" s="7">
        <v>2500</v>
      </c>
      <c r="E1895" s="7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7">
        <f t="shared" si="174"/>
        <v>57.777777777777779</v>
      </c>
      <c r="N1895" t="b">
        <v>1</v>
      </c>
      <c r="O1895" s="11">
        <f t="shared" si="175"/>
        <v>1.04</v>
      </c>
      <c r="P1895" s="12">
        <f t="shared" si="176"/>
        <v>40632.94195601852</v>
      </c>
      <c r="Q1895" s="12">
        <f t="shared" si="177"/>
        <v>40649.165972222225</v>
      </c>
      <c r="R1895" t="s">
        <v>8279</v>
      </c>
      <c r="S1895" t="str">
        <f t="shared" si="178"/>
        <v>music</v>
      </c>
      <c r="T1895" t="str">
        <f t="shared" si="179"/>
        <v>indie rock</v>
      </c>
    </row>
    <row r="1896" spans="1:20" ht="28.8" x14ac:dyDescent="0.55000000000000004">
      <c r="A1896">
        <v>1894</v>
      </c>
      <c r="B1896" s="3" t="s">
        <v>1895</v>
      </c>
      <c r="C1896" s="3" t="s">
        <v>6004</v>
      </c>
      <c r="D1896" s="7">
        <v>1000</v>
      </c>
      <c r="E1896" s="7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7">
        <f t="shared" si="174"/>
        <v>57.25</v>
      </c>
      <c r="N1896" t="b">
        <v>1</v>
      </c>
      <c r="O1896" s="11">
        <f t="shared" si="175"/>
        <v>1.145</v>
      </c>
      <c r="P1896" s="12">
        <f t="shared" si="176"/>
        <v>40920.904895833337</v>
      </c>
      <c r="Q1896" s="12">
        <f t="shared" si="177"/>
        <v>40951.904895833337</v>
      </c>
      <c r="R1896" t="s">
        <v>8279</v>
      </c>
      <c r="S1896" t="str">
        <f t="shared" si="178"/>
        <v>music</v>
      </c>
      <c r="T1896" t="str">
        <f t="shared" si="179"/>
        <v>indie rock</v>
      </c>
    </row>
    <row r="1897" spans="1:20" ht="43.2" x14ac:dyDescent="0.55000000000000004">
      <c r="A1897">
        <v>1895</v>
      </c>
      <c r="B1897" s="3" t="s">
        <v>1896</v>
      </c>
      <c r="C1897" s="3" t="s">
        <v>6005</v>
      </c>
      <c r="D1897" s="7">
        <v>9072</v>
      </c>
      <c r="E1897" s="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7">
        <f t="shared" si="174"/>
        <v>196.34042553191489</v>
      </c>
      <c r="N1897" t="b">
        <v>1</v>
      </c>
      <c r="O1897" s="11">
        <f t="shared" si="175"/>
        <v>1.0171957671957672</v>
      </c>
      <c r="P1897" s="12">
        <f t="shared" si="176"/>
        <v>42267.746782407412</v>
      </c>
      <c r="Q1897" s="12">
        <f t="shared" si="177"/>
        <v>42297.746782407412</v>
      </c>
      <c r="R1897" t="s">
        <v>8279</v>
      </c>
      <c r="S1897" t="str">
        <f t="shared" si="178"/>
        <v>music</v>
      </c>
      <c r="T1897" t="str">
        <f t="shared" si="179"/>
        <v>indie rock</v>
      </c>
    </row>
    <row r="1898" spans="1:20" ht="43.2" x14ac:dyDescent="0.55000000000000004">
      <c r="A1898">
        <v>1896</v>
      </c>
      <c r="B1898" s="3" t="s">
        <v>1897</v>
      </c>
      <c r="C1898" s="3" t="s">
        <v>6006</v>
      </c>
      <c r="D1898" s="7">
        <v>451</v>
      </c>
      <c r="E1898" s="7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7">
        <f t="shared" si="174"/>
        <v>43</v>
      </c>
      <c r="N1898" t="b">
        <v>1</v>
      </c>
      <c r="O1898" s="11">
        <f t="shared" si="175"/>
        <v>1.2394678492239468</v>
      </c>
      <c r="P1898" s="12">
        <f t="shared" si="176"/>
        <v>40981.710243055553</v>
      </c>
      <c r="Q1898" s="12">
        <f t="shared" si="177"/>
        <v>41011.710243055553</v>
      </c>
      <c r="R1898" t="s">
        <v>8279</v>
      </c>
      <c r="S1898" t="str">
        <f t="shared" si="178"/>
        <v>music</v>
      </c>
      <c r="T1898" t="str">
        <f t="shared" si="179"/>
        <v>indie rock</v>
      </c>
    </row>
    <row r="1899" spans="1:20" ht="43.2" x14ac:dyDescent="0.55000000000000004">
      <c r="A1899">
        <v>1897</v>
      </c>
      <c r="B1899" s="3" t="s">
        <v>1898</v>
      </c>
      <c r="C1899" s="3" t="s">
        <v>6007</v>
      </c>
      <c r="D1899" s="7">
        <v>6350</v>
      </c>
      <c r="E1899" s="7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7">
        <f t="shared" si="174"/>
        <v>35.551912568306008</v>
      </c>
      <c r="N1899" t="b">
        <v>1</v>
      </c>
      <c r="O1899" s="11">
        <f t="shared" si="175"/>
        <v>1.0245669291338582</v>
      </c>
      <c r="P1899" s="12">
        <f t="shared" si="176"/>
        <v>41680.583402777782</v>
      </c>
      <c r="Q1899" s="12">
        <f t="shared" si="177"/>
        <v>41702.875</v>
      </c>
      <c r="R1899" t="s">
        <v>8279</v>
      </c>
      <c r="S1899" t="str">
        <f t="shared" si="178"/>
        <v>music</v>
      </c>
      <c r="T1899" t="str">
        <f t="shared" si="179"/>
        <v>indie rock</v>
      </c>
    </row>
    <row r="1900" spans="1:20" ht="43.2" x14ac:dyDescent="0.55000000000000004">
      <c r="A1900">
        <v>1898</v>
      </c>
      <c r="B1900" s="3" t="s">
        <v>1899</v>
      </c>
      <c r="C1900" s="3" t="s">
        <v>6008</v>
      </c>
      <c r="D1900" s="7">
        <v>1000</v>
      </c>
      <c r="E1900" s="7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7">
        <f t="shared" si="174"/>
        <v>68.80952380952381</v>
      </c>
      <c r="N1900" t="b">
        <v>1</v>
      </c>
      <c r="O1900" s="11">
        <f t="shared" si="175"/>
        <v>1.4450000000000001</v>
      </c>
      <c r="P1900" s="12">
        <f t="shared" si="176"/>
        <v>42366.192974537036</v>
      </c>
      <c r="Q1900" s="12">
        <f t="shared" si="177"/>
        <v>42401.75</v>
      </c>
      <c r="R1900" t="s">
        <v>8279</v>
      </c>
      <c r="S1900" t="str">
        <f t="shared" si="178"/>
        <v>music</v>
      </c>
      <c r="T1900" t="str">
        <f t="shared" si="179"/>
        <v>indie rock</v>
      </c>
    </row>
    <row r="1901" spans="1:20" ht="43.2" x14ac:dyDescent="0.55000000000000004">
      <c r="A1901">
        <v>1899</v>
      </c>
      <c r="B1901" s="3" t="s">
        <v>1900</v>
      </c>
      <c r="C1901" s="3" t="s">
        <v>6009</v>
      </c>
      <c r="D1901" s="7">
        <v>900</v>
      </c>
      <c r="E1901" s="7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7">
        <f t="shared" si="174"/>
        <v>28.571428571428573</v>
      </c>
      <c r="N1901" t="b">
        <v>1</v>
      </c>
      <c r="O1901" s="11">
        <f t="shared" si="175"/>
        <v>1.3333333333333333</v>
      </c>
      <c r="P1901" s="12">
        <f t="shared" si="176"/>
        <v>42058.941736111112</v>
      </c>
      <c r="Q1901" s="12">
        <f t="shared" si="177"/>
        <v>42088.90006944444</v>
      </c>
      <c r="R1901" t="s">
        <v>8279</v>
      </c>
      <c r="S1901" t="str">
        <f t="shared" si="178"/>
        <v>music</v>
      </c>
      <c r="T1901" t="str">
        <f t="shared" si="179"/>
        <v>indie rock</v>
      </c>
    </row>
    <row r="1902" spans="1:20" ht="43.2" x14ac:dyDescent="0.55000000000000004">
      <c r="A1902">
        <v>1900</v>
      </c>
      <c r="B1902" s="3" t="s">
        <v>1901</v>
      </c>
      <c r="C1902" s="3" t="s">
        <v>6010</v>
      </c>
      <c r="D1902" s="7">
        <v>2500</v>
      </c>
      <c r="E1902" s="7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7">
        <f t="shared" si="174"/>
        <v>50.631666666666668</v>
      </c>
      <c r="N1902" t="b">
        <v>1</v>
      </c>
      <c r="O1902" s="11">
        <f t="shared" si="175"/>
        <v>1.0936440000000001</v>
      </c>
      <c r="P1902" s="12">
        <f t="shared" si="176"/>
        <v>41160.871886574074</v>
      </c>
      <c r="Q1902" s="12">
        <f t="shared" si="177"/>
        <v>41188.415972222225</v>
      </c>
      <c r="R1902" t="s">
        <v>8279</v>
      </c>
      <c r="S1902" t="str">
        <f t="shared" si="178"/>
        <v>music</v>
      </c>
      <c r="T1902" t="str">
        <f t="shared" si="179"/>
        <v>indie rock</v>
      </c>
    </row>
    <row r="1903" spans="1:20" ht="43.2" x14ac:dyDescent="0.55000000000000004">
      <c r="A1903">
        <v>1901</v>
      </c>
      <c r="B1903" s="3" t="s">
        <v>1902</v>
      </c>
      <c r="C1903" s="3" t="s">
        <v>6011</v>
      </c>
      <c r="D1903" s="7">
        <v>99000</v>
      </c>
      <c r="E1903" s="7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7">
        <f t="shared" si="174"/>
        <v>106.8</v>
      </c>
      <c r="N1903" t="b">
        <v>0</v>
      </c>
      <c r="O1903" s="11">
        <f t="shared" si="175"/>
        <v>2.696969696969697E-2</v>
      </c>
      <c r="P1903" s="12">
        <f t="shared" si="176"/>
        <v>42116.54315972222</v>
      </c>
      <c r="Q1903" s="12">
        <f t="shared" si="177"/>
        <v>42146.541666666672</v>
      </c>
      <c r="R1903" t="s">
        <v>8294</v>
      </c>
      <c r="S1903" t="str">
        <f t="shared" si="178"/>
        <v>technology</v>
      </c>
      <c r="T1903" t="str">
        <f t="shared" si="179"/>
        <v>gadgets</v>
      </c>
    </row>
    <row r="1904" spans="1:20" ht="43.2" x14ac:dyDescent="0.55000000000000004">
      <c r="A1904">
        <v>1902</v>
      </c>
      <c r="B1904" s="3" t="s">
        <v>1903</v>
      </c>
      <c r="C1904" s="3" t="s">
        <v>6012</v>
      </c>
      <c r="D1904" s="7">
        <v>1000</v>
      </c>
      <c r="E1904" s="7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7">
        <f t="shared" si="174"/>
        <v>4</v>
      </c>
      <c r="N1904" t="b">
        <v>0</v>
      </c>
      <c r="O1904" s="11">
        <f t="shared" si="175"/>
        <v>1.2E-2</v>
      </c>
      <c r="P1904" s="12">
        <f t="shared" si="176"/>
        <v>42037.789895833332</v>
      </c>
      <c r="Q1904" s="12">
        <f t="shared" si="177"/>
        <v>42067.789895833332</v>
      </c>
      <c r="R1904" t="s">
        <v>8294</v>
      </c>
      <c r="S1904" t="str">
        <f t="shared" si="178"/>
        <v>technology</v>
      </c>
      <c r="T1904" t="str">
        <f t="shared" si="179"/>
        <v>gadgets</v>
      </c>
    </row>
    <row r="1905" spans="1:20" ht="43.2" x14ac:dyDescent="0.55000000000000004">
      <c r="A1905">
        <v>1903</v>
      </c>
      <c r="B1905" s="3" t="s">
        <v>1904</v>
      </c>
      <c r="C1905" s="3" t="s">
        <v>6013</v>
      </c>
      <c r="D1905" s="7">
        <v>3000</v>
      </c>
      <c r="E1905" s="7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7">
        <f t="shared" si="174"/>
        <v>34.097560975609753</v>
      </c>
      <c r="N1905" t="b">
        <v>0</v>
      </c>
      <c r="O1905" s="11">
        <f t="shared" si="175"/>
        <v>0.46600000000000003</v>
      </c>
      <c r="P1905" s="12">
        <f t="shared" si="176"/>
        <v>42702.770729166667</v>
      </c>
      <c r="Q1905" s="12">
        <f t="shared" si="177"/>
        <v>42762.770729166667</v>
      </c>
      <c r="R1905" t="s">
        <v>8294</v>
      </c>
      <c r="S1905" t="str">
        <f t="shared" si="178"/>
        <v>technology</v>
      </c>
      <c r="T1905" t="str">
        <f t="shared" si="179"/>
        <v>gadgets</v>
      </c>
    </row>
    <row r="1906" spans="1:20" ht="43.2" x14ac:dyDescent="0.55000000000000004">
      <c r="A1906">
        <v>1904</v>
      </c>
      <c r="B1906" s="3" t="s">
        <v>1905</v>
      </c>
      <c r="C1906" s="3" t="s">
        <v>6014</v>
      </c>
      <c r="D1906" s="7">
        <v>50000</v>
      </c>
      <c r="E1906" s="7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7">
        <f t="shared" si="174"/>
        <v>25</v>
      </c>
      <c r="N1906" t="b">
        <v>0</v>
      </c>
      <c r="O1906" s="11">
        <f t="shared" si="175"/>
        <v>1E-3</v>
      </c>
      <c r="P1906" s="12">
        <f t="shared" si="176"/>
        <v>42326.685428240744</v>
      </c>
      <c r="Q1906" s="12">
        <f t="shared" si="177"/>
        <v>42371.685428240744</v>
      </c>
      <c r="R1906" t="s">
        <v>8294</v>
      </c>
      <c r="S1906" t="str">
        <f t="shared" si="178"/>
        <v>technology</v>
      </c>
      <c r="T1906" t="str">
        <f t="shared" si="179"/>
        <v>gadgets</v>
      </c>
    </row>
    <row r="1907" spans="1:20" ht="43.2" x14ac:dyDescent="0.55000000000000004">
      <c r="A1907">
        <v>1905</v>
      </c>
      <c r="B1907" s="3" t="s">
        <v>1906</v>
      </c>
      <c r="C1907" s="3" t="s">
        <v>6015</v>
      </c>
      <c r="D1907" s="7">
        <v>25000</v>
      </c>
      <c r="E1907" s="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7">
        <f t="shared" si="174"/>
        <v>10.5</v>
      </c>
      <c r="N1907" t="b">
        <v>0</v>
      </c>
      <c r="O1907" s="11">
        <f t="shared" si="175"/>
        <v>1.6800000000000001E-3</v>
      </c>
      <c r="P1907" s="12">
        <f t="shared" si="176"/>
        <v>41859.925856481481</v>
      </c>
      <c r="Q1907" s="12">
        <f t="shared" si="177"/>
        <v>41889.925856481481</v>
      </c>
      <c r="R1907" t="s">
        <v>8294</v>
      </c>
      <c r="S1907" t="str">
        <f t="shared" si="178"/>
        <v>technology</v>
      </c>
      <c r="T1907" t="str">
        <f t="shared" si="179"/>
        <v>gadgets</v>
      </c>
    </row>
    <row r="1908" spans="1:20" ht="43.2" x14ac:dyDescent="0.55000000000000004">
      <c r="A1908">
        <v>1906</v>
      </c>
      <c r="B1908" s="3" t="s">
        <v>1907</v>
      </c>
      <c r="C1908" s="3" t="s">
        <v>6016</v>
      </c>
      <c r="D1908" s="7">
        <v>50000</v>
      </c>
      <c r="E1908" s="7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7">
        <f t="shared" si="174"/>
        <v>215.95959595959596</v>
      </c>
      <c r="N1908" t="b">
        <v>0</v>
      </c>
      <c r="O1908" s="11">
        <f t="shared" si="175"/>
        <v>0.42759999999999998</v>
      </c>
      <c r="P1908" s="12">
        <f t="shared" si="176"/>
        <v>42514.671099537038</v>
      </c>
      <c r="Q1908" s="12">
        <f t="shared" si="177"/>
        <v>42544.671099537038</v>
      </c>
      <c r="R1908" t="s">
        <v>8294</v>
      </c>
      <c r="S1908" t="str">
        <f t="shared" si="178"/>
        <v>technology</v>
      </c>
      <c r="T1908" t="str">
        <f t="shared" si="179"/>
        <v>gadgets</v>
      </c>
    </row>
    <row r="1909" spans="1:20" ht="43.2" x14ac:dyDescent="0.55000000000000004">
      <c r="A1909">
        <v>1907</v>
      </c>
      <c r="B1909" s="3" t="s">
        <v>1908</v>
      </c>
      <c r="C1909" s="3" t="s">
        <v>6017</v>
      </c>
      <c r="D1909" s="7">
        <v>30000</v>
      </c>
      <c r="E1909" s="7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7">
        <f t="shared" si="174"/>
        <v>21.25</v>
      </c>
      <c r="N1909" t="b">
        <v>0</v>
      </c>
      <c r="O1909" s="11">
        <f t="shared" si="175"/>
        <v>2.8333333333333335E-3</v>
      </c>
      <c r="P1909" s="12">
        <f t="shared" si="176"/>
        <v>41767.587094907409</v>
      </c>
      <c r="Q1909" s="12">
        <f t="shared" si="177"/>
        <v>41782.587094907409</v>
      </c>
      <c r="R1909" t="s">
        <v>8294</v>
      </c>
      <c r="S1909" t="str">
        <f t="shared" si="178"/>
        <v>technology</v>
      </c>
      <c r="T1909" t="str">
        <f t="shared" si="179"/>
        <v>gadgets</v>
      </c>
    </row>
    <row r="1910" spans="1:20" ht="43.2" x14ac:dyDescent="0.55000000000000004">
      <c r="A1910">
        <v>1908</v>
      </c>
      <c r="B1910" s="3" t="s">
        <v>1909</v>
      </c>
      <c r="C1910" s="3" t="s">
        <v>6018</v>
      </c>
      <c r="D1910" s="7">
        <v>25000</v>
      </c>
      <c r="E1910" s="7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7">
        <f t="shared" si="174"/>
        <v>108.25</v>
      </c>
      <c r="N1910" t="b">
        <v>0</v>
      </c>
      <c r="O1910" s="11">
        <f t="shared" si="175"/>
        <v>1.7319999999999999E-2</v>
      </c>
      <c r="P1910" s="12">
        <f t="shared" si="176"/>
        <v>42703.917824074073</v>
      </c>
      <c r="Q1910" s="12">
        <f t="shared" si="177"/>
        <v>42733.917824074073</v>
      </c>
      <c r="R1910" t="s">
        <v>8294</v>
      </c>
      <c r="S1910" t="str">
        <f t="shared" si="178"/>
        <v>technology</v>
      </c>
      <c r="T1910" t="str">
        <f t="shared" si="179"/>
        <v>gadgets</v>
      </c>
    </row>
    <row r="1911" spans="1:20" ht="43.2" x14ac:dyDescent="0.55000000000000004">
      <c r="A1911">
        <v>1909</v>
      </c>
      <c r="B1911" s="3" t="s">
        <v>1910</v>
      </c>
      <c r="C1911" s="3" t="s">
        <v>6019</v>
      </c>
      <c r="D1911" s="7">
        <v>35000</v>
      </c>
      <c r="E1911" s="7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7">
        <f t="shared" si="174"/>
        <v>129.97368421052633</v>
      </c>
      <c r="N1911" t="b">
        <v>0</v>
      </c>
      <c r="O1911" s="11">
        <f t="shared" si="175"/>
        <v>0.14111428571428572</v>
      </c>
      <c r="P1911" s="12">
        <f t="shared" si="176"/>
        <v>41905.429155092592</v>
      </c>
      <c r="Q1911" s="12">
        <f t="shared" si="177"/>
        <v>41935.429155092592</v>
      </c>
      <c r="R1911" t="s">
        <v>8294</v>
      </c>
      <c r="S1911" t="str">
        <f t="shared" si="178"/>
        <v>technology</v>
      </c>
      <c r="T1911" t="str">
        <f t="shared" si="179"/>
        <v>gadgets</v>
      </c>
    </row>
    <row r="1912" spans="1:20" ht="43.2" x14ac:dyDescent="0.55000000000000004">
      <c r="A1912">
        <v>1910</v>
      </c>
      <c r="B1912" s="3" t="s">
        <v>1911</v>
      </c>
      <c r="C1912" s="3" t="s">
        <v>6020</v>
      </c>
      <c r="D1912" s="7">
        <v>85000</v>
      </c>
      <c r="E1912" s="7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7">
        <f t="shared" si="174"/>
        <v>117.49473684210527</v>
      </c>
      <c r="N1912" t="b">
        <v>0</v>
      </c>
      <c r="O1912" s="11">
        <f t="shared" si="175"/>
        <v>0.39395294117647056</v>
      </c>
      <c r="P1912" s="12">
        <f t="shared" si="176"/>
        <v>42264.963159722218</v>
      </c>
      <c r="Q1912" s="12">
        <f t="shared" si="177"/>
        <v>42308.947916666672</v>
      </c>
      <c r="R1912" t="s">
        <v>8294</v>
      </c>
      <c r="S1912" t="str">
        <f t="shared" si="178"/>
        <v>technology</v>
      </c>
      <c r="T1912" t="str">
        <f t="shared" si="179"/>
        <v>gadgets</v>
      </c>
    </row>
    <row r="1913" spans="1:20" ht="43.2" x14ac:dyDescent="0.55000000000000004">
      <c r="A1913">
        <v>1911</v>
      </c>
      <c r="B1913" s="3" t="s">
        <v>1912</v>
      </c>
      <c r="C1913" s="3" t="s">
        <v>6021</v>
      </c>
      <c r="D1913" s="7">
        <v>42500</v>
      </c>
      <c r="E1913" s="7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7">
        <f t="shared" si="174"/>
        <v>10</v>
      </c>
      <c r="N1913" t="b">
        <v>0</v>
      </c>
      <c r="O1913" s="11">
        <f t="shared" si="175"/>
        <v>2.3529411764705883E-4</v>
      </c>
      <c r="P1913" s="12">
        <f t="shared" si="176"/>
        <v>41830.033958333333</v>
      </c>
      <c r="Q1913" s="12">
        <f t="shared" si="177"/>
        <v>41860.033958333333</v>
      </c>
      <c r="R1913" t="s">
        <v>8294</v>
      </c>
      <c r="S1913" t="str">
        <f t="shared" si="178"/>
        <v>technology</v>
      </c>
      <c r="T1913" t="str">
        <f t="shared" si="179"/>
        <v>gadgets</v>
      </c>
    </row>
    <row r="1914" spans="1:20" ht="43.2" x14ac:dyDescent="0.55000000000000004">
      <c r="A1914">
        <v>1912</v>
      </c>
      <c r="B1914" s="3" t="s">
        <v>1913</v>
      </c>
      <c r="C1914" s="3" t="s">
        <v>6022</v>
      </c>
      <c r="D1914" s="7">
        <v>5000</v>
      </c>
      <c r="E1914" s="7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7">
        <f t="shared" si="174"/>
        <v>70.595238095238102</v>
      </c>
      <c r="N1914" t="b">
        <v>0</v>
      </c>
      <c r="O1914" s="11">
        <f t="shared" si="175"/>
        <v>0.59299999999999997</v>
      </c>
      <c r="P1914" s="12">
        <f t="shared" si="176"/>
        <v>42129.226388888885</v>
      </c>
      <c r="Q1914" s="12">
        <f t="shared" si="177"/>
        <v>42159.226388888885</v>
      </c>
      <c r="R1914" t="s">
        <v>8294</v>
      </c>
      <c r="S1914" t="str">
        <f t="shared" si="178"/>
        <v>technology</v>
      </c>
      <c r="T1914" t="str">
        <f t="shared" si="179"/>
        <v>gadgets</v>
      </c>
    </row>
    <row r="1915" spans="1:20" ht="28.8" x14ac:dyDescent="0.55000000000000004">
      <c r="A1915">
        <v>1913</v>
      </c>
      <c r="B1915" s="3" t="s">
        <v>1914</v>
      </c>
      <c r="C1915" s="3" t="s">
        <v>6023</v>
      </c>
      <c r="D1915" s="7">
        <v>48000</v>
      </c>
      <c r="E1915" s="7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7">
        <f t="shared" si="174"/>
        <v>24.5</v>
      </c>
      <c r="N1915" t="b">
        <v>0</v>
      </c>
      <c r="O1915" s="11">
        <f t="shared" si="175"/>
        <v>1.3270833333333334E-2</v>
      </c>
      <c r="P1915" s="12">
        <f t="shared" si="176"/>
        <v>41890.511319444442</v>
      </c>
      <c r="Q1915" s="12">
        <f t="shared" si="177"/>
        <v>41920.511319444442</v>
      </c>
      <c r="R1915" t="s">
        <v>8294</v>
      </c>
      <c r="S1915" t="str">
        <f t="shared" si="178"/>
        <v>technology</v>
      </c>
      <c r="T1915" t="str">
        <f t="shared" si="179"/>
        <v>gadgets</v>
      </c>
    </row>
    <row r="1916" spans="1:20" ht="43.2" x14ac:dyDescent="0.55000000000000004">
      <c r="A1916">
        <v>1914</v>
      </c>
      <c r="B1916" s="3" t="s">
        <v>1915</v>
      </c>
      <c r="C1916" s="3" t="s">
        <v>6024</v>
      </c>
      <c r="D1916" s="7">
        <v>666</v>
      </c>
      <c r="E1916" s="7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7">
        <f t="shared" si="174"/>
        <v>30</v>
      </c>
      <c r="N1916" t="b">
        <v>0</v>
      </c>
      <c r="O1916" s="11">
        <f t="shared" si="175"/>
        <v>9.0090090090090086E-2</v>
      </c>
      <c r="P1916" s="12">
        <f t="shared" si="176"/>
        <v>41929.174456018518</v>
      </c>
      <c r="Q1916" s="12">
        <f t="shared" si="177"/>
        <v>41944.165972222225</v>
      </c>
      <c r="R1916" t="s">
        <v>8294</v>
      </c>
      <c r="S1916" t="str">
        <f t="shared" si="178"/>
        <v>technology</v>
      </c>
      <c r="T1916" t="str">
        <f t="shared" si="179"/>
        <v>gadgets</v>
      </c>
    </row>
    <row r="1917" spans="1:20" ht="43.2" x14ac:dyDescent="0.55000000000000004">
      <c r="A1917">
        <v>1915</v>
      </c>
      <c r="B1917" s="3" t="s">
        <v>1916</v>
      </c>
      <c r="C1917" s="3" t="s">
        <v>6025</v>
      </c>
      <c r="D1917" s="7">
        <v>500</v>
      </c>
      <c r="E1917" s="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7">
        <f t="shared" si="174"/>
        <v>2</v>
      </c>
      <c r="N1917" t="b">
        <v>0</v>
      </c>
      <c r="O1917" s="11">
        <f t="shared" si="175"/>
        <v>1.6E-2</v>
      </c>
      <c r="P1917" s="12">
        <f t="shared" si="176"/>
        <v>41864.04886574074</v>
      </c>
      <c r="Q1917" s="12">
        <f t="shared" si="177"/>
        <v>41884.04886574074</v>
      </c>
      <c r="R1917" t="s">
        <v>8294</v>
      </c>
      <c r="S1917" t="str">
        <f t="shared" si="178"/>
        <v>technology</v>
      </c>
      <c r="T1917" t="str">
        <f t="shared" si="179"/>
        <v>gadgets</v>
      </c>
    </row>
    <row r="1918" spans="1:20" ht="28.8" x14ac:dyDescent="0.55000000000000004">
      <c r="A1918">
        <v>1916</v>
      </c>
      <c r="B1918" s="3" t="s">
        <v>1917</v>
      </c>
      <c r="C1918" s="3" t="s">
        <v>6026</v>
      </c>
      <c r="D1918" s="7">
        <v>20000</v>
      </c>
      <c r="E1918" s="7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7">
        <f t="shared" si="174"/>
        <v>17</v>
      </c>
      <c r="N1918" t="b">
        <v>0</v>
      </c>
      <c r="O1918" s="11">
        <f t="shared" si="175"/>
        <v>5.1000000000000004E-3</v>
      </c>
      <c r="P1918" s="12">
        <f t="shared" si="176"/>
        <v>42656.717303240745</v>
      </c>
      <c r="Q1918" s="12">
        <f t="shared" si="177"/>
        <v>42681.758969907409</v>
      </c>
      <c r="R1918" t="s">
        <v>8294</v>
      </c>
      <c r="S1918" t="str">
        <f t="shared" si="178"/>
        <v>technology</v>
      </c>
      <c r="T1918" t="str">
        <f t="shared" si="179"/>
        <v>gadgets</v>
      </c>
    </row>
    <row r="1919" spans="1:20" ht="28.8" x14ac:dyDescent="0.55000000000000004">
      <c r="A1919">
        <v>1917</v>
      </c>
      <c r="B1919" s="3" t="s">
        <v>1918</v>
      </c>
      <c r="C1919" s="3" t="s">
        <v>6027</v>
      </c>
      <c r="D1919" s="7">
        <v>390000</v>
      </c>
      <c r="E1919" s="7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7">
        <f t="shared" si="174"/>
        <v>2928.9285714285716</v>
      </c>
      <c r="N1919" t="b">
        <v>0</v>
      </c>
      <c r="O1919" s="11">
        <f t="shared" si="175"/>
        <v>0.52570512820512816</v>
      </c>
      <c r="P1919" s="12">
        <f t="shared" si="176"/>
        <v>42746.270057870366</v>
      </c>
      <c r="Q1919" s="12">
        <f t="shared" si="177"/>
        <v>42776.270057870366</v>
      </c>
      <c r="R1919" t="s">
        <v>8294</v>
      </c>
      <c r="S1919" t="str">
        <f t="shared" si="178"/>
        <v>technology</v>
      </c>
      <c r="T1919" t="str">
        <f t="shared" si="179"/>
        <v>gadgets</v>
      </c>
    </row>
    <row r="1920" spans="1:20" ht="43.2" x14ac:dyDescent="0.55000000000000004">
      <c r="A1920">
        <v>1918</v>
      </c>
      <c r="B1920" s="3" t="s">
        <v>1919</v>
      </c>
      <c r="C1920" s="3" t="s">
        <v>6028</v>
      </c>
      <c r="D1920" s="7">
        <v>25000</v>
      </c>
      <c r="E1920" s="7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7">
        <f t="shared" si="174"/>
        <v>28.888888888888889</v>
      </c>
      <c r="N1920" t="b">
        <v>0</v>
      </c>
      <c r="O1920" s="11">
        <f t="shared" si="175"/>
        <v>1.04E-2</v>
      </c>
      <c r="P1920" s="12">
        <f t="shared" si="176"/>
        <v>41828.789942129632</v>
      </c>
      <c r="Q1920" s="12">
        <f t="shared" si="177"/>
        <v>41863.789942129632</v>
      </c>
      <c r="R1920" t="s">
        <v>8294</v>
      </c>
      <c r="S1920" t="str">
        <f t="shared" si="178"/>
        <v>technology</v>
      </c>
      <c r="T1920" t="str">
        <f t="shared" si="179"/>
        <v>gadgets</v>
      </c>
    </row>
    <row r="1921" spans="1:20" ht="43.2" x14ac:dyDescent="0.55000000000000004">
      <c r="A1921">
        <v>1919</v>
      </c>
      <c r="B1921" s="3" t="s">
        <v>1920</v>
      </c>
      <c r="C1921" s="3" t="s">
        <v>6029</v>
      </c>
      <c r="D1921" s="7">
        <v>500</v>
      </c>
      <c r="E1921" s="7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7">
        <f t="shared" si="174"/>
        <v>29.625</v>
      </c>
      <c r="N1921" t="b">
        <v>0</v>
      </c>
      <c r="O1921" s="11">
        <f t="shared" si="175"/>
        <v>0.47399999999999998</v>
      </c>
      <c r="P1921" s="12">
        <f t="shared" si="176"/>
        <v>42113.875567129624</v>
      </c>
      <c r="Q1921" s="12">
        <f t="shared" si="177"/>
        <v>42143.875567129624</v>
      </c>
      <c r="R1921" t="s">
        <v>8294</v>
      </c>
      <c r="S1921" t="str">
        <f t="shared" si="178"/>
        <v>technology</v>
      </c>
      <c r="T1921" t="str">
        <f t="shared" si="179"/>
        <v>gadgets</v>
      </c>
    </row>
    <row r="1922" spans="1:20" ht="43.2" x14ac:dyDescent="0.55000000000000004">
      <c r="A1922">
        <v>1920</v>
      </c>
      <c r="B1922" s="3" t="s">
        <v>1921</v>
      </c>
      <c r="C1922" s="3" t="s">
        <v>6030</v>
      </c>
      <c r="D1922" s="7">
        <v>10000</v>
      </c>
      <c r="E1922" s="7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7">
        <f t="shared" si="174"/>
        <v>40.980952380952381</v>
      </c>
      <c r="N1922" t="b">
        <v>0</v>
      </c>
      <c r="O1922" s="11">
        <f t="shared" si="175"/>
        <v>0.43030000000000002</v>
      </c>
      <c r="P1922" s="12">
        <f t="shared" si="176"/>
        <v>42270.875706018516</v>
      </c>
      <c r="Q1922" s="12">
        <f t="shared" si="177"/>
        <v>42298.958333333328</v>
      </c>
      <c r="R1922" t="s">
        <v>8294</v>
      </c>
      <c r="S1922" t="str">
        <f t="shared" si="178"/>
        <v>technology</v>
      </c>
      <c r="T1922" t="str">
        <f t="shared" si="179"/>
        <v>gadgets</v>
      </c>
    </row>
    <row r="1923" spans="1:20" ht="28.8" x14ac:dyDescent="0.55000000000000004">
      <c r="A1923">
        <v>1921</v>
      </c>
      <c r="B1923" s="3" t="s">
        <v>1922</v>
      </c>
      <c r="C1923" s="3" t="s">
        <v>6031</v>
      </c>
      <c r="D1923" s="7">
        <v>1500</v>
      </c>
      <c r="E1923" s="7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7">
        <f t="shared" ref="M1923:M1986" si="180">E1923/L1923</f>
        <v>54</v>
      </c>
      <c r="N1923" t="b">
        <v>1</v>
      </c>
      <c r="O1923" s="11">
        <f t="shared" ref="O1923:O1986" si="181">E1923/D1923</f>
        <v>1.3680000000000001</v>
      </c>
      <c r="P1923" s="12">
        <f t="shared" ref="P1923:P1986" si="182">(((J1923/60)/60)/24)+DATE(1970,1,1)</f>
        <v>41074.221562500003</v>
      </c>
      <c r="Q1923" s="12">
        <f t="shared" ref="Q1923:Q1986" si="183">(((I1923/60)/60)/24)+DATE(1970,1,1)</f>
        <v>41104.221562500003</v>
      </c>
      <c r="R1923" t="s">
        <v>8279</v>
      </c>
      <c r="S1923" t="str">
        <f t="shared" ref="S1923:S1986" si="184">LEFT(R1923, SEARCH("/",R1923,1)-1)</f>
        <v>music</v>
      </c>
      <c r="T1923" t="str">
        <f t="shared" ref="T1923:T1986" si="185">RIGHT(R1923,LEN(R1923)-SEARCH("/",R1923))</f>
        <v>indie rock</v>
      </c>
    </row>
    <row r="1924" spans="1:20" ht="43.2" x14ac:dyDescent="0.55000000000000004">
      <c r="A1924">
        <v>1922</v>
      </c>
      <c r="B1924" s="3" t="s">
        <v>1923</v>
      </c>
      <c r="C1924" s="3" t="s">
        <v>6032</v>
      </c>
      <c r="D1924" s="7">
        <v>2000</v>
      </c>
      <c r="E1924" s="7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7">
        <f t="shared" si="180"/>
        <v>36.109375</v>
      </c>
      <c r="N1924" t="b">
        <v>1</v>
      </c>
      <c r="O1924" s="11">
        <f t="shared" si="181"/>
        <v>1.1555</v>
      </c>
      <c r="P1924" s="12">
        <f t="shared" si="182"/>
        <v>41590.255868055552</v>
      </c>
      <c r="Q1924" s="12">
        <f t="shared" si="183"/>
        <v>41620.255868055552</v>
      </c>
      <c r="R1924" t="s">
        <v>8279</v>
      </c>
      <c r="S1924" t="str">
        <f t="shared" si="184"/>
        <v>music</v>
      </c>
      <c r="T1924" t="str">
        <f t="shared" si="185"/>
        <v>indie rock</v>
      </c>
    </row>
    <row r="1925" spans="1:20" ht="43.2" x14ac:dyDescent="0.55000000000000004">
      <c r="A1925">
        <v>1923</v>
      </c>
      <c r="B1925" s="3" t="s">
        <v>1924</v>
      </c>
      <c r="C1925" s="3" t="s">
        <v>6033</v>
      </c>
      <c r="D1925" s="7">
        <v>125</v>
      </c>
      <c r="E1925" s="7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7">
        <f t="shared" si="180"/>
        <v>23.153846153846153</v>
      </c>
      <c r="N1925" t="b">
        <v>1</v>
      </c>
      <c r="O1925" s="11">
        <f t="shared" si="181"/>
        <v>2.4079999999999999</v>
      </c>
      <c r="P1925" s="12">
        <f t="shared" si="182"/>
        <v>40772.848749999997</v>
      </c>
      <c r="Q1925" s="12">
        <f t="shared" si="183"/>
        <v>40813.207638888889</v>
      </c>
      <c r="R1925" t="s">
        <v>8279</v>
      </c>
      <c r="S1925" t="str">
        <f t="shared" si="184"/>
        <v>music</v>
      </c>
      <c r="T1925" t="str">
        <f t="shared" si="185"/>
        <v>indie rock</v>
      </c>
    </row>
    <row r="1926" spans="1:20" ht="57.6" x14ac:dyDescent="0.55000000000000004">
      <c r="A1926">
        <v>1924</v>
      </c>
      <c r="B1926" s="3" t="s">
        <v>1925</v>
      </c>
      <c r="C1926" s="3" t="s">
        <v>6034</v>
      </c>
      <c r="D1926" s="7">
        <v>3000</v>
      </c>
      <c r="E1926" s="7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7">
        <f t="shared" si="180"/>
        <v>104</v>
      </c>
      <c r="N1926" t="b">
        <v>1</v>
      </c>
      <c r="O1926" s="11">
        <f t="shared" si="181"/>
        <v>1.1439999999999999</v>
      </c>
      <c r="P1926" s="12">
        <f t="shared" si="182"/>
        <v>41626.761053240742</v>
      </c>
      <c r="Q1926" s="12">
        <f t="shared" si="183"/>
        <v>41654.814583333333</v>
      </c>
      <c r="R1926" t="s">
        <v>8279</v>
      </c>
      <c r="S1926" t="str">
        <f t="shared" si="184"/>
        <v>music</v>
      </c>
      <c r="T1926" t="str">
        <f t="shared" si="185"/>
        <v>indie rock</v>
      </c>
    </row>
    <row r="1927" spans="1:20" ht="28.8" x14ac:dyDescent="0.55000000000000004">
      <c r="A1927">
        <v>1925</v>
      </c>
      <c r="B1927" s="3" t="s">
        <v>1926</v>
      </c>
      <c r="C1927" s="3" t="s">
        <v>6035</v>
      </c>
      <c r="D1927" s="7">
        <v>1500</v>
      </c>
      <c r="E1927" s="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7">
        <f t="shared" si="180"/>
        <v>31.826923076923077</v>
      </c>
      <c r="N1927" t="b">
        <v>1</v>
      </c>
      <c r="O1927" s="11">
        <f t="shared" si="181"/>
        <v>1.1033333333333333</v>
      </c>
      <c r="P1927" s="12">
        <f t="shared" si="182"/>
        <v>41535.90148148148</v>
      </c>
      <c r="Q1927" s="12">
        <f t="shared" si="183"/>
        <v>41558</v>
      </c>
      <c r="R1927" t="s">
        <v>8279</v>
      </c>
      <c r="S1927" t="str">
        <f t="shared" si="184"/>
        <v>music</v>
      </c>
      <c r="T1927" t="str">
        <f t="shared" si="185"/>
        <v>indie rock</v>
      </c>
    </row>
    <row r="1928" spans="1:20" ht="57.6" x14ac:dyDescent="0.55000000000000004">
      <c r="A1928">
        <v>1926</v>
      </c>
      <c r="B1928" s="3" t="s">
        <v>1927</v>
      </c>
      <c r="C1928" s="3" t="s">
        <v>6036</v>
      </c>
      <c r="D1928" s="7">
        <v>1500</v>
      </c>
      <c r="E1928" s="7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7">
        <f t="shared" si="180"/>
        <v>27.3896261682243</v>
      </c>
      <c r="N1928" t="b">
        <v>1</v>
      </c>
      <c r="O1928" s="11">
        <f t="shared" si="181"/>
        <v>1.9537933333333333</v>
      </c>
      <c r="P1928" s="12">
        <f t="shared" si="182"/>
        <v>40456.954351851848</v>
      </c>
      <c r="Q1928" s="12">
        <f t="shared" si="183"/>
        <v>40484.018055555556</v>
      </c>
      <c r="R1928" t="s">
        <v>8279</v>
      </c>
      <c r="S1928" t="str">
        <f t="shared" si="184"/>
        <v>music</v>
      </c>
      <c r="T1928" t="str">
        <f t="shared" si="185"/>
        <v>indie rock</v>
      </c>
    </row>
    <row r="1929" spans="1:20" x14ac:dyDescent="0.55000000000000004">
      <c r="A1929">
        <v>1927</v>
      </c>
      <c r="B1929" s="3" t="s">
        <v>1928</v>
      </c>
      <c r="C1929" s="3" t="s">
        <v>6037</v>
      </c>
      <c r="D1929" s="7">
        <v>600</v>
      </c>
      <c r="E1929" s="7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7">
        <f t="shared" si="180"/>
        <v>56.363636363636367</v>
      </c>
      <c r="N1929" t="b">
        <v>1</v>
      </c>
      <c r="O1929" s="11">
        <f t="shared" si="181"/>
        <v>1.0333333333333334</v>
      </c>
      <c r="P1929" s="12">
        <f t="shared" si="182"/>
        <v>40960.861562500002</v>
      </c>
      <c r="Q1929" s="12">
        <f t="shared" si="183"/>
        <v>40976.207638888889</v>
      </c>
      <c r="R1929" t="s">
        <v>8279</v>
      </c>
      <c r="S1929" t="str">
        <f t="shared" si="184"/>
        <v>music</v>
      </c>
      <c r="T1929" t="str">
        <f t="shared" si="185"/>
        <v>indie rock</v>
      </c>
    </row>
    <row r="1930" spans="1:20" ht="28.8" x14ac:dyDescent="0.55000000000000004">
      <c r="A1930">
        <v>1928</v>
      </c>
      <c r="B1930" s="3" t="s">
        <v>1929</v>
      </c>
      <c r="C1930" s="3" t="s">
        <v>6038</v>
      </c>
      <c r="D1930" s="7">
        <v>2550</v>
      </c>
      <c r="E1930" s="7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7">
        <f t="shared" si="180"/>
        <v>77.352941176470594</v>
      </c>
      <c r="N1930" t="b">
        <v>1</v>
      </c>
      <c r="O1930" s="11">
        <f t="shared" si="181"/>
        <v>1.031372549019608</v>
      </c>
      <c r="P1930" s="12">
        <f t="shared" si="182"/>
        <v>41371.648078703707</v>
      </c>
      <c r="Q1930" s="12">
        <f t="shared" si="183"/>
        <v>41401.648078703707</v>
      </c>
      <c r="R1930" t="s">
        <v>8279</v>
      </c>
      <c r="S1930" t="str">
        <f t="shared" si="184"/>
        <v>music</v>
      </c>
      <c r="T1930" t="str">
        <f t="shared" si="185"/>
        <v>indie rock</v>
      </c>
    </row>
    <row r="1931" spans="1:20" ht="43.2" x14ac:dyDescent="0.55000000000000004">
      <c r="A1931">
        <v>1929</v>
      </c>
      <c r="B1931" s="3" t="s">
        <v>1930</v>
      </c>
      <c r="C1931" s="3" t="s">
        <v>6039</v>
      </c>
      <c r="D1931" s="7">
        <v>3200</v>
      </c>
      <c r="E1931" s="7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7">
        <f t="shared" si="180"/>
        <v>42.8</v>
      </c>
      <c r="N1931" t="b">
        <v>1</v>
      </c>
      <c r="O1931" s="11">
        <f t="shared" si="181"/>
        <v>1.003125</v>
      </c>
      <c r="P1931" s="12">
        <f t="shared" si="182"/>
        <v>40687.021597222221</v>
      </c>
      <c r="Q1931" s="12">
        <f t="shared" si="183"/>
        <v>40729.021597222221</v>
      </c>
      <c r="R1931" t="s">
        <v>8279</v>
      </c>
      <c r="S1931" t="str">
        <f t="shared" si="184"/>
        <v>music</v>
      </c>
      <c r="T1931" t="str">
        <f t="shared" si="185"/>
        <v>indie rock</v>
      </c>
    </row>
    <row r="1932" spans="1:20" ht="28.8" x14ac:dyDescent="0.55000000000000004">
      <c r="A1932">
        <v>1930</v>
      </c>
      <c r="B1932" s="3" t="s">
        <v>1931</v>
      </c>
      <c r="C1932" s="3" t="s">
        <v>6040</v>
      </c>
      <c r="D1932" s="7">
        <v>1000</v>
      </c>
      <c r="E1932" s="7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7">
        <f t="shared" si="180"/>
        <v>48.846153846153847</v>
      </c>
      <c r="N1932" t="b">
        <v>1</v>
      </c>
      <c r="O1932" s="11">
        <f t="shared" si="181"/>
        <v>1.27</v>
      </c>
      <c r="P1932" s="12">
        <f t="shared" si="182"/>
        <v>41402.558819444443</v>
      </c>
      <c r="Q1932" s="12">
        <f t="shared" si="183"/>
        <v>41462.558819444443</v>
      </c>
      <c r="R1932" t="s">
        <v>8279</v>
      </c>
      <c r="S1932" t="str">
        <f t="shared" si="184"/>
        <v>music</v>
      </c>
      <c r="T1932" t="str">
        <f t="shared" si="185"/>
        <v>indie rock</v>
      </c>
    </row>
    <row r="1933" spans="1:20" ht="28.8" x14ac:dyDescent="0.55000000000000004">
      <c r="A1933">
        <v>1931</v>
      </c>
      <c r="B1933" s="3" t="s">
        <v>1932</v>
      </c>
      <c r="C1933" s="3" t="s">
        <v>6041</v>
      </c>
      <c r="D1933" s="7">
        <v>2000</v>
      </c>
      <c r="E1933" s="7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7">
        <f t="shared" si="180"/>
        <v>48.240400000000001</v>
      </c>
      <c r="N1933" t="b">
        <v>1</v>
      </c>
      <c r="O1933" s="11">
        <f t="shared" si="181"/>
        <v>1.20601</v>
      </c>
      <c r="P1933" s="12">
        <f t="shared" si="182"/>
        <v>41037.892465277779</v>
      </c>
      <c r="Q1933" s="12">
        <f t="shared" si="183"/>
        <v>41051.145833333336</v>
      </c>
      <c r="R1933" t="s">
        <v>8279</v>
      </c>
      <c r="S1933" t="str">
        <f t="shared" si="184"/>
        <v>music</v>
      </c>
      <c r="T1933" t="str">
        <f t="shared" si="185"/>
        <v>indie rock</v>
      </c>
    </row>
    <row r="1934" spans="1:20" ht="43.2" x14ac:dyDescent="0.55000000000000004">
      <c r="A1934">
        <v>1932</v>
      </c>
      <c r="B1934" s="3" t="s">
        <v>1933</v>
      </c>
      <c r="C1934" s="3" t="s">
        <v>6042</v>
      </c>
      <c r="D1934" s="7">
        <v>5250</v>
      </c>
      <c r="E1934" s="7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7">
        <f t="shared" si="180"/>
        <v>70.212500000000006</v>
      </c>
      <c r="N1934" t="b">
        <v>1</v>
      </c>
      <c r="O1934" s="11">
        <f t="shared" si="181"/>
        <v>1.0699047619047619</v>
      </c>
      <c r="P1934" s="12">
        <f t="shared" si="182"/>
        <v>40911.809872685182</v>
      </c>
      <c r="Q1934" s="12">
        <f t="shared" si="183"/>
        <v>40932.809872685182</v>
      </c>
      <c r="R1934" t="s">
        <v>8279</v>
      </c>
      <c r="S1934" t="str">
        <f t="shared" si="184"/>
        <v>music</v>
      </c>
      <c r="T1934" t="str">
        <f t="shared" si="185"/>
        <v>indie rock</v>
      </c>
    </row>
    <row r="1935" spans="1:20" ht="43.2" x14ac:dyDescent="0.55000000000000004">
      <c r="A1935">
        <v>1933</v>
      </c>
      <c r="B1935" s="3" t="s">
        <v>1934</v>
      </c>
      <c r="C1935" s="3" t="s">
        <v>6043</v>
      </c>
      <c r="D1935" s="7">
        <v>6000</v>
      </c>
      <c r="E1935" s="7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7">
        <f t="shared" si="180"/>
        <v>94.054545454545448</v>
      </c>
      <c r="N1935" t="b">
        <v>1</v>
      </c>
      <c r="O1935" s="11">
        <f t="shared" si="181"/>
        <v>1.7243333333333333</v>
      </c>
      <c r="P1935" s="12">
        <f t="shared" si="182"/>
        <v>41879.130868055552</v>
      </c>
      <c r="Q1935" s="12">
        <f t="shared" si="183"/>
        <v>41909.130868055552</v>
      </c>
      <c r="R1935" t="s">
        <v>8279</v>
      </c>
      <c r="S1935" t="str">
        <f t="shared" si="184"/>
        <v>music</v>
      </c>
      <c r="T1935" t="str">
        <f t="shared" si="185"/>
        <v>indie rock</v>
      </c>
    </row>
    <row r="1936" spans="1:20" ht="43.2" x14ac:dyDescent="0.55000000000000004">
      <c r="A1936">
        <v>1934</v>
      </c>
      <c r="B1936" s="3" t="s">
        <v>1935</v>
      </c>
      <c r="C1936" s="3" t="s">
        <v>6044</v>
      </c>
      <c r="D1936" s="7">
        <v>5000</v>
      </c>
      <c r="E1936" s="7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7">
        <f t="shared" si="180"/>
        <v>80.272727272727266</v>
      </c>
      <c r="N1936" t="b">
        <v>1</v>
      </c>
      <c r="O1936" s="11">
        <f t="shared" si="181"/>
        <v>1.2362</v>
      </c>
      <c r="P1936" s="12">
        <f t="shared" si="182"/>
        <v>40865.867141203707</v>
      </c>
      <c r="Q1936" s="12">
        <f t="shared" si="183"/>
        <v>40902.208333333336</v>
      </c>
      <c r="R1936" t="s">
        <v>8279</v>
      </c>
      <c r="S1936" t="str">
        <f t="shared" si="184"/>
        <v>music</v>
      </c>
      <c r="T1936" t="str">
        <f t="shared" si="185"/>
        <v>indie rock</v>
      </c>
    </row>
    <row r="1937" spans="1:20" ht="43.2" x14ac:dyDescent="0.55000000000000004">
      <c r="A1937">
        <v>1935</v>
      </c>
      <c r="B1937" s="3" t="s">
        <v>1936</v>
      </c>
      <c r="C1937" s="3" t="s">
        <v>6045</v>
      </c>
      <c r="D1937" s="7">
        <v>2500</v>
      </c>
      <c r="E1937" s="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7">
        <f t="shared" si="180"/>
        <v>54.2</v>
      </c>
      <c r="N1937" t="b">
        <v>1</v>
      </c>
      <c r="O1937" s="11">
        <f t="shared" si="181"/>
        <v>1.0840000000000001</v>
      </c>
      <c r="P1937" s="12">
        <f t="shared" si="182"/>
        <v>41773.932534722226</v>
      </c>
      <c r="Q1937" s="12">
        <f t="shared" si="183"/>
        <v>41811.207638888889</v>
      </c>
      <c r="R1937" t="s">
        <v>8279</v>
      </c>
      <c r="S1937" t="str">
        <f t="shared" si="184"/>
        <v>music</v>
      </c>
      <c r="T1937" t="str">
        <f t="shared" si="185"/>
        <v>indie rock</v>
      </c>
    </row>
    <row r="1938" spans="1:20" ht="43.2" x14ac:dyDescent="0.55000000000000004">
      <c r="A1938">
        <v>1936</v>
      </c>
      <c r="B1938" s="3" t="s">
        <v>1937</v>
      </c>
      <c r="C1938" s="3" t="s">
        <v>6046</v>
      </c>
      <c r="D1938" s="7">
        <v>7500</v>
      </c>
      <c r="E1938" s="7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7">
        <f t="shared" si="180"/>
        <v>60.26903448275862</v>
      </c>
      <c r="N1938" t="b">
        <v>1</v>
      </c>
      <c r="O1938" s="11">
        <f t="shared" si="181"/>
        <v>1.1652013333333333</v>
      </c>
      <c r="P1938" s="12">
        <f t="shared" si="182"/>
        <v>40852.889699074076</v>
      </c>
      <c r="Q1938" s="12">
        <f t="shared" si="183"/>
        <v>40883.249305555553</v>
      </c>
      <c r="R1938" t="s">
        <v>8279</v>
      </c>
      <c r="S1938" t="str">
        <f t="shared" si="184"/>
        <v>music</v>
      </c>
      <c r="T1938" t="str">
        <f t="shared" si="185"/>
        <v>indie rock</v>
      </c>
    </row>
    <row r="1939" spans="1:20" ht="43.2" x14ac:dyDescent="0.55000000000000004">
      <c r="A1939">
        <v>1937</v>
      </c>
      <c r="B1939" s="3" t="s">
        <v>1938</v>
      </c>
      <c r="C1939" s="3" t="s">
        <v>6047</v>
      </c>
      <c r="D1939" s="7">
        <v>600</v>
      </c>
      <c r="E1939" s="7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7">
        <f t="shared" si="180"/>
        <v>38.740344827586206</v>
      </c>
      <c r="N1939" t="b">
        <v>1</v>
      </c>
      <c r="O1939" s="11">
        <f t="shared" si="181"/>
        <v>1.8724499999999999</v>
      </c>
      <c r="P1939" s="12">
        <f t="shared" si="182"/>
        <v>41059.118993055556</v>
      </c>
      <c r="Q1939" s="12">
        <f t="shared" si="183"/>
        <v>41075.165972222225</v>
      </c>
      <c r="R1939" t="s">
        <v>8279</v>
      </c>
      <c r="S1939" t="str">
        <f t="shared" si="184"/>
        <v>music</v>
      </c>
      <c r="T1939" t="str">
        <f t="shared" si="185"/>
        <v>indie rock</v>
      </c>
    </row>
    <row r="1940" spans="1:20" ht="43.2" x14ac:dyDescent="0.55000000000000004">
      <c r="A1940">
        <v>1938</v>
      </c>
      <c r="B1940" s="3" t="s">
        <v>1939</v>
      </c>
      <c r="C1940" s="3" t="s">
        <v>6048</v>
      </c>
      <c r="D1940" s="7">
        <v>15000</v>
      </c>
      <c r="E1940" s="7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7">
        <f t="shared" si="180"/>
        <v>152.54385964912279</v>
      </c>
      <c r="N1940" t="b">
        <v>1</v>
      </c>
      <c r="O1940" s="11">
        <f t="shared" si="181"/>
        <v>1.1593333333333333</v>
      </c>
      <c r="P1940" s="12">
        <f t="shared" si="182"/>
        <v>41426.259618055556</v>
      </c>
      <c r="Q1940" s="12">
        <f t="shared" si="183"/>
        <v>41457.208333333336</v>
      </c>
      <c r="R1940" t="s">
        <v>8279</v>
      </c>
      <c r="S1940" t="str">
        <f t="shared" si="184"/>
        <v>music</v>
      </c>
      <c r="T1940" t="str">
        <f t="shared" si="185"/>
        <v>indie rock</v>
      </c>
    </row>
    <row r="1941" spans="1:20" ht="43.2" x14ac:dyDescent="0.55000000000000004">
      <c r="A1941">
        <v>1939</v>
      </c>
      <c r="B1941" s="3" t="s">
        <v>1940</v>
      </c>
      <c r="C1941" s="3" t="s">
        <v>6049</v>
      </c>
      <c r="D1941" s="7">
        <v>10000</v>
      </c>
      <c r="E1941" s="7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7">
        <f t="shared" si="180"/>
        <v>115.3125</v>
      </c>
      <c r="N1941" t="b">
        <v>1</v>
      </c>
      <c r="O1941" s="11">
        <f t="shared" si="181"/>
        <v>1.107</v>
      </c>
      <c r="P1941" s="12">
        <f t="shared" si="182"/>
        <v>41313.985046296293</v>
      </c>
      <c r="Q1941" s="12">
        <f t="shared" si="183"/>
        <v>41343.943379629629</v>
      </c>
      <c r="R1941" t="s">
        <v>8279</v>
      </c>
      <c r="S1941" t="str">
        <f t="shared" si="184"/>
        <v>music</v>
      </c>
      <c r="T1941" t="str">
        <f t="shared" si="185"/>
        <v>indie rock</v>
      </c>
    </row>
    <row r="1942" spans="1:20" ht="43.2" x14ac:dyDescent="0.55000000000000004">
      <c r="A1942">
        <v>1940</v>
      </c>
      <c r="B1942" s="3" t="s">
        <v>1941</v>
      </c>
      <c r="C1942" s="3" t="s">
        <v>6050</v>
      </c>
      <c r="D1942" s="7">
        <v>650</v>
      </c>
      <c r="E1942" s="7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7">
        <f t="shared" si="180"/>
        <v>35.838709677419352</v>
      </c>
      <c r="N1942" t="b">
        <v>1</v>
      </c>
      <c r="O1942" s="11">
        <f t="shared" si="181"/>
        <v>1.7092307692307693</v>
      </c>
      <c r="P1942" s="12">
        <f t="shared" si="182"/>
        <v>40670.507326388892</v>
      </c>
      <c r="Q1942" s="12">
        <f t="shared" si="183"/>
        <v>40709.165972222225</v>
      </c>
      <c r="R1942" t="s">
        <v>8279</v>
      </c>
      <c r="S1942" t="str">
        <f t="shared" si="184"/>
        <v>music</v>
      </c>
      <c r="T1942" t="str">
        <f t="shared" si="185"/>
        <v>indie rock</v>
      </c>
    </row>
    <row r="1943" spans="1:20" ht="43.2" x14ac:dyDescent="0.55000000000000004">
      <c r="A1943">
        <v>1941</v>
      </c>
      <c r="B1943" s="3" t="s">
        <v>1942</v>
      </c>
      <c r="C1943" s="3" t="s">
        <v>6051</v>
      </c>
      <c r="D1943" s="7">
        <v>250000</v>
      </c>
      <c r="E1943" s="7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7">
        <f t="shared" si="180"/>
        <v>64.570118779438872</v>
      </c>
      <c r="N1943" t="b">
        <v>1</v>
      </c>
      <c r="O1943" s="11">
        <f t="shared" si="181"/>
        <v>1.2611835600000001</v>
      </c>
      <c r="P1943" s="12">
        <f t="shared" si="182"/>
        <v>41744.290868055556</v>
      </c>
      <c r="Q1943" s="12">
        <f t="shared" si="183"/>
        <v>41774.290868055556</v>
      </c>
      <c r="R1943" t="s">
        <v>8295</v>
      </c>
      <c r="S1943" t="str">
        <f t="shared" si="184"/>
        <v>technology</v>
      </c>
      <c r="T1943" t="str">
        <f t="shared" si="185"/>
        <v>hardware</v>
      </c>
    </row>
    <row r="1944" spans="1:20" ht="43.2" x14ac:dyDescent="0.55000000000000004">
      <c r="A1944">
        <v>1942</v>
      </c>
      <c r="B1944" s="3" t="s">
        <v>1943</v>
      </c>
      <c r="C1944" s="3" t="s">
        <v>6052</v>
      </c>
      <c r="D1944" s="7">
        <v>6000</v>
      </c>
      <c r="E1944" s="7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7">
        <f t="shared" si="180"/>
        <v>87.436000000000007</v>
      </c>
      <c r="N1944" t="b">
        <v>1</v>
      </c>
      <c r="O1944" s="11">
        <f t="shared" si="181"/>
        <v>1.3844033333333334</v>
      </c>
      <c r="P1944" s="12">
        <f t="shared" si="182"/>
        <v>40638.828009259261</v>
      </c>
      <c r="Q1944" s="12">
        <f t="shared" si="183"/>
        <v>40728.828009259261</v>
      </c>
      <c r="R1944" t="s">
        <v>8295</v>
      </c>
      <c r="S1944" t="str">
        <f t="shared" si="184"/>
        <v>technology</v>
      </c>
      <c r="T1944" t="str">
        <f t="shared" si="185"/>
        <v>hardware</v>
      </c>
    </row>
    <row r="1945" spans="1:20" ht="43.2" x14ac:dyDescent="0.55000000000000004">
      <c r="A1945">
        <v>1943</v>
      </c>
      <c r="B1945" s="3" t="s">
        <v>1944</v>
      </c>
      <c r="C1945" s="3" t="s">
        <v>6053</v>
      </c>
      <c r="D1945" s="7">
        <v>10000</v>
      </c>
      <c r="E1945" s="7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7">
        <f t="shared" si="180"/>
        <v>68.815577078288939</v>
      </c>
      <c r="N1945" t="b">
        <v>1</v>
      </c>
      <c r="O1945" s="11">
        <f t="shared" si="181"/>
        <v>17.052499999999998</v>
      </c>
      <c r="P1945" s="12">
        <f t="shared" si="182"/>
        <v>42548.269861111112</v>
      </c>
      <c r="Q1945" s="12">
        <f t="shared" si="183"/>
        <v>42593.269861111112</v>
      </c>
      <c r="R1945" t="s">
        <v>8295</v>
      </c>
      <c r="S1945" t="str">
        <f t="shared" si="184"/>
        <v>technology</v>
      </c>
      <c r="T1945" t="str">
        <f t="shared" si="185"/>
        <v>hardware</v>
      </c>
    </row>
    <row r="1946" spans="1:20" ht="43.2" x14ac:dyDescent="0.55000000000000004">
      <c r="A1946">
        <v>1944</v>
      </c>
      <c r="B1946" s="3" t="s">
        <v>1945</v>
      </c>
      <c r="C1946" s="3" t="s">
        <v>6054</v>
      </c>
      <c r="D1946" s="7">
        <v>40000</v>
      </c>
      <c r="E1946" s="7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7">
        <f t="shared" si="180"/>
        <v>176.200223588597</v>
      </c>
      <c r="N1946" t="b">
        <v>1</v>
      </c>
      <c r="O1946" s="11">
        <f t="shared" si="181"/>
        <v>7.8805550000000002</v>
      </c>
      <c r="P1946" s="12">
        <f t="shared" si="182"/>
        <v>41730.584374999999</v>
      </c>
      <c r="Q1946" s="12">
        <f t="shared" si="183"/>
        <v>41760.584374999999</v>
      </c>
      <c r="R1946" t="s">
        <v>8295</v>
      </c>
      <c r="S1946" t="str">
        <f t="shared" si="184"/>
        <v>technology</v>
      </c>
      <c r="T1946" t="str">
        <f t="shared" si="185"/>
        <v>hardware</v>
      </c>
    </row>
    <row r="1947" spans="1:20" ht="43.2" x14ac:dyDescent="0.55000000000000004">
      <c r="A1947">
        <v>1945</v>
      </c>
      <c r="B1947" s="3" t="s">
        <v>1946</v>
      </c>
      <c r="C1947" s="3" t="s">
        <v>6055</v>
      </c>
      <c r="D1947" s="7">
        <v>100000</v>
      </c>
      <c r="E1947" s="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7">
        <f t="shared" si="180"/>
        <v>511.79117647058825</v>
      </c>
      <c r="N1947" t="b">
        <v>1</v>
      </c>
      <c r="O1947" s="11">
        <f t="shared" si="181"/>
        <v>3.4801799999999998</v>
      </c>
      <c r="P1947" s="12">
        <f t="shared" si="182"/>
        <v>42157.251828703709</v>
      </c>
      <c r="Q1947" s="12">
        <f t="shared" si="183"/>
        <v>42197.251828703709</v>
      </c>
      <c r="R1947" t="s">
        <v>8295</v>
      </c>
      <c r="S1947" t="str">
        <f t="shared" si="184"/>
        <v>technology</v>
      </c>
      <c r="T1947" t="str">
        <f t="shared" si="185"/>
        <v>hardware</v>
      </c>
    </row>
    <row r="1948" spans="1:20" ht="43.2" x14ac:dyDescent="0.55000000000000004">
      <c r="A1948">
        <v>1946</v>
      </c>
      <c r="B1948" s="3" t="s">
        <v>1947</v>
      </c>
      <c r="C1948" s="3" t="s">
        <v>6056</v>
      </c>
      <c r="D1948" s="7">
        <v>7500</v>
      </c>
      <c r="E1948" s="7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7">
        <f t="shared" si="180"/>
        <v>160.44285714285715</v>
      </c>
      <c r="N1948" t="b">
        <v>1</v>
      </c>
      <c r="O1948" s="11">
        <f t="shared" si="181"/>
        <v>1.4974666666666667</v>
      </c>
      <c r="P1948" s="12">
        <f t="shared" si="182"/>
        <v>41689.150011574071</v>
      </c>
      <c r="Q1948" s="12">
        <f t="shared" si="183"/>
        <v>41749.108344907407</v>
      </c>
      <c r="R1948" t="s">
        <v>8295</v>
      </c>
      <c r="S1948" t="str">
        <f t="shared" si="184"/>
        <v>technology</v>
      </c>
      <c r="T1948" t="str">
        <f t="shared" si="185"/>
        <v>hardware</v>
      </c>
    </row>
    <row r="1949" spans="1:20" ht="57.6" x14ac:dyDescent="0.55000000000000004">
      <c r="A1949">
        <v>1947</v>
      </c>
      <c r="B1949" s="3" t="s">
        <v>1948</v>
      </c>
      <c r="C1949" s="3" t="s">
        <v>6057</v>
      </c>
      <c r="D1949" s="7">
        <v>800</v>
      </c>
      <c r="E1949" s="7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7">
        <f t="shared" si="180"/>
        <v>35.003043478260871</v>
      </c>
      <c r="N1949" t="b">
        <v>1</v>
      </c>
      <c r="O1949" s="11">
        <f t="shared" si="181"/>
        <v>1.0063375000000001</v>
      </c>
      <c r="P1949" s="12">
        <f t="shared" si="182"/>
        <v>40102.918055555558</v>
      </c>
      <c r="Q1949" s="12">
        <f t="shared" si="183"/>
        <v>40140.249305555553</v>
      </c>
      <c r="R1949" t="s">
        <v>8295</v>
      </c>
      <c r="S1949" t="str">
        <f t="shared" si="184"/>
        <v>technology</v>
      </c>
      <c r="T1949" t="str">
        <f t="shared" si="185"/>
        <v>hardware</v>
      </c>
    </row>
    <row r="1950" spans="1:20" ht="28.8" x14ac:dyDescent="0.55000000000000004">
      <c r="A1950">
        <v>1948</v>
      </c>
      <c r="B1950" s="3" t="s">
        <v>1949</v>
      </c>
      <c r="C1950" s="3" t="s">
        <v>6058</v>
      </c>
      <c r="D1950" s="7">
        <v>100000</v>
      </c>
      <c r="E1950" s="7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7">
        <f t="shared" si="180"/>
        <v>188.50671378091872</v>
      </c>
      <c r="N1950" t="b">
        <v>1</v>
      </c>
      <c r="O1950" s="11">
        <f t="shared" si="181"/>
        <v>8.0021100000000001</v>
      </c>
      <c r="P1950" s="12">
        <f t="shared" si="182"/>
        <v>42473.604270833333</v>
      </c>
      <c r="Q1950" s="12">
        <f t="shared" si="183"/>
        <v>42527.709722222222</v>
      </c>
      <c r="R1950" t="s">
        <v>8295</v>
      </c>
      <c r="S1950" t="str">
        <f t="shared" si="184"/>
        <v>technology</v>
      </c>
      <c r="T1950" t="str">
        <f t="shared" si="185"/>
        <v>hardware</v>
      </c>
    </row>
    <row r="1951" spans="1:20" ht="43.2" x14ac:dyDescent="0.55000000000000004">
      <c r="A1951">
        <v>1949</v>
      </c>
      <c r="B1951" s="3" t="s">
        <v>1950</v>
      </c>
      <c r="C1951" s="3" t="s">
        <v>6059</v>
      </c>
      <c r="D1951" s="7">
        <v>50000</v>
      </c>
      <c r="E1951" s="7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7">
        <f t="shared" si="180"/>
        <v>56.204984093319197</v>
      </c>
      <c r="N1951" t="b">
        <v>1</v>
      </c>
      <c r="O1951" s="11">
        <f t="shared" si="181"/>
        <v>1.0600260000000001</v>
      </c>
      <c r="P1951" s="12">
        <f t="shared" si="182"/>
        <v>41800.423043981478</v>
      </c>
      <c r="Q1951" s="12">
        <f t="shared" si="183"/>
        <v>41830.423043981478</v>
      </c>
      <c r="R1951" t="s">
        <v>8295</v>
      </c>
      <c r="S1951" t="str">
        <f t="shared" si="184"/>
        <v>technology</v>
      </c>
      <c r="T1951" t="str">
        <f t="shared" si="185"/>
        <v>hardware</v>
      </c>
    </row>
    <row r="1952" spans="1:20" ht="43.2" x14ac:dyDescent="0.55000000000000004">
      <c r="A1952">
        <v>1950</v>
      </c>
      <c r="B1952" s="3" t="s">
        <v>1951</v>
      </c>
      <c r="C1952" s="3" t="s">
        <v>6060</v>
      </c>
      <c r="D1952" s="7">
        <v>48000</v>
      </c>
      <c r="E1952" s="7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7">
        <f t="shared" si="180"/>
        <v>51.3054157782516</v>
      </c>
      <c r="N1952" t="b">
        <v>1</v>
      </c>
      <c r="O1952" s="11">
        <f t="shared" si="181"/>
        <v>2.0051866666666669</v>
      </c>
      <c r="P1952" s="12">
        <f t="shared" si="182"/>
        <v>40624.181400462963</v>
      </c>
      <c r="Q1952" s="12">
        <f t="shared" si="183"/>
        <v>40655.181400462963</v>
      </c>
      <c r="R1952" t="s">
        <v>8295</v>
      </c>
      <c r="S1952" t="str">
        <f t="shared" si="184"/>
        <v>technology</v>
      </c>
      <c r="T1952" t="str">
        <f t="shared" si="185"/>
        <v>hardware</v>
      </c>
    </row>
    <row r="1953" spans="1:20" ht="43.2" x14ac:dyDescent="0.55000000000000004">
      <c r="A1953">
        <v>1951</v>
      </c>
      <c r="B1953" s="3" t="s">
        <v>1952</v>
      </c>
      <c r="C1953" s="3" t="s">
        <v>6061</v>
      </c>
      <c r="D1953" s="7">
        <v>50000</v>
      </c>
      <c r="E1953" s="7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7">
        <f t="shared" si="180"/>
        <v>127.36450839328538</v>
      </c>
      <c r="N1953" t="b">
        <v>1</v>
      </c>
      <c r="O1953" s="11">
        <f t="shared" si="181"/>
        <v>2.1244399999999999</v>
      </c>
      <c r="P1953" s="12">
        <f t="shared" si="182"/>
        <v>42651.420567129629</v>
      </c>
      <c r="Q1953" s="12">
        <f t="shared" si="183"/>
        <v>42681.462233796294</v>
      </c>
      <c r="R1953" t="s">
        <v>8295</v>
      </c>
      <c r="S1953" t="str">
        <f t="shared" si="184"/>
        <v>technology</v>
      </c>
      <c r="T1953" t="str">
        <f t="shared" si="185"/>
        <v>hardware</v>
      </c>
    </row>
    <row r="1954" spans="1:20" ht="43.2" x14ac:dyDescent="0.55000000000000004">
      <c r="A1954">
        <v>1952</v>
      </c>
      <c r="B1954" s="3" t="s">
        <v>1953</v>
      </c>
      <c r="C1954" s="3" t="s">
        <v>6062</v>
      </c>
      <c r="D1954" s="7">
        <v>35000</v>
      </c>
      <c r="E1954" s="7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7">
        <f t="shared" si="180"/>
        <v>101.85532258064516</v>
      </c>
      <c r="N1954" t="b">
        <v>1</v>
      </c>
      <c r="O1954" s="11">
        <f t="shared" si="181"/>
        <v>1.9847237142857144</v>
      </c>
      <c r="P1954" s="12">
        <f t="shared" si="182"/>
        <v>41526.60665509259</v>
      </c>
      <c r="Q1954" s="12">
        <f t="shared" si="183"/>
        <v>41563.60665509259</v>
      </c>
      <c r="R1954" t="s">
        <v>8295</v>
      </c>
      <c r="S1954" t="str">
        <f t="shared" si="184"/>
        <v>technology</v>
      </c>
      <c r="T1954" t="str">
        <f t="shared" si="185"/>
        <v>hardware</v>
      </c>
    </row>
    <row r="1955" spans="1:20" ht="43.2" x14ac:dyDescent="0.55000000000000004">
      <c r="A1955">
        <v>1953</v>
      </c>
      <c r="B1955" s="3" t="s">
        <v>1954</v>
      </c>
      <c r="C1955" s="3" t="s">
        <v>6063</v>
      </c>
      <c r="D1955" s="7">
        <v>15000</v>
      </c>
      <c r="E1955" s="7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7">
        <f t="shared" si="180"/>
        <v>230.55782312925169</v>
      </c>
      <c r="N1955" t="b">
        <v>1</v>
      </c>
      <c r="O1955" s="11">
        <f t="shared" si="181"/>
        <v>2.2594666666666665</v>
      </c>
      <c r="P1955" s="12">
        <f t="shared" si="182"/>
        <v>40941.199826388889</v>
      </c>
      <c r="Q1955" s="12">
        <f t="shared" si="183"/>
        <v>40970.125</v>
      </c>
      <c r="R1955" t="s">
        <v>8295</v>
      </c>
      <c r="S1955" t="str">
        <f t="shared" si="184"/>
        <v>technology</v>
      </c>
      <c r="T1955" t="str">
        <f t="shared" si="185"/>
        <v>hardware</v>
      </c>
    </row>
    <row r="1956" spans="1:20" ht="28.8" x14ac:dyDescent="0.55000000000000004">
      <c r="A1956">
        <v>1954</v>
      </c>
      <c r="B1956" s="3" t="s">
        <v>1955</v>
      </c>
      <c r="C1956" s="3" t="s">
        <v>6064</v>
      </c>
      <c r="D1956" s="7">
        <v>50000</v>
      </c>
      <c r="E1956" s="7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7">
        <f t="shared" si="180"/>
        <v>842.10602409638557</v>
      </c>
      <c r="N1956" t="b">
        <v>1</v>
      </c>
      <c r="O1956" s="11">
        <f t="shared" si="181"/>
        <v>6.9894800000000004</v>
      </c>
      <c r="P1956" s="12">
        <f t="shared" si="182"/>
        <v>42394.580740740741</v>
      </c>
      <c r="Q1956" s="12">
        <f t="shared" si="183"/>
        <v>42441.208333333328</v>
      </c>
      <c r="R1956" t="s">
        <v>8295</v>
      </c>
      <c r="S1956" t="str">
        <f t="shared" si="184"/>
        <v>technology</v>
      </c>
      <c r="T1956" t="str">
        <f t="shared" si="185"/>
        <v>hardware</v>
      </c>
    </row>
    <row r="1957" spans="1:20" ht="43.2" x14ac:dyDescent="0.55000000000000004">
      <c r="A1957">
        <v>1955</v>
      </c>
      <c r="B1957" s="3" t="s">
        <v>1956</v>
      </c>
      <c r="C1957" s="3" t="s">
        <v>6065</v>
      </c>
      <c r="D1957" s="7">
        <v>42000</v>
      </c>
      <c r="E1957" s="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7">
        <f t="shared" si="180"/>
        <v>577.27593103448271</v>
      </c>
      <c r="N1957" t="b">
        <v>1</v>
      </c>
      <c r="O1957" s="11">
        <f t="shared" si="181"/>
        <v>3.9859528571428569</v>
      </c>
      <c r="P1957" s="12">
        <f t="shared" si="182"/>
        <v>41020.271770833337</v>
      </c>
      <c r="Q1957" s="12">
        <f t="shared" si="183"/>
        <v>41052.791666666664</v>
      </c>
      <c r="R1957" t="s">
        <v>8295</v>
      </c>
      <c r="S1957" t="str">
        <f t="shared" si="184"/>
        <v>technology</v>
      </c>
      <c r="T1957" t="str">
        <f t="shared" si="185"/>
        <v>hardware</v>
      </c>
    </row>
    <row r="1958" spans="1:20" ht="43.2" x14ac:dyDescent="0.55000000000000004">
      <c r="A1958">
        <v>1956</v>
      </c>
      <c r="B1958" s="3" t="s">
        <v>1957</v>
      </c>
      <c r="C1958" s="3" t="s">
        <v>6066</v>
      </c>
      <c r="D1958" s="7">
        <v>60000</v>
      </c>
      <c r="E1958" s="7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7">
        <f t="shared" si="180"/>
        <v>483.34246575342468</v>
      </c>
      <c r="N1958" t="b">
        <v>1</v>
      </c>
      <c r="O1958" s="11">
        <f t="shared" si="181"/>
        <v>2.9403333333333332</v>
      </c>
      <c r="P1958" s="12">
        <f t="shared" si="182"/>
        <v>42067.923668981486</v>
      </c>
      <c r="Q1958" s="12">
        <f t="shared" si="183"/>
        <v>42112.882002314815</v>
      </c>
      <c r="R1958" t="s">
        <v>8295</v>
      </c>
      <c r="S1958" t="str">
        <f t="shared" si="184"/>
        <v>technology</v>
      </c>
      <c r="T1958" t="str">
        <f t="shared" si="185"/>
        <v>hardware</v>
      </c>
    </row>
    <row r="1959" spans="1:20" ht="28.8" x14ac:dyDescent="0.55000000000000004">
      <c r="A1959">
        <v>1957</v>
      </c>
      <c r="B1959" s="3" t="s">
        <v>1958</v>
      </c>
      <c r="C1959" s="3" t="s">
        <v>6067</v>
      </c>
      <c r="D1959" s="7">
        <v>30000</v>
      </c>
      <c r="E1959" s="7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7">
        <f t="shared" si="180"/>
        <v>76.138500000000008</v>
      </c>
      <c r="N1959" t="b">
        <v>1</v>
      </c>
      <c r="O1959" s="11">
        <f t="shared" si="181"/>
        <v>1.6750470000000002</v>
      </c>
      <c r="P1959" s="12">
        <f t="shared" si="182"/>
        <v>41179.098530092589</v>
      </c>
      <c r="Q1959" s="12">
        <f t="shared" si="183"/>
        <v>41209.098530092589</v>
      </c>
      <c r="R1959" t="s">
        <v>8295</v>
      </c>
      <c r="S1959" t="str">
        <f t="shared" si="184"/>
        <v>technology</v>
      </c>
      <c r="T1959" t="str">
        <f t="shared" si="185"/>
        <v>hardware</v>
      </c>
    </row>
    <row r="1960" spans="1:20" ht="43.2" x14ac:dyDescent="0.55000000000000004">
      <c r="A1960">
        <v>1958</v>
      </c>
      <c r="B1960" s="3" t="s">
        <v>1959</v>
      </c>
      <c r="C1960" s="3" t="s">
        <v>6068</v>
      </c>
      <c r="D1960" s="7">
        <v>7000</v>
      </c>
      <c r="E1960" s="7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7">
        <f t="shared" si="180"/>
        <v>74.107684365781708</v>
      </c>
      <c r="N1960" t="b">
        <v>1</v>
      </c>
      <c r="O1960" s="11">
        <f t="shared" si="181"/>
        <v>14.355717142857143</v>
      </c>
      <c r="P1960" s="12">
        <f t="shared" si="182"/>
        <v>41326.987974537034</v>
      </c>
      <c r="Q1960" s="12">
        <f t="shared" si="183"/>
        <v>41356.94630787037</v>
      </c>
      <c r="R1960" t="s">
        <v>8295</v>
      </c>
      <c r="S1960" t="str">
        <f t="shared" si="184"/>
        <v>technology</v>
      </c>
      <c r="T1960" t="str">
        <f t="shared" si="185"/>
        <v>hardware</v>
      </c>
    </row>
    <row r="1961" spans="1:20" ht="43.2" x14ac:dyDescent="0.55000000000000004">
      <c r="A1961">
        <v>1959</v>
      </c>
      <c r="B1961" s="3" t="s">
        <v>1960</v>
      </c>
      <c r="C1961" s="3" t="s">
        <v>6069</v>
      </c>
      <c r="D1961" s="7">
        <v>10000</v>
      </c>
      <c r="E1961" s="7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7">
        <f t="shared" si="180"/>
        <v>36.965660377358489</v>
      </c>
      <c r="N1961" t="b">
        <v>1</v>
      </c>
      <c r="O1961" s="11">
        <f t="shared" si="181"/>
        <v>1.5673440000000001</v>
      </c>
      <c r="P1961" s="12">
        <f t="shared" si="182"/>
        <v>41871.845601851855</v>
      </c>
      <c r="Q1961" s="12">
        <f t="shared" si="183"/>
        <v>41913</v>
      </c>
      <c r="R1961" t="s">
        <v>8295</v>
      </c>
      <c r="S1961" t="str">
        <f t="shared" si="184"/>
        <v>technology</v>
      </c>
      <c r="T1961" t="str">
        <f t="shared" si="185"/>
        <v>hardware</v>
      </c>
    </row>
    <row r="1962" spans="1:20" ht="43.2" x14ac:dyDescent="0.55000000000000004">
      <c r="A1962">
        <v>1960</v>
      </c>
      <c r="B1962" s="3" t="s">
        <v>1961</v>
      </c>
      <c r="C1962" s="3" t="s">
        <v>6070</v>
      </c>
      <c r="D1962" s="7">
        <v>70000</v>
      </c>
      <c r="E1962" s="7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7">
        <f t="shared" si="180"/>
        <v>2500.969696969697</v>
      </c>
      <c r="N1962" t="b">
        <v>1</v>
      </c>
      <c r="O1962" s="11">
        <f t="shared" si="181"/>
        <v>1.1790285714285715</v>
      </c>
      <c r="P1962" s="12">
        <f t="shared" si="182"/>
        <v>41964.362743055557</v>
      </c>
      <c r="Q1962" s="12">
        <f t="shared" si="183"/>
        <v>41994.362743055557</v>
      </c>
      <c r="R1962" t="s">
        <v>8295</v>
      </c>
      <c r="S1962" t="str">
        <f t="shared" si="184"/>
        <v>technology</v>
      </c>
      <c r="T1962" t="str">
        <f t="shared" si="185"/>
        <v>hardware</v>
      </c>
    </row>
    <row r="1963" spans="1:20" ht="43.2" x14ac:dyDescent="0.55000000000000004">
      <c r="A1963">
        <v>1961</v>
      </c>
      <c r="B1963" s="3" t="s">
        <v>1962</v>
      </c>
      <c r="C1963" s="3" t="s">
        <v>6071</v>
      </c>
      <c r="D1963" s="7">
        <v>10000</v>
      </c>
      <c r="E1963" s="7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7">
        <f t="shared" si="180"/>
        <v>67.690214329454989</v>
      </c>
      <c r="N1963" t="b">
        <v>1</v>
      </c>
      <c r="O1963" s="11">
        <f t="shared" si="181"/>
        <v>11.053811999999999</v>
      </c>
      <c r="P1963" s="12">
        <f t="shared" si="182"/>
        <v>41148.194641203707</v>
      </c>
      <c r="Q1963" s="12">
        <f t="shared" si="183"/>
        <v>41188.165972222225</v>
      </c>
      <c r="R1963" t="s">
        <v>8295</v>
      </c>
      <c r="S1963" t="str">
        <f t="shared" si="184"/>
        <v>technology</v>
      </c>
      <c r="T1963" t="str">
        <f t="shared" si="185"/>
        <v>hardware</v>
      </c>
    </row>
    <row r="1964" spans="1:20" ht="43.2" x14ac:dyDescent="0.55000000000000004">
      <c r="A1964">
        <v>1962</v>
      </c>
      <c r="B1964" s="3" t="s">
        <v>1963</v>
      </c>
      <c r="C1964" s="3" t="s">
        <v>6072</v>
      </c>
      <c r="D1964" s="7">
        <v>10000</v>
      </c>
      <c r="E1964" s="7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7">
        <f t="shared" si="180"/>
        <v>63.04738562091503</v>
      </c>
      <c r="N1964" t="b">
        <v>1</v>
      </c>
      <c r="O1964" s="11">
        <f t="shared" si="181"/>
        <v>1.9292499999999999</v>
      </c>
      <c r="P1964" s="12">
        <f t="shared" si="182"/>
        <v>41742.780509259261</v>
      </c>
      <c r="Q1964" s="12">
        <f t="shared" si="183"/>
        <v>41772.780509259261</v>
      </c>
      <c r="R1964" t="s">
        <v>8295</v>
      </c>
      <c r="S1964" t="str">
        <f t="shared" si="184"/>
        <v>technology</v>
      </c>
      <c r="T1964" t="str">
        <f t="shared" si="185"/>
        <v>hardware</v>
      </c>
    </row>
    <row r="1965" spans="1:20" ht="43.2" x14ac:dyDescent="0.55000000000000004">
      <c r="A1965">
        <v>1963</v>
      </c>
      <c r="B1965" s="3" t="s">
        <v>1964</v>
      </c>
      <c r="C1965" s="3" t="s">
        <v>6073</v>
      </c>
      <c r="D1965" s="7">
        <v>19000</v>
      </c>
      <c r="E1965" s="7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7">
        <f t="shared" si="180"/>
        <v>117.6</v>
      </c>
      <c r="N1965" t="b">
        <v>1</v>
      </c>
      <c r="O1965" s="11">
        <f t="shared" si="181"/>
        <v>1.268842105263158</v>
      </c>
      <c r="P1965" s="12">
        <f t="shared" si="182"/>
        <v>41863.429791666669</v>
      </c>
      <c r="Q1965" s="12">
        <f t="shared" si="183"/>
        <v>41898.429791666669</v>
      </c>
      <c r="R1965" t="s">
        <v>8295</v>
      </c>
      <c r="S1965" t="str">
        <f t="shared" si="184"/>
        <v>technology</v>
      </c>
      <c r="T1965" t="str">
        <f t="shared" si="185"/>
        <v>hardware</v>
      </c>
    </row>
    <row r="1966" spans="1:20" ht="43.2" x14ac:dyDescent="0.55000000000000004">
      <c r="A1966">
        <v>1964</v>
      </c>
      <c r="B1966" s="3" t="s">
        <v>1965</v>
      </c>
      <c r="C1966" s="3" t="s">
        <v>6074</v>
      </c>
      <c r="D1966" s="7">
        <v>89200</v>
      </c>
      <c r="E1966" s="7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7">
        <f t="shared" si="180"/>
        <v>180.75185011709601</v>
      </c>
      <c r="N1966" t="b">
        <v>1</v>
      </c>
      <c r="O1966" s="11">
        <f t="shared" si="181"/>
        <v>2.5957748878923765</v>
      </c>
      <c r="P1966" s="12">
        <f t="shared" si="182"/>
        <v>42452.272824074069</v>
      </c>
      <c r="Q1966" s="12">
        <f t="shared" si="183"/>
        <v>42482.272824074069</v>
      </c>
      <c r="R1966" t="s">
        <v>8295</v>
      </c>
      <c r="S1966" t="str">
        <f t="shared" si="184"/>
        <v>technology</v>
      </c>
      <c r="T1966" t="str">
        <f t="shared" si="185"/>
        <v>hardware</v>
      </c>
    </row>
    <row r="1967" spans="1:20" ht="43.2" x14ac:dyDescent="0.55000000000000004">
      <c r="A1967">
        <v>1965</v>
      </c>
      <c r="B1967" s="3" t="s">
        <v>1966</v>
      </c>
      <c r="C1967" s="3" t="s">
        <v>6075</v>
      </c>
      <c r="D1967" s="7">
        <v>5000</v>
      </c>
      <c r="E1967" s="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7">
        <f t="shared" si="180"/>
        <v>127.32038834951456</v>
      </c>
      <c r="N1967" t="b">
        <v>1</v>
      </c>
      <c r="O1967" s="11">
        <f t="shared" si="181"/>
        <v>2.6227999999999998</v>
      </c>
      <c r="P1967" s="12">
        <f t="shared" si="182"/>
        <v>40898.089236111111</v>
      </c>
      <c r="Q1967" s="12">
        <f t="shared" si="183"/>
        <v>40920.041666666664</v>
      </c>
      <c r="R1967" t="s">
        <v>8295</v>
      </c>
      <c r="S1967" t="str">
        <f t="shared" si="184"/>
        <v>technology</v>
      </c>
      <c r="T1967" t="str">
        <f t="shared" si="185"/>
        <v>hardware</v>
      </c>
    </row>
    <row r="1968" spans="1:20" ht="43.2" x14ac:dyDescent="0.55000000000000004">
      <c r="A1968">
        <v>1966</v>
      </c>
      <c r="B1968" s="3" t="s">
        <v>1967</v>
      </c>
      <c r="C1968" s="3" t="s">
        <v>6076</v>
      </c>
      <c r="D1968" s="7">
        <v>100000</v>
      </c>
      <c r="E1968" s="7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7">
        <f t="shared" si="180"/>
        <v>136.6444745538665</v>
      </c>
      <c r="N1968" t="b">
        <v>1</v>
      </c>
      <c r="O1968" s="11">
        <f t="shared" si="181"/>
        <v>2.0674309000000002</v>
      </c>
      <c r="P1968" s="12">
        <f t="shared" si="182"/>
        <v>41835.540486111109</v>
      </c>
      <c r="Q1968" s="12">
        <f t="shared" si="183"/>
        <v>41865.540486111109</v>
      </c>
      <c r="R1968" t="s">
        <v>8295</v>
      </c>
      <c r="S1968" t="str">
        <f t="shared" si="184"/>
        <v>technology</v>
      </c>
      <c r="T1968" t="str">
        <f t="shared" si="185"/>
        <v>hardware</v>
      </c>
    </row>
    <row r="1969" spans="1:20" ht="43.2" x14ac:dyDescent="0.55000000000000004">
      <c r="A1969">
        <v>1967</v>
      </c>
      <c r="B1969" s="3" t="s">
        <v>1968</v>
      </c>
      <c r="C1969" s="3" t="s">
        <v>6077</v>
      </c>
      <c r="D1969" s="7">
        <v>20000</v>
      </c>
      <c r="E1969" s="7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7">
        <f t="shared" si="180"/>
        <v>182.78024691358024</v>
      </c>
      <c r="N1969" t="b">
        <v>1</v>
      </c>
      <c r="O1969" s="11">
        <f t="shared" si="181"/>
        <v>3.7012999999999998</v>
      </c>
      <c r="P1969" s="12">
        <f t="shared" si="182"/>
        <v>41730.663530092592</v>
      </c>
      <c r="Q1969" s="12">
        <f t="shared" si="183"/>
        <v>41760.663530092592</v>
      </c>
      <c r="R1969" t="s">
        <v>8295</v>
      </c>
      <c r="S1969" t="str">
        <f t="shared" si="184"/>
        <v>technology</v>
      </c>
      <c r="T1969" t="str">
        <f t="shared" si="185"/>
        <v>hardware</v>
      </c>
    </row>
    <row r="1970" spans="1:20" ht="28.8" x14ac:dyDescent="0.55000000000000004">
      <c r="A1970">
        <v>1968</v>
      </c>
      <c r="B1970" s="3" t="s">
        <v>1969</v>
      </c>
      <c r="C1970" s="3" t="s">
        <v>6078</v>
      </c>
      <c r="D1970" s="7">
        <v>50000</v>
      </c>
      <c r="E1970" s="7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7">
        <f t="shared" si="180"/>
        <v>279.37843137254902</v>
      </c>
      <c r="N1970" t="b">
        <v>1</v>
      </c>
      <c r="O1970" s="11">
        <f t="shared" si="181"/>
        <v>2.8496600000000001</v>
      </c>
      <c r="P1970" s="12">
        <f t="shared" si="182"/>
        <v>42676.586979166663</v>
      </c>
      <c r="Q1970" s="12">
        <f t="shared" si="183"/>
        <v>42707.628645833334</v>
      </c>
      <c r="R1970" t="s">
        <v>8295</v>
      </c>
      <c r="S1970" t="str">
        <f t="shared" si="184"/>
        <v>technology</v>
      </c>
      <c r="T1970" t="str">
        <f t="shared" si="185"/>
        <v>hardware</v>
      </c>
    </row>
    <row r="1971" spans="1:20" ht="43.2" x14ac:dyDescent="0.55000000000000004">
      <c r="A1971">
        <v>1969</v>
      </c>
      <c r="B1971" s="3" t="s">
        <v>1970</v>
      </c>
      <c r="C1971" s="3" t="s">
        <v>6079</v>
      </c>
      <c r="D1971" s="7">
        <v>20000</v>
      </c>
      <c r="E1971" s="7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7">
        <f t="shared" si="180"/>
        <v>61.375728669846318</v>
      </c>
      <c r="N1971" t="b">
        <v>1</v>
      </c>
      <c r="O1971" s="11">
        <f t="shared" si="181"/>
        <v>5.7907999999999999</v>
      </c>
      <c r="P1971" s="12">
        <f t="shared" si="182"/>
        <v>42557.792453703703</v>
      </c>
      <c r="Q1971" s="12">
        <f t="shared" si="183"/>
        <v>42587.792453703703</v>
      </c>
      <c r="R1971" t="s">
        <v>8295</v>
      </c>
      <c r="S1971" t="str">
        <f t="shared" si="184"/>
        <v>technology</v>
      </c>
      <c r="T1971" t="str">
        <f t="shared" si="185"/>
        <v>hardware</v>
      </c>
    </row>
    <row r="1972" spans="1:20" ht="43.2" x14ac:dyDescent="0.55000000000000004">
      <c r="A1972">
        <v>1970</v>
      </c>
      <c r="B1972" s="3" t="s">
        <v>1971</v>
      </c>
      <c r="C1972" s="3" t="s">
        <v>6080</v>
      </c>
      <c r="D1972" s="7">
        <v>5000</v>
      </c>
      <c r="E1972" s="7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7">
        <f t="shared" si="180"/>
        <v>80.727532097004286</v>
      </c>
      <c r="N1972" t="b">
        <v>1</v>
      </c>
      <c r="O1972" s="11">
        <f t="shared" si="181"/>
        <v>11.318</v>
      </c>
      <c r="P1972" s="12">
        <f t="shared" si="182"/>
        <v>41324.193298611113</v>
      </c>
      <c r="Q1972" s="12">
        <f t="shared" si="183"/>
        <v>41384.151631944449</v>
      </c>
      <c r="R1972" t="s">
        <v>8295</v>
      </c>
      <c r="S1972" t="str">
        <f t="shared" si="184"/>
        <v>technology</v>
      </c>
      <c r="T1972" t="str">
        <f t="shared" si="185"/>
        <v>hardware</v>
      </c>
    </row>
    <row r="1973" spans="1:20" ht="43.2" x14ac:dyDescent="0.55000000000000004">
      <c r="A1973">
        <v>1971</v>
      </c>
      <c r="B1973" s="3" t="s">
        <v>1972</v>
      </c>
      <c r="C1973" s="3" t="s">
        <v>6081</v>
      </c>
      <c r="D1973" s="7">
        <v>400000</v>
      </c>
      <c r="E1973" s="7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7">
        <f t="shared" si="180"/>
        <v>272.35590732591254</v>
      </c>
      <c r="N1973" t="b">
        <v>1</v>
      </c>
      <c r="O1973" s="11">
        <f t="shared" si="181"/>
        <v>2.6302771750000002</v>
      </c>
      <c r="P1973" s="12">
        <f t="shared" si="182"/>
        <v>41561.500706018516</v>
      </c>
      <c r="Q1973" s="12">
        <f t="shared" si="183"/>
        <v>41593.166666666664</v>
      </c>
      <c r="R1973" t="s">
        <v>8295</v>
      </c>
      <c r="S1973" t="str">
        <f t="shared" si="184"/>
        <v>technology</v>
      </c>
      <c r="T1973" t="str">
        <f t="shared" si="185"/>
        <v>hardware</v>
      </c>
    </row>
    <row r="1974" spans="1:20" ht="43.2" x14ac:dyDescent="0.55000000000000004">
      <c r="A1974">
        <v>1972</v>
      </c>
      <c r="B1974" s="3" t="s">
        <v>1973</v>
      </c>
      <c r="C1974" s="3" t="s">
        <v>6082</v>
      </c>
      <c r="D1974" s="7">
        <v>2500</v>
      </c>
      <c r="E1974" s="7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7">
        <f t="shared" si="180"/>
        <v>70.848739495798313</v>
      </c>
      <c r="N1974" t="b">
        <v>1</v>
      </c>
      <c r="O1974" s="11">
        <f t="shared" si="181"/>
        <v>6.7447999999999997</v>
      </c>
      <c r="P1974" s="12">
        <f t="shared" si="182"/>
        <v>41201.012083333335</v>
      </c>
      <c r="Q1974" s="12">
        <f t="shared" si="183"/>
        <v>41231.053749999999</v>
      </c>
      <c r="R1974" t="s">
        <v>8295</v>
      </c>
      <c r="S1974" t="str">
        <f t="shared" si="184"/>
        <v>technology</v>
      </c>
      <c r="T1974" t="str">
        <f t="shared" si="185"/>
        <v>hardware</v>
      </c>
    </row>
    <row r="1975" spans="1:20" ht="43.2" x14ac:dyDescent="0.55000000000000004">
      <c r="A1975">
        <v>1973</v>
      </c>
      <c r="B1975" s="3" t="s">
        <v>1974</v>
      </c>
      <c r="C1975" s="3" t="s">
        <v>6083</v>
      </c>
      <c r="D1975" s="7">
        <v>198000</v>
      </c>
      <c r="E1975" s="7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7">
        <f t="shared" si="180"/>
        <v>247.94003412969283</v>
      </c>
      <c r="N1975" t="b">
        <v>1</v>
      </c>
      <c r="O1975" s="11">
        <f t="shared" si="181"/>
        <v>2.5683081313131315</v>
      </c>
      <c r="P1975" s="12">
        <f t="shared" si="182"/>
        <v>42549.722962962958</v>
      </c>
      <c r="Q1975" s="12">
        <f t="shared" si="183"/>
        <v>42588.291666666672</v>
      </c>
      <c r="R1975" t="s">
        <v>8295</v>
      </c>
      <c r="S1975" t="str">
        <f t="shared" si="184"/>
        <v>technology</v>
      </c>
      <c r="T1975" t="str">
        <f t="shared" si="185"/>
        <v>hardware</v>
      </c>
    </row>
    <row r="1976" spans="1:20" ht="43.2" x14ac:dyDescent="0.55000000000000004">
      <c r="A1976">
        <v>1974</v>
      </c>
      <c r="B1976" s="3" t="s">
        <v>1975</v>
      </c>
      <c r="C1976" s="3" t="s">
        <v>6084</v>
      </c>
      <c r="D1976" s="7">
        <v>20000</v>
      </c>
      <c r="E1976" s="7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7">
        <f t="shared" si="180"/>
        <v>186.81393034825871</v>
      </c>
      <c r="N1976" t="b">
        <v>1</v>
      </c>
      <c r="O1976" s="11">
        <f t="shared" si="181"/>
        <v>3.7549600000000001</v>
      </c>
      <c r="P1976" s="12">
        <f t="shared" si="182"/>
        <v>41445.334131944444</v>
      </c>
      <c r="Q1976" s="12">
        <f t="shared" si="183"/>
        <v>41505.334131944444</v>
      </c>
      <c r="R1976" t="s">
        <v>8295</v>
      </c>
      <c r="S1976" t="str">
        <f t="shared" si="184"/>
        <v>technology</v>
      </c>
      <c r="T1976" t="str">
        <f t="shared" si="185"/>
        <v>hardware</v>
      </c>
    </row>
    <row r="1977" spans="1:20" ht="28.8" x14ac:dyDescent="0.55000000000000004">
      <c r="A1977">
        <v>1975</v>
      </c>
      <c r="B1977" s="3" t="s">
        <v>1976</v>
      </c>
      <c r="C1977" s="3" t="s">
        <v>6085</v>
      </c>
      <c r="D1977" s="7">
        <v>16000</v>
      </c>
      <c r="E1977" s="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7">
        <f t="shared" si="180"/>
        <v>131.98948616600788</v>
      </c>
      <c r="N1977" t="b">
        <v>1</v>
      </c>
      <c r="O1977" s="11">
        <f t="shared" si="181"/>
        <v>2.0870837499999997</v>
      </c>
      <c r="P1977" s="12">
        <f t="shared" si="182"/>
        <v>41313.755219907405</v>
      </c>
      <c r="Q1977" s="12">
        <f t="shared" si="183"/>
        <v>41343.755219907405</v>
      </c>
      <c r="R1977" t="s">
        <v>8295</v>
      </c>
      <c r="S1977" t="str">
        <f t="shared" si="184"/>
        <v>technology</v>
      </c>
      <c r="T1977" t="str">
        <f t="shared" si="185"/>
        <v>hardware</v>
      </c>
    </row>
    <row r="1978" spans="1:20" ht="28.8" x14ac:dyDescent="0.55000000000000004">
      <c r="A1978">
        <v>1976</v>
      </c>
      <c r="B1978" s="3" t="s">
        <v>1977</v>
      </c>
      <c r="C1978" s="3" t="s">
        <v>6086</v>
      </c>
      <c r="D1978" s="7">
        <v>4000</v>
      </c>
      <c r="E1978" s="7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7">
        <f t="shared" si="180"/>
        <v>29.310782241014799</v>
      </c>
      <c r="N1978" t="b">
        <v>1</v>
      </c>
      <c r="O1978" s="11">
        <f t="shared" si="181"/>
        <v>3.4660000000000002</v>
      </c>
      <c r="P1978" s="12">
        <f t="shared" si="182"/>
        <v>41438.899594907409</v>
      </c>
      <c r="Q1978" s="12">
        <f t="shared" si="183"/>
        <v>41468.899594907409</v>
      </c>
      <c r="R1978" t="s">
        <v>8295</v>
      </c>
      <c r="S1978" t="str">
        <f t="shared" si="184"/>
        <v>technology</v>
      </c>
      <c r="T1978" t="str">
        <f t="shared" si="185"/>
        <v>hardware</v>
      </c>
    </row>
    <row r="1979" spans="1:20" ht="43.2" x14ac:dyDescent="0.55000000000000004">
      <c r="A1979">
        <v>1977</v>
      </c>
      <c r="B1979" s="3" t="s">
        <v>1978</v>
      </c>
      <c r="C1979" s="3" t="s">
        <v>6087</v>
      </c>
      <c r="D1979" s="7">
        <v>50000</v>
      </c>
      <c r="E1979" s="7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7">
        <f t="shared" si="180"/>
        <v>245.02436053593178</v>
      </c>
      <c r="N1979" t="b">
        <v>1</v>
      </c>
      <c r="O1979" s="11">
        <f t="shared" si="181"/>
        <v>4.0232999999999999</v>
      </c>
      <c r="P1979" s="12">
        <f t="shared" si="182"/>
        <v>42311.216898148152</v>
      </c>
      <c r="Q1979" s="12">
        <f t="shared" si="183"/>
        <v>42357.332638888889</v>
      </c>
      <c r="R1979" t="s">
        <v>8295</v>
      </c>
      <c r="S1979" t="str">
        <f t="shared" si="184"/>
        <v>technology</v>
      </c>
      <c r="T1979" t="str">
        <f t="shared" si="185"/>
        <v>hardware</v>
      </c>
    </row>
    <row r="1980" spans="1:20" ht="43.2" x14ac:dyDescent="0.55000000000000004">
      <c r="A1980">
        <v>1978</v>
      </c>
      <c r="B1980" s="3" t="s">
        <v>1979</v>
      </c>
      <c r="C1980" s="3" t="s">
        <v>6088</v>
      </c>
      <c r="D1980" s="7">
        <v>50000</v>
      </c>
      <c r="E1980" s="7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7">
        <f t="shared" si="180"/>
        <v>1323.2540463917526</v>
      </c>
      <c r="N1980" t="b">
        <v>1</v>
      </c>
      <c r="O1980" s="11">
        <f t="shared" si="181"/>
        <v>10.2684514</v>
      </c>
      <c r="P1980" s="12">
        <f t="shared" si="182"/>
        <v>41039.225601851853</v>
      </c>
      <c r="Q1980" s="12">
        <f t="shared" si="183"/>
        <v>41072.291666666664</v>
      </c>
      <c r="R1980" t="s">
        <v>8295</v>
      </c>
      <c r="S1980" t="str">
        <f t="shared" si="184"/>
        <v>technology</v>
      </c>
      <c r="T1980" t="str">
        <f t="shared" si="185"/>
        <v>hardware</v>
      </c>
    </row>
    <row r="1981" spans="1:20" ht="43.2" x14ac:dyDescent="0.55000000000000004">
      <c r="A1981">
        <v>1979</v>
      </c>
      <c r="B1981" s="3" t="s">
        <v>1980</v>
      </c>
      <c r="C1981" s="3" t="s">
        <v>6089</v>
      </c>
      <c r="D1981" s="7">
        <v>200000</v>
      </c>
      <c r="E1981" s="7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7">
        <f t="shared" si="180"/>
        <v>282.65966789667897</v>
      </c>
      <c r="N1981" t="b">
        <v>1</v>
      </c>
      <c r="O1981" s="11">
        <f t="shared" si="181"/>
        <v>1.14901155</v>
      </c>
      <c r="P1981" s="12">
        <f t="shared" si="182"/>
        <v>42290.460023148145</v>
      </c>
      <c r="Q1981" s="12">
        <f t="shared" si="183"/>
        <v>42327.207638888889</v>
      </c>
      <c r="R1981" t="s">
        <v>8295</v>
      </c>
      <c r="S1981" t="str">
        <f t="shared" si="184"/>
        <v>technology</v>
      </c>
      <c r="T1981" t="str">
        <f t="shared" si="185"/>
        <v>hardware</v>
      </c>
    </row>
    <row r="1982" spans="1:20" ht="28.8" x14ac:dyDescent="0.55000000000000004">
      <c r="A1982">
        <v>1980</v>
      </c>
      <c r="B1982" s="3" t="s">
        <v>1981</v>
      </c>
      <c r="C1982" s="3" t="s">
        <v>6090</v>
      </c>
      <c r="D1982" s="7">
        <v>50000</v>
      </c>
      <c r="E1982" s="7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7">
        <f t="shared" si="180"/>
        <v>91.214401028277635</v>
      </c>
      <c r="N1982" t="b">
        <v>1</v>
      </c>
      <c r="O1982" s="11">
        <f t="shared" si="181"/>
        <v>3.5482402000000004</v>
      </c>
      <c r="P1982" s="12">
        <f t="shared" si="182"/>
        <v>42423.542384259257</v>
      </c>
      <c r="Q1982" s="12">
        <f t="shared" si="183"/>
        <v>42463.500717592593</v>
      </c>
      <c r="R1982" t="s">
        <v>8295</v>
      </c>
      <c r="S1982" t="str">
        <f t="shared" si="184"/>
        <v>technology</v>
      </c>
      <c r="T1982" t="str">
        <f t="shared" si="185"/>
        <v>hardware</v>
      </c>
    </row>
    <row r="1983" spans="1:20" ht="43.2" x14ac:dyDescent="0.55000000000000004">
      <c r="A1983">
        <v>1981</v>
      </c>
      <c r="B1983" s="3" t="s">
        <v>1982</v>
      </c>
      <c r="C1983" s="3" t="s">
        <v>6091</v>
      </c>
      <c r="D1983" s="7">
        <v>7500</v>
      </c>
      <c r="E1983" s="7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7">
        <f t="shared" si="180"/>
        <v>31.75</v>
      </c>
      <c r="N1983" t="b">
        <v>0</v>
      </c>
      <c r="O1983" s="11">
        <f t="shared" si="181"/>
        <v>5.0799999999999998E-2</v>
      </c>
      <c r="P1983" s="12">
        <f t="shared" si="182"/>
        <v>41799.725289351853</v>
      </c>
      <c r="Q1983" s="12">
        <f t="shared" si="183"/>
        <v>41829.725289351853</v>
      </c>
      <c r="R1983" t="s">
        <v>8296</v>
      </c>
      <c r="S1983" t="str">
        <f t="shared" si="184"/>
        <v>photography</v>
      </c>
      <c r="T1983" t="str">
        <f t="shared" si="185"/>
        <v>people</v>
      </c>
    </row>
    <row r="1984" spans="1:20" ht="43.2" x14ac:dyDescent="0.55000000000000004">
      <c r="A1984">
        <v>1982</v>
      </c>
      <c r="B1984" s="3" t="s">
        <v>1983</v>
      </c>
      <c r="C1984" s="3" t="s">
        <v>6092</v>
      </c>
      <c r="D1984" s="7">
        <v>180000</v>
      </c>
      <c r="E1984" s="7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7" t="e">
        <f t="shared" si="180"/>
        <v>#DIV/0!</v>
      </c>
      <c r="N1984" t="b">
        <v>0</v>
      </c>
      <c r="O1984" s="11">
        <f t="shared" si="181"/>
        <v>0</v>
      </c>
      <c r="P1984" s="12">
        <f t="shared" si="182"/>
        <v>42678.586655092593</v>
      </c>
      <c r="Q1984" s="12">
        <f t="shared" si="183"/>
        <v>42708.628321759257</v>
      </c>
      <c r="R1984" t="s">
        <v>8296</v>
      </c>
      <c r="S1984" t="str">
        <f t="shared" si="184"/>
        <v>photography</v>
      </c>
      <c r="T1984" t="str">
        <f t="shared" si="185"/>
        <v>people</v>
      </c>
    </row>
    <row r="1985" spans="1:20" ht="43.2" x14ac:dyDescent="0.55000000000000004">
      <c r="A1985">
        <v>1983</v>
      </c>
      <c r="B1985" s="3" t="s">
        <v>1984</v>
      </c>
      <c r="C1985" s="3" t="s">
        <v>6093</v>
      </c>
      <c r="D1985" s="7">
        <v>33000</v>
      </c>
      <c r="E1985" s="7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7">
        <f t="shared" si="180"/>
        <v>88.6875</v>
      </c>
      <c r="N1985" t="b">
        <v>0</v>
      </c>
      <c r="O1985" s="11">
        <f t="shared" si="181"/>
        <v>4.2999999999999997E-2</v>
      </c>
      <c r="P1985" s="12">
        <f t="shared" si="182"/>
        <v>42593.011782407411</v>
      </c>
      <c r="Q1985" s="12">
        <f t="shared" si="183"/>
        <v>42615.291666666672</v>
      </c>
      <c r="R1985" t="s">
        <v>8296</v>
      </c>
      <c r="S1985" t="str">
        <f t="shared" si="184"/>
        <v>photography</v>
      </c>
      <c r="T1985" t="str">
        <f t="shared" si="185"/>
        <v>people</v>
      </c>
    </row>
    <row r="1986" spans="1:20" ht="57.6" x14ac:dyDescent="0.55000000000000004">
      <c r="A1986">
        <v>1984</v>
      </c>
      <c r="B1986" s="3" t="s">
        <v>1985</v>
      </c>
      <c r="C1986" s="3" t="s">
        <v>6094</v>
      </c>
      <c r="D1986" s="7">
        <v>15000</v>
      </c>
      <c r="E1986" s="7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7">
        <f t="shared" si="180"/>
        <v>453.14285714285717</v>
      </c>
      <c r="N1986" t="b">
        <v>0</v>
      </c>
      <c r="O1986" s="11">
        <f t="shared" si="181"/>
        <v>0.21146666666666666</v>
      </c>
      <c r="P1986" s="12">
        <f t="shared" si="182"/>
        <v>41913.790289351848</v>
      </c>
      <c r="Q1986" s="12">
        <f t="shared" si="183"/>
        <v>41973.831956018519</v>
      </c>
      <c r="R1986" t="s">
        <v>8296</v>
      </c>
      <c r="S1986" t="str">
        <f t="shared" si="184"/>
        <v>photography</v>
      </c>
      <c r="T1986" t="str">
        <f t="shared" si="185"/>
        <v>people</v>
      </c>
    </row>
    <row r="1987" spans="1:20" ht="43.2" x14ac:dyDescent="0.55000000000000004">
      <c r="A1987">
        <v>1985</v>
      </c>
      <c r="B1987" s="3" t="s">
        <v>1986</v>
      </c>
      <c r="C1987" s="3" t="s">
        <v>6095</v>
      </c>
      <c r="D1987" s="7">
        <v>1600</v>
      </c>
      <c r="E1987" s="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7">
        <f t="shared" ref="M1987:M2050" si="186">E1987/L1987</f>
        <v>12.75</v>
      </c>
      <c r="N1987" t="b">
        <v>0</v>
      </c>
      <c r="O1987" s="11">
        <f t="shared" ref="O1987:O2050" si="187">E1987/D1987</f>
        <v>3.1875000000000001E-2</v>
      </c>
      <c r="P1987" s="12">
        <f t="shared" ref="P1987:P2050" si="188">(((J1987/60)/60)/24)+DATE(1970,1,1)</f>
        <v>42555.698738425926</v>
      </c>
      <c r="Q1987" s="12">
        <f t="shared" ref="Q1987:Q2050" si="189">(((I1987/60)/60)/24)+DATE(1970,1,1)</f>
        <v>42584.958333333328</v>
      </c>
      <c r="R1987" t="s">
        <v>8296</v>
      </c>
      <c r="S1987" t="str">
        <f t="shared" ref="S1987:S2050" si="190">LEFT(R1987, SEARCH("/",R1987,1)-1)</f>
        <v>photography</v>
      </c>
      <c r="T1987" t="str">
        <f t="shared" ref="T1987:T2050" si="191">RIGHT(R1987,LEN(R1987)-SEARCH("/",R1987))</f>
        <v>people</v>
      </c>
    </row>
    <row r="1988" spans="1:20" ht="43.2" x14ac:dyDescent="0.55000000000000004">
      <c r="A1988">
        <v>1986</v>
      </c>
      <c r="B1988" s="3" t="s">
        <v>1987</v>
      </c>
      <c r="C1988" s="3" t="s">
        <v>6096</v>
      </c>
      <c r="D1988" s="7">
        <v>2000</v>
      </c>
      <c r="E1988" s="7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7">
        <f t="shared" si="186"/>
        <v>1</v>
      </c>
      <c r="N1988" t="b">
        <v>0</v>
      </c>
      <c r="O1988" s="11">
        <f t="shared" si="187"/>
        <v>5.0000000000000001E-4</v>
      </c>
      <c r="P1988" s="12">
        <f t="shared" si="188"/>
        <v>42413.433831018512</v>
      </c>
      <c r="Q1988" s="12">
        <f t="shared" si="189"/>
        <v>42443.392164351855</v>
      </c>
      <c r="R1988" t="s">
        <v>8296</v>
      </c>
      <c r="S1988" t="str">
        <f t="shared" si="190"/>
        <v>photography</v>
      </c>
      <c r="T1988" t="str">
        <f t="shared" si="191"/>
        <v>people</v>
      </c>
    </row>
    <row r="1989" spans="1:20" ht="28.8" x14ac:dyDescent="0.55000000000000004">
      <c r="A1989">
        <v>1987</v>
      </c>
      <c r="B1989" s="3" t="s">
        <v>1988</v>
      </c>
      <c r="C1989" s="3" t="s">
        <v>6097</v>
      </c>
      <c r="D1989" s="7">
        <v>5500</v>
      </c>
      <c r="E1989" s="7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7">
        <f t="shared" si="186"/>
        <v>83.428571428571431</v>
      </c>
      <c r="N1989" t="b">
        <v>0</v>
      </c>
      <c r="O1989" s="11">
        <f t="shared" si="187"/>
        <v>0.42472727272727273</v>
      </c>
      <c r="P1989" s="12">
        <f t="shared" si="188"/>
        <v>42034.639768518522</v>
      </c>
      <c r="Q1989" s="12">
        <f t="shared" si="189"/>
        <v>42064.639768518522</v>
      </c>
      <c r="R1989" t="s">
        <v>8296</v>
      </c>
      <c r="S1989" t="str">
        <f t="shared" si="190"/>
        <v>photography</v>
      </c>
      <c r="T1989" t="str">
        <f t="shared" si="191"/>
        <v>people</v>
      </c>
    </row>
    <row r="1990" spans="1:20" x14ac:dyDescent="0.55000000000000004">
      <c r="A1990">
        <v>1988</v>
      </c>
      <c r="B1990" s="3" t="s">
        <v>1989</v>
      </c>
      <c r="C1990" s="3" t="s">
        <v>6098</v>
      </c>
      <c r="D1990" s="7">
        <v>6000</v>
      </c>
      <c r="E1990" s="7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7">
        <f t="shared" si="186"/>
        <v>25</v>
      </c>
      <c r="N1990" t="b">
        <v>0</v>
      </c>
      <c r="O1990" s="11">
        <f t="shared" si="187"/>
        <v>4.1666666666666666E-3</v>
      </c>
      <c r="P1990" s="12">
        <f t="shared" si="188"/>
        <v>42206.763217592597</v>
      </c>
      <c r="Q1990" s="12">
        <f t="shared" si="189"/>
        <v>42236.763217592597</v>
      </c>
      <c r="R1990" t="s">
        <v>8296</v>
      </c>
      <c r="S1990" t="str">
        <f t="shared" si="190"/>
        <v>photography</v>
      </c>
      <c r="T1990" t="str">
        <f t="shared" si="191"/>
        <v>people</v>
      </c>
    </row>
    <row r="1991" spans="1:20" ht="43.2" x14ac:dyDescent="0.55000000000000004">
      <c r="A1991">
        <v>1989</v>
      </c>
      <c r="B1991" s="3" t="s">
        <v>1990</v>
      </c>
      <c r="C1991" s="3" t="s">
        <v>6099</v>
      </c>
      <c r="D1991" s="7">
        <v>5000</v>
      </c>
      <c r="E1991" s="7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7">
        <f t="shared" si="186"/>
        <v>50</v>
      </c>
      <c r="N1991" t="b">
        <v>0</v>
      </c>
      <c r="O1991" s="11">
        <f t="shared" si="187"/>
        <v>0.01</v>
      </c>
      <c r="P1991" s="12">
        <f t="shared" si="188"/>
        <v>42685.680648148147</v>
      </c>
      <c r="Q1991" s="12">
        <f t="shared" si="189"/>
        <v>42715.680648148147</v>
      </c>
      <c r="R1991" t="s">
        <v>8296</v>
      </c>
      <c r="S1991" t="str">
        <f t="shared" si="190"/>
        <v>photography</v>
      </c>
      <c r="T1991" t="str">
        <f t="shared" si="191"/>
        <v>people</v>
      </c>
    </row>
    <row r="1992" spans="1:20" ht="43.2" x14ac:dyDescent="0.55000000000000004">
      <c r="A1992">
        <v>1990</v>
      </c>
      <c r="B1992" s="3" t="s">
        <v>1991</v>
      </c>
      <c r="C1992" s="3" t="s">
        <v>6100</v>
      </c>
      <c r="D1992" s="7">
        <v>3000</v>
      </c>
      <c r="E1992" s="7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7">
        <f t="shared" si="186"/>
        <v>101.8</v>
      </c>
      <c r="N1992" t="b">
        <v>0</v>
      </c>
      <c r="O1992" s="11">
        <f t="shared" si="187"/>
        <v>0.16966666666666666</v>
      </c>
      <c r="P1992" s="12">
        <f t="shared" si="188"/>
        <v>42398.195972222224</v>
      </c>
      <c r="Q1992" s="12">
        <f t="shared" si="189"/>
        <v>42413.195972222224</v>
      </c>
      <c r="R1992" t="s">
        <v>8296</v>
      </c>
      <c r="S1992" t="str">
        <f t="shared" si="190"/>
        <v>photography</v>
      </c>
      <c r="T1992" t="str">
        <f t="shared" si="191"/>
        <v>people</v>
      </c>
    </row>
    <row r="1993" spans="1:20" ht="28.8" x14ac:dyDescent="0.55000000000000004">
      <c r="A1993">
        <v>1991</v>
      </c>
      <c r="B1993" s="3" t="s">
        <v>1992</v>
      </c>
      <c r="C1993" s="3" t="s">
        <v>6101</v>
      </c>
      <c r="D1993" s="7">
        <v>2000</v>
      </c>
      <c r="E1993" s="7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7">
        <f t="shared" si="186"/>
        <v>46.666666666666664</v>
      </c>
      <c r="N1993" t="b">
        <v>0</v>
      </c>
      <c r="O1993" s="11">
        <f t="shared" si="187"/>
        <v>7.0000000000000007E-2</v>
      </c>
      <c r="P1993" s="12">
        <f t="shared" si="188"/>
        <v>42167.89335648148</v>
      </c>
      <c r="Q1993" s="12">
        <f t="shared" si="189"/>
        <v>42188.89335648148</v>
      </c>
      <c r="R1993" t="s">
        <v>8296</v>
      </c>
      <c r="S1993" t="str">
        <f t="shared" si="190"/>
        <v>photography</v>
      </c>
      <c r="T1993" t="str">
        <f t="shared" si="191"/>
        <v>people</v>
      </c>
    </row>
    <row r="1994" spans="1:20" ht="28.8" x14ac:dyDescent="0.55000000000000004">
      <c r="A1994">
        <v>1992</v>
      </c>
      <c r="B1994" s="3" t="s">
        <v>1993</v>
      </c>
      <c r="C1994" s="3" t="s">
        <v>6102</v>
      </c>
      <c r="D1994" s="7">
        <v>1500</v>
      </c>
      <c r="E1994" s="7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7">
        <f t="shared" si="186"/>
        <v>1</v>
      </c>
      <c r="N1994" t="b">
        <v>0</v>
      </c>
      <c r="O1994" s="11">
        <f t="shared" si="187"/>
        <v>1.3333333333333333E-3</v>
      </c>
      <c r="P1994" s="12">
        <f t="shared" si="188"/>
        <v>42023.143414351856</v>
      </c>
      <c r="Q1994" s="12">
        <f t="shared" si="189"/>
        <v>42053.143414351856</v>
      </c>
      <c r="R1994" t="s">
        <v>8296</v>
      </c>
      <c r="S1994" t="str">
        <f t="shared" si="190"/>
        <v>photography</v>
      </c>
      <c r="T1994" t="str">
        <f t="shared" si="191"/>
        <v>people</v>
      </c>
    </row>
    <row r="1995" spans="1:20" ht="43.2" x14ac:dyDescent="0.55000000000000004">
      <c r="A1995">
        <v>1993</v>
      </c>
      <c r="B1995" s="3" t="s">
        <v>1994</v>
      </c>
      <c r="C1995" s="3" t="s">
        <v>6103</v>
      </c>
      <c r="D1995" s="7">
        <v>2000</v>
      </c>
      <c r="E1995" s="7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7" t="e">
        <f t="shared" si="186"/>
        <v>#DIV/0!</v>
      </c>
      <c r="N1995" t="b">
        <v>0</v>
      </c>
      <c r="O1995" s="11">
        <f t="shared" si="187"/>
        <v>0</v>
      </c>
      <c r="P1995" s="12">
        <f t="shared" si="188"/>
        <v>42329.58839120371</v>
      </c>
      <c r="Q1995" s="12">
        <f t="shared" si="189"/>
        <v>42359.58839120371</v>
      </c>
      <c r="R1995" t="s">
        <v>8296</v>
      </c>
      <c r="S1995" t="str">
        <f t="shared" si="190"/>
        <v>photography</v>
      </c>
      <c r="T1995" t="str">
        <f t="shared" si="191"/>
        <v>people</v>
      </c>
    </row>
    <row r="1996" spans="1:20" ht="43.2" x14ac:dyDescent="0.55000000000000004">
      <c r="A1996">
        <v>1994</v>
      </c>
      <c r="B1996" s="3" t="s">
        <v>1995</v>
      </c>
      <c r="C1996" s="3" t="s">
        <v>6104</v>
      </c>
      <c r="D1996" s="7">
        <v>3200</v>
      </c>
      <c r="E1996" s="7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7" t="e">
        <f t="shared" si="186"/>
        <v>#DIV/0!</v>
      </c>
      <c r="N1996" t="b">
        <v>0</v>
      </c>
      <c r="O1996" s="11">
        <f t="shared" si="187"/>
        <v>0</v>
      </c>
      <c r="P1996" s="12">
        <f t="shared" si="188"/>
        <v>42651.006273148145</v>
      </c>
      <c r="Q1996" s="12">
        <f t="shared" si="189"/>
        <v>42711.047939814816</v>
      </c>
      <c r="R1996" t="s">
        <v>8296</v>
      </c>
      <c r="S1996" t="str">
        <f t="shared" si="190"/>
        <v>photography</v>
      </c>
      <c r="T1996" t="str">
        <f t="shared" si="191"/>
        <v>people</v>
      </c>
    </row>
    <row r="1997" spans="1:20" ht="43.2" x14ac:dyDescent="0.55000000000000004">
      <c r="A1997">
        <v>1995</v>
      </c>
      <c r="B1997" s="3" t="s">
        <v>1996</v>
      </c>
      <c r="C1997" s="3" t="s">
        <v>6105</v>
      </c>
      <c r="D1997" s="7">
        <v>1000</v>
      </c>
      <c r="E1997" s="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7">
        <f t="shared" si="186"/>
        <v>26</v>
      </c>
      <c r="N1997" t="b">
        <v>0</v>
      </c>
      <c r="O1997" s="11">
        <f t="shared" si="187"/>
        <v>7.8E-2</v>
      </c>
      <c r="P1997" s="12">
        <f t="shared" si="188"/>
        <v>42181.902037037042</v>
      </c>
      <c r="Q1997" s="12">
        <f t="shared" si="189"/>
        <v>42201.902037037042</v>
      </c>
      <c r="R1997" t="s">
        <v>8296</v>
      </c>
      <c r="S1997" t="str">
        <f t="shared" si="190"/>
        <v>photography</v>
      </c>
      <c r="T1997" t="str">
        <f t="shared" si="191"/>
        <v>people</v>
      </c>
    </row>
    <row r="1998" spans="1:20" ht="43.2" x14ac:dyDescent="0.55000000000000004">
      <c r="A1998">
        <v>1996</v>
      </c>
      <c r="B1998" s="3" t="s">
        <v>1997</v>
      </c>
      <c r="C1998" s="3" t="s">
        <v>6106</v>
      </c>
      <c r="D1998" s="7">
        <v>133800</v>
      </c>
      <c r="E1998" s="7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7" t="e">
        <f t="shared" si="186"/>
        <v>#DIV/0!</v>
      </c>
      <c r="N1998" t="b">
        <v>0</v>
      </c>
      <c r="O1998" s="11">
        <f t="shared" si="187"/>
        <v>0</v>
      </c>
      <c r="P1998" s="12">
        <f t="shared" si="188"/>
        <v>41800.819571759261</v>
      </c>
      <c r="Q1998" s="12">
        <f t="shared" si="189"/>
        <v>41830.819571759261</v>
      </c>
      <c r="R1998" t="s">
        <v>8296</v>
      </c>
      <c r="S1998" t="str">
        <f t="shared" si="190"/>
        <v>photography</v>
      </c>
      <c r="T1998" t="str">
        <f t="shared" si="191"/>
        <v>people</v>
      </c>
    </row>
    <row r="1999" spans="1:20" ht="43.2" x14ac:dyDescent="0.55000000000000004">
      <c r="A1999">
        <v>1997</v>
      </c>
      <c r="B1999" s="3" t="s">
        <v>1998</v>
      </c>
      <c r="C1999" s="3" t="s">
        <v>6107</v>
      </c>
      <c r="D1999" s="7">
        <v>6500</v>
      </c>
      <c r="E1999" s="7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7" t="e">
        <f t="shared" si="186"/>
        <v>#DIV/0!</v>
      </c>
      <c r="N1999" t="b">
        <v>0</v>
      </c>
      <c r="O1999" s="11">
        <f t="shared" si="187"/>
        <v>0</v>
      </c>
      <c r="P1999" s="12">
        <f t="shared" si="188"/>
        <v>41847.930694444447</v>
      </c>
      <c r="Q1999" s="12">
        <f t="shared" si="189"/>
        <v>41877.930694444447</v>
      </c>
      <c r="R1999" t="s">
        <v>8296</v>
      </c>
      <c r="S1999" t="str">
        <f t="shared" si="190"/>
        <v>photography</v>
      </c>
      <c r="T1999" t="str">
        <f t="shared" si="191"/>
        <v>people</v>
      </c>
    </row>
    <row r="2000" spans="1:20" ht="43.2" x14ac:dyDescent="0.55000000000000004">
      <c r="A2000">
        <v>1998</v>
      </c>
      <c r="B2000" s="3" t="s">
        <v>1999</v>
      </c>
      <c r="C2000" s="3" t="s">
        <v>6108</v>
      </c>
      <c r="D2000" s="7">
        <v>2500</v>
      </c>
      <c r="E2000" s="7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7">
        <f t="shared" si="186"/>
        <v>218.33333333333334</v>
      </c>
      <c r="N2000" t="b">
        <v>0</v>
      </c>
      <c r="O2000" s="11">
        <f t="shared" si="187"/>
        <v>0.26200000000000001</v>
      </c>
      <c r="P2000" s="12">
        <f t="shared" si="188"/>
        <v>41807.118495370371</v>
      </c>
      <c r="Q2000" s="12">
        <f t="shared" si="189"/>
        <v>41852.118495370371</v>
      </c>
      <c r="R2000" t="s">
        <v>8296</v>
      </c>
      <c r="S2000" t="str">
        <f t="shared" si="190"/>
        <v>photography</v>
      </c>
      <c r="T2000" t="str">
        <f t="shared" si="191"/>
        <v>people</v>
      </c>
    </row>
    <row r="2001" spans="1:20" ht="43.2" x14ac:dyDescent="0.55000000000000004">
      <c r="A2001">
        <v>1999</v>
      </c>
      <c r="B2001" s="3" t="s">
        <v>2000</v>
      </c>
      <c r="C2001" s="3" t="s">
        <v>6109</v>
      </c>
      <c r="D2001" s="7">
        <v>31000</v>
      </c>
      <c r="E2001" s="7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7">
        <f t="shared" si="186"/>
        <v>33.714285714285715</v>
      </c>
      <c r="N2001" t="b">
        <v>0</v>
      </c>
      <c r="O2001" s="11">
        <f t="shared" si="187"/>
        <v>7.6129032258064515E-3</v>
      </c>
      <c r="P2001" s="12">
        <f t="shared" si="188"/>
        <v>41926.482731481483</v>
      </c>
      <c r="Q2001" s="12">
        <f t="shared" si="189"/>
        <v>41956.524398148147</v>
      </c>
      <c r="R2001" t="s">
        <v>8296</v>
      </c>
      <c r="S2001" t="str">
        <f t="shared" si="190"/>
        <v>photography</v>
      </c>
      <c r="T2001" t="str">
        <f t="shared" si="191"/>
        <v>people</v>
      </c>
    </row>
    <row r="2002" spans="1:20" ht="43.2" x14ac:dyDescent="0.55000000000000004">
      <c r="A2002">
        <v>2000</v>
      </c>
      <c r="B2002" s="3" t="s">
        <v>2001</v>
      </c>
      <c r="C2002" s="3" t="s">
        <v>6110</v>
      </c>
      <c r="D2002" s="7">
        <v>5000</v>
      </c>
      <c r="E2002" s="7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7">
        <f t="shared" si="186"/>
        <v>25</v>
      </c>
      <c r="N2002" t="b">
        <v>0</v>
      </c>
      <c r="O2002" s="11">
        <f t="shared" si="187"/>
        <v>0.125</v>
      </c>
      <c r="P2002" s="12">
        <f t="shared" si="188"/>
        <v>42345.951539351852</v>
      </c>
      <c r="Q2002" s="12">
        <f t="shared" si="189"/>
        <v>42375.951539351852</v>
      </c>
      <c r="R2002" t="s">
        <v>8296</v>
      </c>
      <c r="S2002" t="str">
        <f t="shared" si="190"/>
        <v>photography</v>
      </c>
      <c r="T2002" t="str">
        <f t="shared" si="191"/>
        <v>people</v>
      </c>
    </row>
    <row r="2003" spans="1:20" ht="28.8" x14ac:dyDescent="0.55000000000000004">
      <c r="A2003">
        <v>2001</v>
      </c>
      <c r="B2003" s="3" t="s">
        <v>2002</v>
      </c>
      <c r="C2003" s="3" t="s">
        <v>6111</v>
      </c>
      <c r="D2003" s="7">
        <v>55000</v>
      </c>
      <c r="E2003" s="7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7">
        <f t="shared" si="186"/>
        <v>128.38790470372632</v>
      </c>
      <c r="N2003" t="b">
        <v>1</v>
      </c>
      <c r="O2003" s="11">
        <f t="shared" si="187"/>
        <v>3.8212909090909091</v>
      </c>
      <c r="P2003" s="12">
        <f t="shared" si="188"/>
        <v>42136.209675925929</v>
      </c>
      <c r="Q2003" s="12">
        <f t="shared" si="189"/>
        <v>42167.833333333328</v>
      </c>
      <c r="R2003" t="s">
        <v>8295</v>
      </c>
      <c r="S2003" t="str">
        <f t="shared" si="190"/>
        <v>technology</v>
      </c>
      <c r="T2003" t="str">
        <f t="shared" si="191"/>
        <v>hardware</v>
      </c>
    </row>
    <row r="2004" spans="1:20" ht="43.2" x14ac:dyDescent="0.55000000000000004">
      <c r="A2004">
        <v>2002</v>
      </c>
      <c r="B2004" s="3" t="s">
        <v>2003</v>
      </c>
      <c r="C2004" s="3" t="s">
        <v>6112</v>
      </c>
      <c r="D2004" s="7">
        <v>50000</v>
      </c>
      <c r="E2004" s="7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7">
        <f t="shared" si="186"/>
        <v>78.834261818181815</v>
      </c>
      <c r="N2004" t="b">
        <v>1</v>
      </c>
      <c r="O2004" s="11">
        <f t="shared" si="187"/>
        <v>2.1679422000000002</v>
      </c>
      <c r="P2004" s="12">
        <f t="shared" si="188"/>
        <v>42728.71230324074</v>
      </c>
      <c r="Q2004" s="12">
        <f t="shared" si="189"/>
        <v>42758.71230324074</v>
      </c>
      <c r="R2004" t="s">
        <v>8295</v>
      </c>
      <c r="S2004" t="str">
        <f t="shared" si="190"/>
        <v>technology</v>
      </c>
      <c r="T2004" t="str">
        <f t="shared" si="191"/>
        <v>hardware</v>
      </c>
    </row>
    <row r="2005" spans="1:20" ht="57.6" x14ac:dyDescent="0.55000000000000004">
      <c r="A2005">
        <v>2003</v>
      </c>
      <c r="B2005" s="3" t="s">
        <v>2004</v>
      </c>
      <c r="C2005" s="3" t="s">
        <v>6113</v>
      </c>
      <c r="D2005" s="7">
        <v>500</v>
      </c>
      <c r="E2005" s="7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7">
        <f t="shared" si="186"/>
        <v>91.764705882352942</v>
      </c>
      <c r="N2005" t="b">
        <v>1</v>
      </c>
      <c r="O2005" s="11">
        <f t="shared" si="187"/>
        <v>3.12</v>
      </c>
      <c r="P2005" s="12">
        <f t="shared" si="188"/>
        <v>40347.125601851854</v>
      </c>
      <c r="Q2005" s="12">
        <f t="shared" si="189"/>
        <v>40361.958333333336</v>
      </c>
      <c r="R2005" t="s">
        <v>8295</v>
      </c>
      <c r="S2005" t="str">
        <f t="shared" si="190"/>
        <v>technology</v>
      </c>
      <c r="T2005" t="str">
        <f t="shared" si="191"/>
        <v>hardware</v>
      </c>
    </row>
    <row r="2006" spans="1:20" ht="43.2" x14ac:dyDescent="0.55000000000000004">
      <c r="A2006">
        <v>2004</v>
      </c>
      <c r="B2006" s="3" t="s">
        <v>2005</v>
      </c>
      <c r="C2006" s="3" t="s">
        <v>6114</v>
      </c>
      <c r="D2006" s="7">
        <v>50000</v>
      </c>
      <c r="E2006" s="7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7">
        <f t="shared" si="186"/>
        <v>331.10237288135596</v>
      </c>
      <c r="N2006" t="b">
        <v>1</v>
      </c>
      <c r="O2006" s="11">
        <f t="shared" si="187"/>
        <v>2.3442048</v>
      </c>
      <c r="P2006" s="12">
        <f t="shared" si="188"/>
        <v>41800.604895833334</v>
      </c>
      <c r="Q2006" s="12">
        <f t="shared" si="189"/>
        <v>41830.604895833334</v>
      </c>
      <c r="R2006" t="s">
        <v>8295</v>
      </c>
      <c r="S2006" t="str">
        <f t="shared" si="190"/>
        <v>technology</v>
      </c>
      <c r="T2006" t="str">
        <f t="shared" si="191"/>
        <v>hardware</v>
      </c>
    </row>
    <row r="2007" spans="1:20" ht="43.2" x14ac:dyDescent="0.55000000000000004">
      <c r="A2007">
        <v>2005</v>
      </c>
      <c r="B2007" s="3" t="s">
        <v>2006</v>
      </c>
      <c r="C2007" s="3" t="s">
        <v>6115</v>
      </c>
      <c r="D2007" s="7">
        <v>30000</v>
      </c>
      <c r="E2007" s="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7">
        <f t="shared" si="186"/>
        <v>194.26193717277485</v>
      </c>
      <c r="N2007" t="b">
        <v>1</v>
      </c>
      <c r="O2007" s="11">
        <f t="shared" si="187"/>
        <v>1.236801</v>
      </c>
      <c r="P2007" s="12">
        <f t="shared" si="188"/>
        <v>41535.812708333331</v>
      </c>
      <c r="Q2007" s="12">
        <f t="shared" si="189"/>
        <v>41563.165972222225</v>
      </c>
      <c r="R2007" t="s">
        <v>8295</v>
      </c>
      <c r="S2007" t="str">
        <f t="shared" si="190"/>
        <v>technology</v>
      </c>
      <c r="T2007" t="str">
        <f t="shared" si="191"/>
        <v>hardware</v>
      </c>
    </row>
    <row r="2008" spans="1:20" ht="57.6" x14ac:dyDescent="0.55000000000000004">
      <c r="A2008">
        <v>2006</v>
      </c>
      <c r="B2008" s="3" t="s">
        <v>2007</v>
      </c>
      <c r="C2008" s="3" t="s">
        <v>6116</v>
      </c>
      <c r="D2008" s="7">
        <v>50000</v>
      </c>
      <c r="E2008" s="7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7">
        <f t="shared" si="186"/>
        <v>408.97689768976898</v>
      </c>
      <c r="N2008" t="b">
        <v>1</v>
      </c>
      <c r="O2008" s="11">
        <f t="shared" si="187"/>
        <v>2.4784000000000002</v>
      </c>
      <c r="P2008" s="12">
        <f t="shared" si="188"/>
        <v>41941.500520833331</v>
      </c>
      <c r="Q2008" s="12">
        <f t="shared" si="189"/>
        <v>41976.542187500003</v>
      </c>
      <c r="R2008" t="s">
        <v>8295</v>
      </c>
      <c r="S2008" t="str">
        <f t="shared" si="190"/>
        <v>technology</v>
      </c>
      <c r="T2008" t="str">
        <f t="shared" si="191"/>
        <v>hardware</v>
      </c>
    </row>
    <row r="2009" spans="1:20" ht="43.2" x14ac:dyDescent="0.55000000000000004">
      <c r="A2009">
        <v>2007</v>
      </c>
      <c r="B2009" s="3" t="s">
        <v>2008</v>
      </c>
      <c r="C2009" s="3" t="s">
        <v>6117</v>
      </c>
      <c r="D2009" s="7">
        <v>10000</v>
      </c>
      <c r="E2009" s="7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7">
        <f t="shared" si="186"/>
        <v>84.459270072992695</v>
      </c>
      <c r="N2009" t="b">
        <v>1</v>
      </c>
      <c r="O2009" s="11">
        <f t="shared" si="187"/>
        <v>1.157092</v>
      </c>
      <c r="P2009" s="12">
        <f t="shared" si="188"/>
        <v>40347.837800925925</v>
      </c>
      <c r="Q2009" s="12">
        <f t="shared" si="189"/>
        <v>40414.166666666664</v>
      </c>
      <c r="R2009" t="s">
        <v>8295</v>
      </c>
      <c r="S2009" t="str">
        <f t="shared" si="190"/>
        <v>technology</v>
      </c>
      <c r="T2009" t="str">
        <f t="shared" si="191"/>
        <v>hardware</v>
      </c>
    </row>
    <row r="2010" spans="1:20" ht="43.2" x14ac:dyDescent="0.55000000000000004">
      <c r="A2010">
        <v>2008</v>
      </c>
      <c r="B2010" s="3" t="s">
        <v>2009</v>
      </c>
      <c r="C2010" s="3" t="s">
        <v>6118</v>
      </c>
      <c r="D2010" s="7">
        <v>1570.79</v>
      </c>
      <c r="E2010" s="7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7">
        <f t="shared" si="186"/>
        <v>44.853658536585364</v>
      </c>
      <c r="N2010" t="b">
        <v>1</v>
      </c>
      <c r="O2010" s="11">
        <f t="shared" si="187"/>
        <v>1.1707484768810599</v>
      </c>
      <c r="P2010" s="12">
        <f t="shared" si="188"/>
        <v>40761.604421296295</v>
      </c>
      <c r="Q2010" s="12">
        <f t="shared" si="189"/>
        <v>40805.604421296295</v>
      </c>
      <c r="R2010" t="s">
        <v>8295</v>
      </c>
      <c r="S2010" t="str">
        <f t="shared" si="190"/>
        <v>technology</v>
      </c>
      <c r="T2010" t="str">
        <f t="shared" si="191"/>
        <v>hardware</v>
      </c>
    </row>
    <row r="2011" spans="1:20" ht="43.2" x14ac:dyDescent="0.55000000000000004">
      <c r="A2011">
        <v>2009</v>
      </c>
      <c r="B2011" s="3" t="s">
        <v>2010</v>
      </c>
      <c r="C2011" s="3" t="s">
        <v>6119</v>
      </c>
      <c r="D2011" s="7">
        <v>50000</v>
      </c>
      <c r="E2011" s="7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7">
        <f t="shared" si="186"/>
        <v>383.3643216080402</v>
      </c>
      <c r="N2011" t="b">
        <v>1</v>
      </c>
      <c r="O2011" s="11">
        <f t="shared" si="187"/>
        <v>3.05158</v>
      </c>
      <c r="P2011" s="12">
        <f t="shared" si="188"/>
        <v>42661.323414351849</v>
      </c>
      <c r="Q2011" s="12">
        <f t="shared" si="189"/>
        <v>42697.365081018521</v>
      </c>
      <c r="R2011" t="s">
        <v>8295</v>
      </c>
      <c r="S2011" t="str">
        <f t="shared" si="190"/>
        <v>technology</v>
      </c>
      <c r="T2011" t="str">
        <f t="shared" si="191"/>
        <v>hardware</v>
      </c>
    </row>
    <row r="2012" spans="1:20" ht="28.8" x14ac:dyDescent="0.55000000000000004">
      <c r="A2012">
        <v>2010</v>
      </c>
      <c r="B2012" s="3" t="s">
        <v>2011</v>
      </c>
      <c r="C2012" s="3" t="s">
        <v>6120</v>
      </c>
      <c r="D2012" s="7">
        <v>30000</v>
      </c>
      <c r="E2012" s="7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7">
        <f t="shared" si="186"/>
        <v>55.276856649395505</v>
      </c>
      <c r="N2012" t="b">
        <v>1</v>
      </c>
      <c r="O2012" s="11">
        <f t="shared" si="187"/>
        <v>3.2005299999999997</v>
      </c>
      <c r="P2012" s="12">
        <f t="shared" si="188"/>
        <v>42570.996423611112</v>
      </c>
      <c r="Q2012" s="12">
        <f t="shared" si="189"/>
        <v>42600.996423611112</v>
      </c>
      <c r="R2012" t="s">
        <v>8295</v>
      </c>
      <c r="S2012" t="str">
        <f t="shared" si="190"/>
        <v>technology</v>
      </c>
      <c r="T2012" t="str">
        <f t="shared" si="191"/>
        <v>hardware</v>
      </c>
    </row>
    <row r="2013" spans="1:20" ht="43.2" x14ac:dyDescent="0.55000000000000004">
      <c r="A2013">
        <v>2011</v>
      </c>
      <c r="B2013" s="3" t="s">
        <v>2012</v>
      </c>
      <c r="C2013" s="3" t="s">
        <v>6121</v>
      </c>
      <c r="D2013" s="7">
        <v>50000</v>
      </c>
      <c r="E2013" s="7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7">
        <f t="shared" si="186"/>
        <v>422.02059732234807</v>
      </c>
      <c r="N2013" t="b">
        <v>1</v>
      </c>
      <c r="O2013" s="11">
        <f t="shared" si="187"/>
        <v>8.1956399999999991</v>
      </c>
      <c r="P2013" s="12">
        <f t="shared" si="188"/>
        <v>42347.358483796299</v>
      </c>
      <c r="Q2013" s="12">
        <f t="shared" si="189"/>
        <v>42380.958333333328</v>
      </c>
      <c r="R2013" t="s">
        <v>8295</v>
      </c>
      <c r="S2013" t="str">
        <f t="shared" si="190"/>
        <v>technology</v>
      </c>
      <c r="T2013" t="str">
        <f t="shared" si="191"/>
        <v>hardware</v>
      </c>
    </row>
    <row r="2014" spans="1:20" ht="43.2" x14ac:dyDescent="0.55000000000000004">
      <c r="A2014">
        <v>2012</v>
      </c>
      <c r="B2014" s="3" t="s">
        <v>2013</v>
      </c>
      <c r="C2014" s="3" t="s">
        <v>6122</v>
      </c>
      <c r="D2014" s="7">
        <v>5000</v>
      </c>
      <c r="E2014" s="7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7">
        <f t="shared" si="186"/>
        <v>64.180327868852459</v>
      </c>
      <c r="N2014" t="b">
        <v>1</v>
      </c>
      <c r="O2014" s="11">
        <f t="shared" si="187"/>
        <v>2.3490000000000002</v>
      </c>
      <c r="P2014" s="12">
        <f t="shared" si="188"/>
        <v>42010.822233796294</v>
      </c>
      <c r="Q2014" s="12">
        <f t="shared" si="189"/>
        <v>42040.822233796294</v>
      </c>
      <c r="R2014" t="s">
        <v>8295</v>
      </c>
      <c r="S2014" t="str">
        <f t="shared" si="190"/>
        <v>technology</v>
      </c>
      <c r="T2014" t="str">
        <f t="shared" si="191"/>
        <v>hardware</v>
      </c>
    </row>
    <row r="2015" spans="1:20" ht="43.2" x14ac:dyDescent="0.55000000000000004">
      <c r="A2015">
        <v>2013</v>
      </c>
      <c r="B2015" s="3" t="s">
        <v>2014</v>
      </c>
      <c r="C2015" s="3" t="s">
        <v>6123</v>
      </c>
      <c r="D2015" s="7">
        <v>160000</v>
      </c>
      <c r="E2015" s="7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7">
        <f t="shared" si="186"/>
        <v>173.57781674704077</v>
      </c>
      <c r="N2015" t="b">
        <v>1</v>
      </c>
      <c r="O2015" s="11">
        <f t="shared" si="187"/>
        <v>4.9491375</v>
      </c>
      <c r="P2015" s="12">
        <f t="shared" si="188"/>
        <v>42499.960810185185</v>
      </c>
      <c r="Q2015" s="12">
        <f t="shared" si="189"/>
        <v>42559.960810185185</v>
      </c>
      <c r="R2015" t="s">
        <v>8295</v>
      </c>
      <c r="S2015" t="str">
        <f t="shared" si="190"/>
        <v>technology</v>
      </c>
      <c r="T2015" t="str">
        <f t="shared" si="191"/>
        <v>hardware</v>
      </c>
    </row>
    <row r="2016" spans="1:20" ht="43.2" x14ac:dyDescent="0.55000000000000004">
      <c r="A2016">
        <v>2014</v>
      </c>
      <c r="B2016" s="3" t="s">
        <v>2015</v>
      </c>
      <c r="C2016" s="3" t="s">
        <v>6124</v>
      </c>
      <c r="D2016" s="7">
        <v>30000</v>
      </c>
      <c r="E2016" s="7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7">
        <f t="shared" si="186"/>
        <v>88.601680840609291</v>
      </c>
      <c r="N2016" t="b">
        <v>1</v>
      </c>
      <c r="O2016" s="11">
        <f t="shared" si="187"/>
        <v>78.137822333333332</v>
      </c>
      <c r="P2016" s="12">
        <f t="shared" si="188"/>
        <v>41324.214571759258</v>
      </c>
      <c r="Q2016" s="12">
        <f t="shared" si="189"/>
        <v>41358.172905092593</v>
      </c>
      <c r="R2016" t="s">
        <v>8295</v>
      </c>
      <c r="S2016" t="str">
        <f t="shared" si="190"/>
        <v>technology</v>
      </c>
      <c r="T2016" t="str">
        <f t="shared" si="191"/>
        <v>hardware</v>
      </c>
    </row>
    <row r="2017" spans="1:20" ht="43.2" x14ac:dyDescent="0.55000000000000004">
      <c r="A2017">
        <v>2015</v>
      </c>
      <c r="B2017" s="3" t="s">
        <v>2016</v>
      </c>
      <c r="C2017" s="3" t="s">
        <v>6125</v>
      </c>
      <c r="D2017" s="7">
        <v>7200</v>
      </c>
      <c r="E2017" s="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7">
        <f t="shared" si="186"/>
        <v>50.222283950617282</v>
      </c>
      <c r="N2017" t="b">
        <v>1</v>
      </c>
      <c r="O2017" s="11">
        <f t="shared" si="187"/>
        <v>1.1300013888888889</v>
      </c>
      <c r="P2017" s="12">
        <f t="shared" si="188"/>
        <v>40765.876886574071</v>
      </c>
      <c r="Q2017" s="12">
        <f t="shared" si="189"/>
        <v>40795.876886574071</v>
      </c>
      <c r="R2017" t="s">
        <v>8295</v>
      </c>
      <c r="S2017" t="str">
        <f t="shared" si="190"/>
        <v>technology</v>
      </c>
      <c r="T2017" t="str">
        <f t="shared" si="191"/>
        <v>hardware</v>
      </c>
    </row>
    <row r="2018" spans="1:20" ht="28.8" x14ac:dyDescent="0.55000000000000004">
      <c r="A2018">
        <v>2016</v>
      </c>
      <c r="B2018" s="3" t="s">
        <v>2017</v>
      </c>
      <c r="C2018" s="3" t="s">
        <v>6126</v>
      </c>
      <c r="D2018" s="7">
        <v>10000</v>
      </c>
      <c r="E2018" s="7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7">
        <f t="shared" si="186"/>
        <v>192.38876826722338</v>
      </c>
      <c r="N2018" t="b">
        <v>1</v>
      </c>
      <c r="O2018" s="11">
        <f t="shared" si="187"/>
        <v>9.2154220000000002</v>
      </c>
      <c r="P2018" s="12">
        <f t="shared" si="188"/>
        <v>41312.88077546296</v>
      </c>
      <c r="Q2018" s="12">
        <f t="shared" si="189"/>
        <v>41342.88077546296</v>
      </c>
      <c r="R2018" t="s">
        <v>8295</v>
      </c>
      <c r="S2018" t="str">
        <f t="shared" si="190"/>
        <v>technology</v>
      </c>
      <c r="T2018" t="str">
        <f t="shared" si="191"/>
        <v>hardware</v>
      </c>
    </row>
    <row r="2019" spans="1:20" ht="43.2" x14ac:dyDescent="0.55000000000000004">
      <c r="A2019">
        <v>2017</v>
      </c>
      <c r="B2019" s="3" t="s">
        <v>2018</v>
      </c>
      <c r="C2019" s="3" t="s">
        <v>6127</v>
      </c>
      <c r="D2019" s="7">
        <v>25000</v>
      </c>
      <c r="E2019" s="7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7">
        <f t="shared" si="186"/>
        <v>73.416901408450698</v>
      </c>
      <c r="N2019" t="b">
        <v>1</v>
      </c>
      <c r="O2019" s="11">
        <f t="shared" si="187"/>
        <v>1.2510239999999999</v>
      </c>
      <c r="P2019" s="12">
        <f t="shared" si="188"/>
        <v>40961.057349537034</v>
      </c>
      <c r="Q2019" s="12">
        <f t="shared" si="189"/>
        <v>40992.166666666664</v>
      </c>
      <c r="R2019" t="s">
        <v>8295</v>
      </c>
      <c r="S2019" t="str">
        <f t="shared" si="190"/>
        <v>technology</v>
      </c>
      <c r="T2019" t="str">
        <f t="shared" si="191"/>
        <v>hardware</v>
      </c>
    </row>
    <row r="2020" spans="1:20" ht="43.2" x14ac:dyDescent="0.55000000000000004">
      <c r="A2020">
        <v>2018</v>
      </c>
      <c r="B2020" s="3" t="s">
        <v>2019</v>
      </c>
      <c r="C2020" s="3" t="s">
        <v>6128</v>
      </c>
      <c r="D2020" s="7">
        <v>65000</v>
      </c>
      <c r="E2020" s="7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7">
        <f t="shared" si="186"/>
        <v>147.68495555555555</v>
      </c>
      <c r="N2020" t="b">
        <v>1</v>
      </c>
      <c r="O2020" s="11">
        <f t="shared" si="187"/>
        <v>1.0224343076923077</v>
      </c>
      <c r="P2020" s="12">
        <f t="shared" si="188"/>
        <v>42199.365844907406</v>
      </c>
      <c r="Q2020" s="12">
        <f t="shared" si="189"/>
        <v>42229.365844907406</v>
      </c>
      <c r="R2020" t="s">
        <v>8295</v>
      </c>
      <c r="S2020" t="str">
        <f t="shared" si="190"/>
        <v>technology</v>
      </c>
      <c r="T2020" t="str">
        <f t="shared" si="191"/>
        <v>hardware</v>
      </c>
    </row>
    <row r="2021" spans="1:20" ht="43.2" x14ac:dyDescent="0.55000000000000004">
      <c r="A2021">
        <v>2019</v>
      </c>
      <c r="B2021" s="3" t="s">
        <v>2020</v>
      </c>
      <c r="C2021" s="3" t="s">
        <v>6129</v>
      </c>
      <c r="D2021" s="7">
        <v>40000</v>
      </c>
      <c r="E2021" s="7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7">
        <f t="shared" si="186"/>
        <v>108.96848314606741</v>
      </c>
      <c r="N2021" t="b">
        <v>1</v>
      </c>
      <c r="O2021" s="11">
        <f t="shared" si="187"/>
        <v>4.8490975000000001</v>
      </c>
      <c r="P2021" s="12">
        <f t="shared" si="188"/>
        <v>42605.70857638889</v>
      </c>
      <c r="Q2021" s="12">
        <f t="shared" si="189"/>
        <v>42635.70857638889</v>
      </c>
      <c r="R2021" t="s">
        <v>8295</v>
      </c>
      <c r="S2021" t="str">
        <f t="shared" si="190"/>
        <v>technology</v>
      </c>
      <c r="T2021" t="str">
        <f t="shared" si="191"/>
        <v>hardware</v>
      </c>
    </row>
    <row r="2022" spans="1:20" ht="43.2" x14ac:dyDescent="0.55000000000000004">
      <c r="A2022">
        <v>2020</v>
      </c>
      <c r="B2022" s="3" t="s">
        <v>2021</v>
      </c>
      <c r="C2022" s="3" t="s">
        <v>6130</v>
      </c>
      <c r="D2022" s="7">
        <v>1500</v>
      </c>
      <c r="E2022" s="7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7">
        <f t="shared" si="186"/>
        <v>23.647540983606557</v>
      </c>
      <c r="N2022" t="b">
        <v>1</v>
      </c>
      <c r="O2022" s="11">
        <f t="shared" si="187"/>
        <v>1.9233333333333333</v>
      </c>
      <c r="P2022" s="12">
        <f t="shared" si="188"/>
        <v>41737.097499999996</v>
      </c>
      <c r="Q2022" s="12">
        <f t="shared" si="189"/>
        <v>41773.961111111108</v>
      </c>
      <c r="R2022" t="s">
        <v>8295</v>
      </c>
      <c r="S2022" t="str">
        <f t="shared" si="190"/>
        <v>technology</v>
      </c>
      <c r="T2022" t="str">
        <f t="shared" si="191"/>
        <v>hardware</v>
      </c>
    </row>
    <row r="2023" spans="1:20" ht="43.2" x14ac:dyDescent="0.55000000000000004">
      <c r="A2023">
        <v>2021</v>
      </c>
      <c r="B2023" s="3" t="s">
        <v>2022</v>
      </c>
      <c r="C2023" s="3" t="s">
        <v>6131</v>
      </c>
      <c r="D2023" s="7">
        <v>5000</v>
      </c>
      <c r="E2023" s="7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7">
        <f t="shared" si="186"/>
        <v>147.94736842105263</v>
      </c>
      <c r="N2023" t="b">
        <v>1</v>
      </c>
      <c r="O2023" s="11">
        <f t="shared" si="187"/>
        <v>2.8109999999999999</v>
      </c>
      <c r="P2023" s="12">
        <f t="shared" si="188"/>
        <v>41861.070567129631</v>
      </c>
      <c r="Q2023" s="12">
        <f t="shared" si="189"/>
        <v>41906.070567129631</v>
      </c>
      <c r="R2023" t="s">
        <v>8295</v>
      </c>
      <c r="S2023" t="str">
        <f t="shared" si="190"/>
        <v>technology</v>
      </c>
      <c r="T2023" t="str">
        <f t="shared" si="191"/>
        <v>hardware</v>
      </c>
    </row>
    <row r="2024" spans="1:20" ht="43.2" x14ac:dyDescent="0.55000000000000004">
      <c r="A2024">
        <v>2022</v>
      </c>
      <c r="B2024" s="3" t="s">
        <v>2023</v>
      </c>
      <c r="C2024" s="3" t="s">
        <v>6132</v>
      </c>
      <c r="D2024" s="7">
        <v>100000</v>
      </c>
      <c r="E2024" s="7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7">
        <f t="shared" si="186"/>
        <v>385.03692307692307</v>
      </c>
      <c r="N2024" t="b">
        <v>1</v>
      </c>
      <c r="O2024" s="11">
        <f t="shared" si="187"/>
        <v>1.2513700000000001</v>
      </c>
      <c r="P2024" s="12">
        <f t="shared" si="188"/>
        <v>42502.569120370375</v>
      </c>
      <c r="Q2024" s="12">
        <f t="shared" si="189"/>
        <v>42532.569120370375</v>
      </c>
      <c r="R2024" t="s">
        <v>8295</v>
      </c>
      <c r="S2024" t="str">
        <f t="shared" si="190"/>
        <v>technology</v>
      </c>
      <c r="T2024" t="str">
        <f t="shared" si="191"/>
        <v>hardware</v>
      </c>
    </row>
    <row r="2025" spans="1:20" ht="43.2" x14ac:dyDescent="0.55000000000000004">
      <c r="A2025">
        <v>2023</v>
      </c>
      <c r="B2025" s="3" t="s">
        <v>2024</v>
      </c>
      <c r="C2025" s="3" t="s">
        <v>6133</v>
      </c>
      <c r="D2025" s="7">
        <v>100000</v>
      </c>
      <c r="E2025" s="7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7">
        <f t="shared" si="186"/>
        <v>457.39093484419266</v>
      </c>
      <c r="N2025" t="b">
        <v>1</v>
      </c>
      <c r="O2025" s="11">
        <f t="shared" si="187"/>
        <v>1.61459</v>
      </c>
      <c r="P2025" s="12">
        <f t="shared" si="188"/>
        <v>42136.420752314814</v>
      </c>
      <c r="Q2025" s="12">
        <f t="shared" si="189"/>
        <v>42166.420752314814</v>
      </c>
      <c r="R2025" t="s">
        <v>8295</v>
      </c>
      <c r="S2025" t="str">
        <f t="shared" si="190"/>
        <v>technology</v>
      </c>
      <c r="T2025" t="str">
        <f t="shared" si="191"/>
        <v>hardware</v>
      </c>
    </row>
    <row r="2026" spans="1:20" ht="43.2" x14ac:dyDescent="0.55000000000000004">
      <c r="A2026">
        <v>2024</v>
      </c>
      <c r="B2026" s="3" t="s">
        <v>2025</v>
      </c>
      <c r="C2026" s="3" t="s">
        <v>6134</v>
      </c>
      <c r="D2026" s="7">
        <v>4000</v>
      </c>
      <c r="E2026" s="7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7">
        <f t="shared" si="186"/>
        <v>222.99047619047619</v>
      </c>
      <c r="N2026" t="b">
        <v>1</v>
      </c>
      <c r="O2026" s="11">
        <f t="shared" si="187"/>
        <v>5.8535000000000004</v>
      </c>
      <c r="P2026" s="12">
        <f t="shared" si="188"/>
        <v>41099.966944444444</v>
      </c>
      <c r="Q2026" s="12">
        <f t="shared" si="189"/>
        <v>41134.125</v>
      </c>
      <c r="R2026" t="s">
        <v>8295</v>
      </c>
      <c r="S2026" t="str">
        <f t="shared" si="190"/>
        <v>technology</v>
      </c>
      <c r="T2026" t="str">
        <f t="shared" si="191"/>
        <v>hardware</v>
      </c>
    </row>
    <row r="2027" spans="1:20" ht="43.2" x14ac:dyDescent="0.55000000000000004">
      <c r="A2027">
        <v>2025</v>
      </c>
      <c r="B2027" s="3" t="s">
        <v>2026</v>
      </c>
      <c r="C2027" s="3" t="s">
        <v>6135</v>
      </c>
      <c r="D2027" s="7">
        <v>80000</v>
      </c>
      <c r="E2027" s="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7">
        <f t="shared" si="186"/>
        <v>220.74074074074073</v>
      </c>
      <c r="N2027" t="b">
        <v>1</v>
      </c>
      <c r="O2027" s="11">
        <f t="shared" si="187"/>
        <v>2.0114999999999998</v>
      </c>
      <c r="P2027" s="12">
        <f t="shared" si="188"/>
        <v>42136.184560185182</v>
      </c>
      <c r="Q2027" s="12">
        <f t="shared" si="189"/>
        <v>42166.184560185182</v>
      </c>
      <c r="R2027" t="s">
        <v>8295</v>
      </c>
      <c r="S2027" t="str">
        <f t="shared" si="190"/>
        <v>technology</v>
      </c>
      <c r="T2027" t="str">
        <f t="shared" si="191"/>
        <v>hardware</v>
      </c>
    </row>
    <row r="2028" spans="1:20" ht="28.8" x14ac:dyDescent="0.55000000000000004">
      <c r="A2028">
        <v>2026</v>
      </c>
      <c r="B2028" s="3" t="s">
        <v>2027</v>
      </c>
      <c r="C2028" s="3" t="s">
        <v>6136</v>
      </c>
      <c r="D2028" s="7">
        <v>25000</v>
      </c>
      <c r="E2028" s="7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7">
        <f t="shared" si="186"/>
        <v>73.503898678414089</v>
      </c>
      <c r="N2028" t="b">
        <v>1</v>
      </c>
      <c r="O2028" s="11">
        <f t="shared" si="187"/>
        <v>1.3348307999999998</v>
      </c>
      <c r="P2028" s="12">
        <f t="shared" si="188"/>
        <v>41704.735937500001</v>
      </c>
      <c r="Q2028" s="12">
        <f t="shared" si="189"/>
        <v>41750.165972222225</v>
      </c>
      <c r="R2028" t="s">
        <v>8295</v>
      </c>
      <c r="S2028" t="str">
        <f t="shared" si="190"/>
        <v>technology</v>
      </c>
      <c r="T2028" t="str">
        <f t="shared" si="191"/>
        <v>hardware</v>
      </c>
    </row>
    <row r="2029" spans="1:20" ht="43.2" x14ac:dyDescent="0.55000000000000004">
      <c r="A2029">
        <v>2027</v>
      </c>
      <c r="B2029" s="3" t="s">
        <v>2028</v>
      </c>
      <c r="C2029" s="3" t="s">
        <v>6137</v>
      </c>
      <c r="D2029" s="7">
        <v>100000</v>
      </c>
      <c r="E2029" s="7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7">
        <f t="shared" si="186"/>
        <v>223.09647495361781</v>
      </c>
      <c r="N2029" t="b">
        <v>1</v>
      </c>
      <c r="O2029" s="11">
        <f t="shared" si="187"/>
        <v>1.2024900000000001</v>
      </c>
      <c r="P2029" s="12">
        <f t="shared" si="188"/>
        <v>42048.813877314817</v>
      </c>
      <c r="Q2029" s="12">
        <f t="shared" si="189"/>
        <v>42093.772210648152</v>
      </c>
      <c r="R2029" t="s">
        <v>8295</v>
      </c>
      <c r="S2029" t="str">
        <f t="shared" si="190"/>
        <v>technology</v>
      </c>
      <c r="T2029" t="str">
        <f t="shared" si="191"/>
        <v>hardware</v>
      </c>
    </row>
    <row r="2030" spans="1:20" ht="28.8" x14ac:dyDescent="0.55000000000000004">
      <c r="A2030">
        <v>2028</v>
      </c>
      <c r="B2030" s="3" t="s">
        <v>2029</v>
      </c>
      <c r="C2030" s="3" t="s">
        <v>6138</v>
      </c>
      <c r="D2030" s="7">
        <v>3000</v>
      </c>
      <c r="E2030" s="7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7">
        <f t="shared" si="186"/>
        <v>47.911392405063289</v>
      </c>
      <c r="N2030" t="b">
        <v>1</v>
      </c>
      <c r="O2030" s="11">
        <f t="shared" si="187"/>
        <v>1.2616666666666667</v>
      </c>
      <c r="P2030" s="12">
        <f t="shared" si="188"/>
        <v>40215.919050925928</v>
      </c>
      <c r="Q2030" s="12">
        <f t="shared" si="189"/>
        <v>40252.913194444445</v>
      </c>
      <c r="R2030" t="s">
        <v>8295</v>
      </c>
      <c r="S2030" t="str">
        <f t="shared" si="190"/>
        <v>technology</v>
      </c>
      <c r="T2030" t="str">
        <f t="shared" si="191"/>
        <v>hardware</v>
      </c>
    </row>
    <row r="2031" spans="1:20" ht="43.2" x14ac:dyDescent="0.55000000000000004">
      <c r="A2031">
        <v>2029</v>
      </c>
      <c r="B2031" s="3" t="s">
        <v>2030</v>
      </c>
      <c r="C2031" s="3" t="s">
        <v>6139</v>
      </c>
      <c r="D2031" s="7">
        <v>2500</v>
      </c>
      <c r="E2031" s="7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7">
        <f t="shared" si="186"/>
        <v>96.063829787234042</v>
      </c>
      <c r="N2031" t="b">
        <v>1</v>
      </c>
      <c r="O2031" s="11">
        <f t="shared" si="187"/>
        <v>3.6120000000000001</v>
      </c>
      <c r="P2031" s="12">
        <f t="shared" si="188"/>
        <v>41848.021770833337</v>
      </c>
      <c r="Q2031" s="12">
        <f t="shared" si="189"/>
        <v>41878.021770833337</v>
      </c>
      <c r="R2031" t="s">
        <v>8295</v>
      </c>
      <c r="S2031" t="str">
        <f t="shared" si="190"/>
        <v>technology</v>
      </c>
      <c r="T2031" t="str">
        <f t="shared" si="191"/>
        <v>hardware</v>
      </c>
    </row>
    <row r="2032" spans="1:20" ht="43.2" x14ac:dyDescent="0.55000000000000004">
      <c r="A2032">
        <v>2030</v>
      </c>
      <c r="B2032" s="3" t="s">
        <v>2031</v>
      </c>
      <c r="C2032" s="3" t="s">
        <v>6140</v>
      </c>
      <c r="D2032" s="7">
        <v>32768</v>
      </c>
      <c r="E2032" s="7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7">
        <f t="shared" si="186"/>
        <v>118.6144</v>
      </c>
      <c r="N2032" t="b">
        <v>1</v>
      </c>
      <c r="O2032" s="11">
        <f t="shared" si="187"/>
        <v>2.26239013671875</v>
      </c>
      <c r="P2032" s="12">
        <f t="shared" si="188"/>
        <v>41212.996481481481</v>
      </c>
      <c r="Q2032" s="12">
        <f t="shared" si="189"/>
        <v>41242.996481481481</v>
      </c>
      <c r="R2032" t="s">
        <v>8295</v>
      </c>
      <c r="S2032" t="str">
        <f t="shared" si="190"/>
        <v>technology</v>
      </c>
      <c r="T2032" t="str">
        <f t="shared" si="191"/>
        <v>hardware</v>
      </c>
    </row>
    <row r="2033" spans="1:20" ht="28.8" x14ac:dyDescent="0.55000000000000004">
      <c r="A2033">
        <v>2031</v>
      </c>
      <c r="B2033" s="3" t="s">
        <v>2032</v>
      </c>
      <c r="C2033" s="3" t="s">
        <v>6141</v>
      </c>
      <c r="D2033" s="7">
        <v>50000</v>
      </c>
      <c r="E2033" s="7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7">
        <f t="shared" si="186"/>
        <v>118.45472440944881</v>
      </c>
      <c r="N2033" t="b">
        <v>1</v>
      </c>
      <c r="O2033" s="11">
        <f t="shared" si="187"/>
        <v>1.2035</v>
      </c>
      <c r="P2033" s="12">
        <f t="shared" si="188"/>
        <v>41975.329317129625</v>
      </c>
      <c r="Q2033" s="12">
        <f t="shared" si="189"/>
        <v>42013.041666666672</v>
      </c>
      <c r="R2033" t="s">
        <v>8295</v>
      </c>
      <c r="S2033" t="str">
        <f t="shared" si="190"/>
        <v>technology</v>
      </c>
      <c r="T2033" t="str">
        <f t="shared" si="191"/>
        <v>hardware</v>
      </c>
    </row>
    <row r="2034" spans="1:20" ht="43.2" x14ac:dyDescent="0.55000000000000004">
      <c r="A2034">
        <v>2032</v>
      </c>
      <c r="B2034" s="3" t="s">
        <v>2033</v>
      </c>
      <c r="C2034" s="3" t="s">
        <v>6142</v>
      </c>
      <c r="D2034" s="7">
        <v>25000</v>
      </c>
      <c r="E2034" s="7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7">
        <f t="shared" si="186"/>
        <v>143.21468926553672</v>
      </c>
      <c r="N2034" t="b">
        <v>1</v>
      </c>
      <c r="O2034" s="11">
        <f t="shared" si="187"/>
        <v>3.0418799999999999</v>
      </c>
      <c r="P2034" s="12">
        <f t="shared" si="188"/>
        <v>42689.565671296295</v>
      </c>
      <c r="Q2034" s="12">
        <f t="shared" si="189"/>
        <v>42719.208333333328</v>
      </c>
      <c r="R2034" t="s">
        <v>8295</v>
      </c>
      <c r="S2034" t="str">
        <f t="shared" si="190"/>
        <v>technology</v>
      </c>
      <c r="T2034" t="str">
        <f t="shared" si="191"/>
        <v>hardware</v>
      </c>
    </row>
    <row r="2035" spans="1:20" ht="43.2" x14ac:dyDescent="0.55000000000000004">
      <c r="A2035">
        <v>2033</v>
      </c>
      <c r="B2035" s="3" t="s">
        <v>2034</v>
      </c>
      <c r="C2035" s="3" t="s">
        <v>6143</v>
      </c>
      <c r="D2035" s="7">
        <v>25000</v>
      </c>
      <c r="E2035" s="7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7">
        <f t="shared" si="186"/>
        <v>282.71518987341773</v>
      </c>
      <c r="N2035" t="b">
        <v>1</v>
      </c>
      <c r="O2035" s="11">
        <f t="shared" si="187"/>
        <v>1.7867599999999999</v>
      </c>
      <c r="P2035" s="12">
        <f t="shared" si="188"/>
        <v>41725.082384259258</v>
      </c>
      <c r="Q2035" s="12">
        <f t="shared" si="189"/>
        <v>41755.082384259258</v>
      </c>
      <c r="R2035" t="s">
        <v>8295</v>
      </c>
      <c r="S2035" t="str">
        <f t="shared" si="190"/>
        <v>technology</v>
      </c>
      <c r="T2035" t="str">
        <f t="shared" si="191"/>
        <v>hardware</v>
      </c>
    </row>
    <row r="2036" spans="1:20" ht="43.2" x14ac:dyDescent="0.55000000000000004">
      <c r="A2036">
        <v>2034</v>
      </c>
      <c r="B2036" s="3" t="s">
        <v>2035</v>
      </c>
      <c r="C2036" s="3" t="s">
        <v>6144</v>
      </c>
      <c r="D2036" s="7">
        <v>78000</v>
      </c>
      <c r="E2036" s="7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7">
        <f t="shared" si="186"/>
        <v>593.93620078740162</v>
      </c>
      <c r="N2036" t="b">
        <v>1</v>
      </c>
      <c r="O2036" s="11">
        <f t="shared" si="187"/>
        <v>3.868199871794872</v>
      </c>
      <c r="P2036" s="12">
        <f t="shared" si="188"/>
        <v>42076.130011574074</v>
      </c>
      <c r="Q2036" s="12">
        <f t="shared" si="189"/>
        <v>42131.290277777778</v>
      </c>
      <c r="R2036" t="s">
        <v>8295</v>
      </c>
      <c r="S2036" t="str">
        <f t="shared" si="190"/>
        <v>technology</v>
      </c>
      <c r="T2036" t="str">
        <f t="shared" si="191"/>
        <v>hardware</v>
      </c>
    </row>
    <row r="2037" spans="1:20" ht="43.2" x14ac:dyDescent="0.55000000000000004">
      <c r="A2037">
        <v>2035</v>
      </c>
      <c r="B2037" s="3" t="s">
        <v>2036</v>
      </c>
      <c r="C2037" s="3" t="s">
        <v>6145</v>
      </c>
      <c r="D2037" s="7">
        <v>80000</v>
      </c>
      <c r="E2037" s="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7">
        <f t="shared" si="186"/>
        <v>262.15704968944101</v>
      </c>
      <c r="N2037" t="b">
        <v>1</v>
      </c>
      <c r="O2037" s="11">
        <f t="shared" si="187"/>
        <v>2.1103642500000004</v>
      </c>
      <c r="P2037" s="12">
        <f t="shared" si="188"/>
        <v>42311.625081018516</v>
      </c>
      <c r="Q2037" s="12">
        <f t="shared" si="189"/>
        <v>42357.041666666672</v>
      </c>
      <c r="R2037" t="s">
        <v>8295</v>
      </c>
      <c r="S2037" t="str">
        <f t="shared" si="190"/>
        <v>technology</v>
      </c>
      <c r="T2037" t="str">
        <f t="shared" si="191"/>
        <v>hardware</v>
      </c>
    </row>
    <row r="2038" spans="1:20" ht="43.2" x14ac:dyDescent="0.55000000000000004">
      <c r="A2038">
        <v>2036</v>
      </c>
      <c r="B2038" s="3" t="s">
        <v>2037</v>
      </c>
      <c r="C2038" s="3" t="s">
        <v>6146</v>
      </c>
      <c r="D2038" s="7">
        <v>30000</v>
      </c>
      <c r="E2038" s="7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7">
        <f t="shared" si="186"/>
        <v>46.580778301886795</v>
      </c>
      <c r="N2038" t="b">
        <v>1</v>
      </c>
      <c r="O2038" s="11">
        <f t="shared" si="187"/>
        <v>1.3166833333333334</v>
      </c>
      <c r="P2038" s="12">
        <f t="shared" si="188"/>
        <v>41738.864803240744</v>
      </c>
      <c r="Q2038" s="12">
        <f t="shared" si="189"/>
        <v>41768.864803240744</v>
      </c>
      <c r="R2038" t="s">
        <v>8295</v>
      </c>
      <c r="S2038" t="str">
        <f t="shared" si="190"/>
        <v>technology</v>
      </c>
      <c r="T2038" t="str">
        <f t="shared" si="191"/>
        <v>hardware</v>
      </c>
    </row>
    <row r="2039" spans="1:20" ht="43.2" x14ac:dyDescent="0.55000000000000004">
      <c r="A2039">
        <v>2037</v>
      </c>
      <c r="B2039" s="3" t="s">
        <v>2038</v>
      </c>
      <c r="C2039" s="3" t="s">
        <v>6147</v>
      </c>
      <c r="D2039" s="7">
        <v>10000</v>
      </c>
      <c r="E2039" s="7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7">
        <f t="shared" si="186"/>
        <v>70.041118881118877</v>
      </c>
      <c r="N2039" t="b">
        <v>1</v>
      </c>
      <c r="O2039" s="11">
        <f t="shared" si="187"/>
        <v>3.0047639999999998</v>
      </c>
      <c r="P2039" s="12">
        <f t="shared" si="188"/>
        <v>41578.210104166668</v>
      </c>
      <c r="Q2039" s="12">
        <f t="shared" si="189"/>
        <v>41638.251770833333</v>
      </c>
      <c r="R2039" t="s">
        <v>8295</v>
      </c>
      <c r="S2039" t="str">
        <f t="shared" si="190"/>
        <v>technology</v>
      </c>
      <c r="T2039" t="str">
        <f t="shared" si="191"/>
        <v>hardware</v>
      </c>
    </row>
    <row r="2040" spans="1:20" ht="43.2" x14ac:dyDescent="0.55000000000000004">
      <c r="A2040">
        <v>2038</v>
      </c>
      <c r="B2040" s="3" t="s">
        <v>2039</v>
      </c>
      <c r="C2040" s="3" t="s">
        <v>6148</v>
      </c>
      <c r="D2040" s="7">
        <v>8000</v>
      </c>
      <c r="E2040" s="7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7">
        <f t="shared" si="186"/>
        <v>164.90686274509804</v>
      </c>
      <c r="N2040" t="b">
        <v>1</v>
      </c>
      <c r="O2040" s="11">
        <f t="shared" si="187"/>
        <v>4.2051249999999998</v>
      </c>
      <c r="P2040" s="12">
        <f t="shared" si="188"/>
        <v>41424.27107638889</v>
      </c>
      <c r="Q2040" s="12">
        <f t="shared" si="189"/>
        <v>41456.75</v>
      </c>
      <c r="R2040" t="s">
        <v>8295</v>
      </c>
      <c r="S2040" t="str">
        <f t="shared" si="190"/>
        <v>technology</v>
      </c>
      <c r="T2040" t="str">
        <f t="shared" si="191"/>
        <v>hardware</v>
      </c>
    </row>
    <row r="2041" spans="1:20" ht="28.8" x14ac:dyDescent="0.55000000000000004">
      <c r="A2041">
        <v>2039</v>
      </c>
      <c r="B2041" s="3" t="s">
        <v>2040</v>
      </c>
      <c r="C2041" s="3" t="s">
        <v>6149</v>
      </c>
      <c r="D2041" s="7">
        <v>125000</v>
      </c>
      <c r="E2041" s="7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7">
        <f t="shared" si="186"/>
        <v>449.26385224274406</v>
      </c>
      <c r="N2041" t="b">
        <v>1</v>
      </c>
      <c r="O2041" s="11">
        <f t="shared" si="187"/>
        <v>1.362168</v>
      </c>
      <c r="P2041" s="12">
        <f t="shared" si="188"/>
        <v>42675.438946759255</v>
      </c>
      <c r="Q2041" s="12">
        <f t="shared" si="189"/>
        <v>42705.207638888889</v>
      </c>
      <c r="R2041" t="s">
        <v>8295</v>
      </c>
      <c r="S2041" t="str">
        <f t="shared" si="190"/>
        <v>technology</v>
      </c>
      <c r="T2041" t="str">
        <f t="shared" si="191"/>
        <v>hardware</v>
      </c>
    </row>
    <row r="2042" spans="1:20" ht="28.8" x14ac:dyDescent="0.55000000000000004">
      <c r="A2042">
        <v>2040</v>
      </c>
      <c r="B2042" s="3" t="s">
        <v>2041</v>
      </c>
      <c r="C2042" s="3" t="s">
        <v>6150</v>
      </c>
      <c r="D2042" s="7">
        <v>3000</v>
      </c>
      <c r="E2042" s="7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7">
        <f t="shared" si="186"/>
        <v>27.472841328413285</v>
      </c>
      <c r="N2042" t="b">
        <v>1</v>
      </c>
      <c r="O2042" s="11">
        <f t="shared" si="187"/>
        <v>2.4817133333333334</v>
      </c>
      <c r="P2042" s="12">
        <f t="shared" si="188"/>
        <v>41578.927118055559</v>
      </c>
      <c r="Q2042" s="12">
        <f t="shared" si="189"/>
        <v>41593.968784722223</v>
      </c>
      <c r="R2042" t="s">
        <v>8295</v>
      </c>
      <c r="S2042" t="str">
        <f t="shared" si="190"/>
        <v>technology</v>
      </c>
      <c r="T2042" t="str">
        <f t="shared" si="191"/>
        <v>hardware</v>
      </c>
    </row>
    <row r="2043" spans="1:20" ht="43.2" x14ac:dyDescent="0.55000000000000004">
      <c r="A2043">
        <v>2041</v>
      </c>
      <c r="B2043" s="3" t="s">
        <v>2042</v>
      </c>
      <c r="C2043" s="3" t="s">
        <v>6151</v>
      </c>
      <c r="D2043" s="7">
        <v>9500</v>
      </c>
      <c r="E2043" s="7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7">
        <f t="shared" si="186"/>
        <v>143.97499999999999</v>
      </c>
      <c r="N2043" t="b">
        <v>1</v>
      </c>
      <c r="O2043" s="11">
        <f t="shared" si="187"/>
        <v>1.8186315789473684</v>
      </c>
      <c r="P2043" s="12">
        <f t="shared" si="188"/>
        <v>42654.525775462964</v>
      </c>
      <c r="Q2043" s="12">
        <f t="shared" si="189"/>
        <v>42684.567442129628</v>
      </c>
      <c r="R2043" t="s">
        <v>8295</v>
      </c>
      <c r="S2043" t="str">
        <f t="shared" si="190"/>
        <v>technology</v>
      </c>
      <c r="T2043" t="str">
        <f t="shared" si="191"/>
        <v>hardware</v>
      </c>
    </row>
    <row r="2044" spans="1:20" ht="43.2" x14ac:dyDescent="0.55000000000000004">
      <c r="A2044">
        <v>2042</v>
      </c>
      <c r="B2044" s="3" t="s">
        <v>2043</v>
      </c>
      <c r="C2044" s="3" t="s">
        <v>6152</v>
      </c>
      <c r="D2044" s="7">
        <v>10000</v>
      </c>
      <c r="E2044" s="7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7">
        <f t="shared" si="186"/>
        <v>88.23571428571428</v>
      </c>
      <c r="N2044" t="b">
        <v>1</v>
      </c>
      <c r="O2044" s="11">
        <f t="shared" si="187"/>
        <v>1.2353000000000001</v>
      </c>
      <c r="P2044" s="12">
        <f t="shared" si="188"/>
        <v>42331.708032407405</v>
      </c>
      <c r="Q2044" s="12">
        <f t="shared" si="189"/>
        <v>42391.708032407405</v>
      </c>
      <c r="R2044" t="s">
        <v>8295</v>
      </c>
      <c r="S2044" t="str">
        <f t="shared" si="190"/>
        <v>technology</v>
      </c>
      <c r="T2044" t="str">
        <f t="shared" si="191"/>
        <v>hardware</v>
      </c>
    </row>
    <row r="2045" spans="1:20" ht="43.2" x14ac:dyDescent="0.55000000000000004">
      <c r="A2045">
        <v>2043</v>
      </c>
      <c r="B2045" s="3" t="s">
        <v>2044</v>
      </c>
      <c r="C2045" s="3" t="s">
        <v>6153</v>
      </c>
      <c r="D2045" s="7">
        <v>1385</v>
      </c>
      <c r="E2045" s="7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7">
        <f t="shared" si="186"/>
        <v>36.326424870466319</v>
      </c>
      <c r="N2045" t="b">
        <v>1</v>
      </c>
      <c r="O2045" s="11">
        <f t="shared" si="187"/>
        <v>5.0620938628158845</v>
      </c>
      <c r="P2045" s="12">
        <f t="shared" si="188"/>
        <v>42661.176817129628</v>
      </c>
      <c r="Q2045" s="12">
        <f t="shared" si="189"/>
        <v>42715.207638888889</v>
      </c>
      <c r="R2045" t="s">
        <v>8295</v>
      </c>
      <c r="S2045" t="str">
        <f t="shared" si="190"/>
        <v>technology</v>
      </c>
      <c r="T2045" t="str">
        <f t="shared" si="191"/>
        <v>hardware</v>
      </c>
    </row>
    <row r="2046" spans="1:20" ht="43.2" x14ac:dyDescent="0.55000000000000004">
      <c r="A2046">
        <v>2044</v>
      </c>
      <c r="B2046" s="3" t="s">
        <v>2045</v>
      </c>
      <c r="C2046" s="3" t="s">
        <v>6154</v>
      </c>
      <c r="D2046" s="7">
        <v>15000</v>
      </c>
      <c r="E2046" s="7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7">
        <f t="shared" si="186"/>
        <v>90.177777777777777</v>
      </c>
      <c r="N2046" t="b">
        <v>1</v>
      </c>
      <c r="O2046" s="11">
        <f t="shared" si="187"/>
        <v>1.0821333333333334</v>
      </c>
      <c r="P2046" s="12">
        <f t="shared" si="188"/>
        <v>42138.684189814812</v>
      </c>
      <c r="Q2046" s="12">
        <f t="shared" si="189"/>
        <v>42168.684189814812</v>
      </c>
      <c r="R2046" t="s">
        <v>8295</v>
      </c>
      <c r="S2046" t="str">
        <f t="shared" si="190"/>
        <v>technology</v>
      </c>
      <c r="T2046" t="str">
        <f t="shared" si="191"/>
        <v>hardware</v>
      </c>
    </row>
    <row r="2047" spans="1:20" ht="43.2" x14ac:dyDescent="0.55000000000000004">
      <c r="A2047">
        <v>2045</v>
      </c>
      <c r="B2047" s="3" t="s">
        <v>2046</v>
      </c>
      <c r="C2047" s="3" t="s">
        <v>6155</v>
      </c>
      <c r="D2047" s="7">
        <v>4900</v>
      </c>
      <c r="E2047" s="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7">
        <f t="shared" si="186"/>
        <v>152.62361216730039</v>
      </c>
      <c r="N2047" t="b">
        <v>1</v>
      </c>
      <c r="O2047" s="11">
        <f t="shared" si="187"/>
        <v>8.1918387755102042</v>
      </c>
      <c r="P2047" s="12">
        <f t="shared" si="188"/>
        <v>41069.088506944441</v>
      </c>
      <c r="Q2047" s="12">
        <f t="shared" si="189"/>
        <v>41099.088506944441</v>
      </c>
      <c r="R2047" t="s">
        <v>8295</v>
      </c>
      <c r="S2047" t="str">
        <f t="shared" si="190"/>
        <v>technology</v>
      </c>
      <c r="T2047" t="str">
        <f t="shared" si="191"/>
        <v>hardware</v>
      </c>
    </row>
    <row r="2048" spans="1:20" ht="43.2" x14ac:dyDescent="0.55000000000000004">
      <c r="A2048">
        <v>2046</v>
      </c>
      <c r="B2048" s="3" t="s">
        <v>2047</v>
      </c>
      <c r="C2048" s="3" t="s">
        <v>6156</v>
      </c>
      <c r="D2048" s="7">
        <v>10000</v>
      </c>
      <c r="E2048" s="7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7">
        <f t="shared" si="186"/>
        <v>55.806451612903224</v>
      </c>
      <c r="N2048" t="b">
        <v>1</v>
      </c>
      <c r="O2048" s="11">
        <f t="shared" si="187"/>
        <v>1.2110000000000001</v>
      </c>
      <c r="P2048" s="12">
        <f t="shared" si="188"/>
        <v>41387.171805555554</v>
      </c>
      <c r="Q2048" s="12">
        <f t="shared" si="189"/>
        <v>41417.171805555554</v>
      </c>
      <c r="R2048" t="s">
        <v>8295</v>
      </c>
      <c r="S2048" t="str">
        <f t="shared" si="190"/>
        <v>technology</v>
      </c>
      <c r="T2048" t="str">
        <f t="shared" si="191"/>
        <v>hardware</v>
      </c>
    </row>
    <row r="2049" spans="1:20" ht="43.2" x14ac:dyDescent="0.55000000000000004">
      <c r="A2049">
        <v>2047</v>
      </c>
      <c r="B2049" s="3" t="s">
        <v>2048</v>
      </c>
      <c r="C2049" s="3" t="s">
        <v>6157</v>
      </c>
      <c r="D2049" s="7">
        <v>98000</v>
      </c>
      <c r="E2049" s="7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7">
        <f t="shared" si="186"/>
        <v>227.85327313769753</v>
      </c>
      <c r="N2049" t="b">
        <v>1</v>
      </c>
      <c r="O2049" s="11">
        <f t="shared" si="187"/>
        <v>1.0299897959183673</v>
      </c>
      <c r="P2049" s="12">
        <f t="shared" si="188"/>
        <v>42081.903587962966</v>
      </c>
      <c r="Q2049" s="12">
        <f t="shared" si="189"/>
        <v>42111</v>
      </c>
      <c r="R2049" t="s">
        <v>8295</v>
      </c>
      <c r="S2049" t="str">
        <f t="shared" si="190"/>
        <v>technology</v>
      </c>
      <c r="T2049" t="str">
        <f t="shared" si="191"/>
        <v>hardware</v>
      </c>
    </row>
    <row r="2050" spans="1:20" ht="43.2" x14ac:dyDescent="0.55000000000000004">
      <c r="A2050">
        <v>2048</v>
      </c>
      <c r="B2050" s="3" t="s">
        <v>2049</v>
      </c>
      <c r="C2050" s="3" t="s">
        <v>6158</v>
      </c>
      <c r="D2050" s="7">
        <v>85000</v>
      </c>
      <c r="E2050" s="7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7">
        <f t="shared" si="186"/>
        <v>91.82989803350327</v>
      </c>
      <c r="N2050" t="b">
        <v>1</v>
      </c>
      <c r="O2050" s="11">
        <f t="shared" si="187"/>
        <v>1.4833229411764706</v>
      </c>
      <c r="P2050" s="12">
        <f t="shared" si="188"/>
        <v>41387.651516203703</v>
      </c>
      <c r="Q2050" s="12">
        <f t="shared" si="189"/>
        <v>41417.651516203703</v>
      </c>
      <c r="R2050" t="s">
        <v>8295</v>
      </c>
      <c r="S2050" t="str">
        <f t="shared" si="190"/>
        <v>technology</v>
      </c>
      <c r="T2050" t="str">
        <f t="shared" si="191"/>
        <v>hardware</v>
      </c>
    </row>
    <row r="2051" spans="1:20" x14ac:dyDescent="0.55000000000000004">
      <c r="A2051">
        <v>2049</v>
      </c>
      <c r="B2051" s="3" t="s">
        <v>2050</v>
      </c>
      <c r="C2051" s="3" t="s">
        <v>6159</v>
      </c>
      <c r="D2051" s="7">
        <v>50000</v>
      </c>
      <c r="E2051" s="7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7">
        <f t="shared" ref="M2051:M2114" si="192">E2051/L2051</f>
        <v>80.991037735849048</v>
      </c>
      <c r="N2051" t="b">
        <v>1</v>
      </c>
      <c r="O2051" s="11">
        <f t="shared" ref="O2051:O2114" si="193">E2051/D2051</f>
        <v>1.2019070000000001</v>
      </c>
      <c r="P2051" s="12">
        <f t="shared" ref="P2051:P2114" si="194">(((J2051/60)/60)/24)+DATE(1970,1,1)</f>
        <v>41575.527349537035</v>
      </c>
      <c r="Q2051" s="12">
        <f t="shared" ref="Q2051:Q2114" si="195">(((I2051/60)/60)/24)+DATE(1970,1,1)</f>
        <v>41610.957638888889</v>
      </c>
      <c r="R2051" t="s">
        <v>8295</v>
      </c>
      <c r="S2051" t="str">
        <f t="shared" ref="S2051:S2114" si="196">LEFT(R2051, SEARCH("/",R2051,1)-1)</f>
        <v>technology</v>
      </c>
      <c r="T2051" t="str">
        <f t="shared" ref="T2051:T2114" si="197">RIGHT(R2051,LEN(R2051)-SEARCH("/",R2051))</f>
        <v>hardware</v>
      </c>
    </row>
    <row r="2052" spans="1:20" ht="43.2" x14ac:dyDescent="0.55000000000000004">
      <c r="A2052">
        <v>2050</v>
      </c>
      <c r="B2052" s="3" t="s">
        <v>2051</v>
      </c>
      <c r="C2052" s="3" t="s">
        <v>6160</v>
      </c>
      <c r="D2052" s="7">
        <v>10000</v>
      </c>
      <c r="E2052" s="7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7">
        <f t="shared" si="192"/>
        <v>278.39411764705881</v>
      </c>
      <c r="N2052" t="b">
        <v>1</v>
      </c>
      <c r="O2052" s="11">
        <f t="shared" si="193"/>
        <v>4.7327000000000004</v>
      </c>
      <c r="P2052" s="12">
        <f t="shared" si="194"/>
        <v>42115.071504629625</v>
      </c>
      <c r="Q2052" s="12">
        <f t="shared" si="195"/>
        <v>42155.071504629625</v>
      </c>
      <c r="R2052" t="s">
        <v>8295</v>
      </c>
      <c r="S2052" t="str">
        <f t="shared" si="196"/>
        <v>technology</v>
      </c>
      <c r="T2052" t="str">
        <f t="shared" si="197"/>
        <v>hardware</v>
      </c>
    </row>
    <row r="2053" spans="1:20" ht="43.2" x14ac:dyDescent="0.55000000000000004">
      <c r="A2053">
        <v>2051</v>
      </c>
      <c r="B2053" s="3" t="s">
        <v>2052</v>
      </c>
      <c r="C2053" s="3" t="s">
        <v>6161</v>
      </c>
      <c r="D2053" s="7">
        <v>8000</v>
      </c>
      <c r="E2053" s="7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7">
        <f t="shared" si="192"/>
        <v>43.095041322314053</v>
      </c>
      <c r="N2053" t="b">
        <v>1</v>
      </c>
      <c r="O2053" s="11">
        <f t="shared" si="193"/>
        <v>1.303625</v>
      </c>
      <c r="P2053" s="12">
        <f t="shared" si="194"/>
        <v>41604.022418981483</v>
      </c>
      <c r="Q2053" s="12">
        <f t="shared" si="195"/>
        <v>41634.022418981483</v>
      </c>
      <c r="R2053" t="s">
        <v>8295</v>
      </c>
      <c r="S2053" t="str">
        <f t="shared" si="196"/>
        <v>technology</v>
      </c>
      <c r="T2053" t="str">
        <f t="shared" si="197"/>
        <v>hardware</v>
      </c>
    </row>
    <row r="2054" spans="1:20" ht="43.2" x14ac:dyDescent="0.55000000000000004">
      <c r="A2054">
        <v>2052</v>
      </c>
      <c r="B2054" s="3" t="s">
        <v>2053</v>
      </c>
      <c r="C2054" s="3" t="s">
        <v>6162</v>
      </c>
      <c r="D2054" s="7">
        <v>50000</v>
      </c>
      <c r="E2054" s="7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7">
        <f t="shared" si="192"/>
        <v>326.29205175600737</v>
      </c>
      <c r="N2054" t="b">
        <v>1</v>
      </c>
      <c r="O2054" s="11">
        <f t="shared" si="193"/>
        <v>3.5304799999999998</v>
      </c>
      <c r="P2054" s="12">
        <f t="shared" si="194"/>
        <v>42375.08394675926</v>
      </c>
      <c r="Q2054" s="12">
        <f t="shared" si="195"/>
        <v>42420.08394675926</v>
      </c>
      <c r="R2054" t="s">
        <v>8295</v>
      </c>
      <c r="S2054" t="str">
        <f t="shared" si="196"/>
        <v>technology</v>
      </c>
      <c r="T2054" t="str">
        <f t="shared" si="197"/>
        <v>hardware</v>
      </c>
    </row>
    <row r="2055" spans="1:20" ht="43.2" x14ac:dyDescent="0.55000000000000004">
      <c r="A2055">
        <v>2053</v>
      </c>
      <c r="B2055" s="3" t="s">
        <v>2054</v>
      </c>
      <c r="C2055" s="3" t="s">
        <v>6163</v>
      </c>
      <c r="D2055" s="7">
        <v>5000</v>
      </c>
      <c r="E2055" s="7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7">
        <f t="shared" si="192"/>
        <v>41.743801652892564</v>
      </c>
      <c r="N2055" t="b">
        <v>1</v>
      </c>
      <c r="O2055" s="11">
        <f t="shared" si="193"/>
        <v>1.0102</v>
      </c>
      <c r="P2055" s="12">
        <f t="shared" si="194"/>
        <v>42303.617488425924</v>
      </c>
      <c r="Q2055" s="12">
        <f t="shared" si="195"/>
        <v>42333.659155092595</v>
      </c>
      <c r="R2055" t="s">
        <v>8295</v>
      </c>
      <c r="S2055" t="str">
        <f t="shared" si="196"/>
        <v>technology</v>
      </c>
      <c r="T2055" t="str">
        <f t="shared" si="197"/>
        <v>hardware</v>
      </c>
    </row>
    <row r="2056" spans="1:20" ht="43.2" x14ac:dyDescent="0.55000000000000004">
      <c r="A2056">
        <v>2054</v>
      </c>
      <c r="B2056" s="3" t="s">
        <v>2055</v>
      </c>
      <c r="C2056" s="3" t="s">
        <v>6164</v>
      </c>
      <c r="D2056" s="7">
        <v>35000</v>
      </c>
      <c r="E2056" s="7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7">
        <f t="shared" si="192"/>
        <v>64.020933977455712</v>
      </c>
      <c r="N2056" t="b">
        <v>1</v>
      </c>
      <c r="O2056" s="11">
        <f t="shared" si="193"/>
        <v>1.1359142857142857</v>
      </c>
      <c r="P2056" s="12">
        <f t="shared" si="194"/>
        <v>41731.520949074074</v>
      </c>
      <c r="Q2056" s="12">
        <f t="shared" si="195"/>
        <v>41761.520949074074</v>
      </c>
      <c r="R2056" t="s">
        <v>8295</v>
      </c>
      <c r="S2056" t="str">
        <f t="shared" si="196"/>
        <v>technology</v>
      </c>
      <c r="T2056" t="str">
        <f t="shared" si="197"/>
        <v>hardware</v>
      </c>
    </row>
    <row r="2057" spans="1:20" ht="43.2" x14ac:dyDescent="0.55000000000000004">
      <c r="A2057">
        <v>2055</v>
      </c>
      <c r="B2057" s="3" t="s">
        <v>2056</v>
      </c>
      <c r="C2057" s="3" t="s">
        <v>6165</v>
      </c>
      <c r="D2057" s="7">
        <v>6000</v>
      </c>
      <c r="E2057" s="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7">
        <f t="shared" si="192"/>
        <v>99.455445544554451</v>
      </c>
      <c r="N2057" t="b">
        <v>1</v>
      </c>
      <c r="O2057" s="11">
        <f t="shared" si="193"/>
        <v>1.6741666666666666</v>
      </c>
      <c r="P2057" s="12">
        <f t="shared" si="194"/>
        <v>41946.674108796295</v>
      </c>
      <c r="Q2057" s="12">
        <f t="shared" si="195"/>
        <v>41976.166666666672</v>
      </c>
      <c r="R2057" t="s">
        <v>8295</v>
      </c>
      <c r="S2057" t="str">
        <f t="shared" si="196"/>
        <v>technology</v>
      </c>
      <c r="T2057" t="str">
        <f t="shared" si="197"/>
        <v>hardware</v>
      </c>
    </row>
    <row r="2058" spans="1:20" ht="43.2" x14ac:dyDescent="0.55000000000000004">
      <c r="A2058">
        <v>2056</v>
      </c>
      <c r="B2058" s="3" t="s">
        <v>2057</v>
      </c>
      <c r="C2058" s="3" t="s">
        <v>6166</v>
      </c>
      <c r="D2058" s="7">
        <v>50000</v>
      </c>
      <c r="E2058" s="7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7">
        <f t="shared" si="192"/>
        <v>138.49458483754512</v>
      </c>
      <c r="N2058" t="b">
        <v>1</v>
      </c>
      <c r="O2058" s="11">
        <f t="shared" si="193"/>
        <v>1.5345200000000001</v>
      </c>
      <c r="P2058" s="12">
        <f t="shared" si="194"/>
        <v>41351.76090277778</v>
      </c>
      <c r="Q2058" s="12">
        <f t="shared" si="195"/>
        <v>41381.76090277778</v>
      </c>
      <c r="R2058" t="s">
        <v>8295</v>
      </c>
      <c r="S2058" t="str">
        <f t="shared" si="196"/>
        <v>technology</v>
      </c>
      <c r="T2058" t="str">
        <f t="shared" si="197"/>
        <v>hardware</v>
      </c>
    </row>
    <row r="2059" spans="1:20" ht="43.2" x14ac:dyDescent="0.55000000000000004">
      <c r="A2059">
        <v>2057</v>
      </c>
      <c r="B2059" s="3" t="s">
        <v>2058</v>
      </c>
      <c r="C2059" s="3" t="s">
        <v>6167</v>
      </c>
      <c r="D2059" s="7">
        <v>15000</v>
      </c>
      <c r="E2059" s="7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7">
        <f t="shared" si="192"/>
        <v>45.547792792792798</v>
      </c>
      <c r="N2059" t="b">
        <v>1</v>
      </c>
      <c r="O2059" s="11">
        <f t="shared" si="193"/>
        <v>2.022322</v>
      </c>
      <c r="P2059" s="12">
        <f t="shared" si="194"/>
        <v>42396.494583333333</v>
      </c>
      <c r="Q2059" s="12">
        <f t="shared" si="195"/>
        <v>42426.494583333333</v>
      </c>
      <c r="R2059" t="s">
        <v>8295</v>
      </c>
      <c r="S2059" t="str">
        <f t="shared" si="196"/>
        <v>technology</v>
      </c>
      <c r="T2059" t="str">
        <f t="shared" si="197"/>
        <v>hardware</v>
      </c>
    </row>
    <row r="2060" spans="1:20" ht="28.8" x14ac:dyDescent="0.55000000000000004">
      <c r="A2060">
        <v>2058</v>
      </c>
      <c r="B2060" s="3" t="s">
        <v>2059</v>
      </c>
      <c r="C2060" s="3" t="s">
        <v>6168</v>
      </c>
      <c r="D2060" s="7">
        <v>2560</v>
      </c>
      <c r="E2060" s="7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7">
        <f t="shared" si="192"/>
        <v>10.507317073170732</v>
      </c>
      <c r="N2060" t="b">
        <v>1</v>
      </c>
      <c r="O2060" s="11">
        <f t="shared" si="193"/>
        <v>1.6828125</v>
      </c>
      <c r="P2060" s="12">
        <f t="shared" si="194"/>
        <v>42026.370717592596</v>
      </c>
      <c r="Q2060" s="12">
        <f t="shared" si="195"/>
        <v>42065.833333333328</v>
      </c>
      <c r="R2060" t="s">
        <v>8295</v>
      </c>
      <c r="S2060" t="str">
        <f t="shared" si="196"/>
        <v>technology</v>
      </c>
      <c r="T2060" t="str">
        <f t="shared" si="197"/>
        <v>hardware</v>
      </c>
    </row>
    <row r="2061" spans="1:20" ht="43.2" x14ac:dyDescent="0.55000000000000004">
      <c r="A2061">
        <v>2059</v>
      </c>
      <c r="B2061" s="3" t="s">
        <v>2060</v>
      </c>
      <c r="C2061" s="3" t="s">
        <v>6169</v>
      </c>
      <c r="D2061" s="7">
        <v>30000</v>
      </c>
      <c r="E2061" s="7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7">
        <f t="shared" si="192"/>
        <v>114.76533333333333</v>
      </c>
      <c r="N2061" t="b">
        <v>1</v>
      </c>
      <c r="O2061" s="11">
        <f t="shared" si="193"/>
        <v>1.4345666666666668</v>
      </c>
      <c r="P2061" s="12">
        <f t="shared" si="194"/>
        <v>42361.602476851855</v>
      </c>
      <c r="Q2061" s="12">
        <f t="shared" si="195"/>
        <v>42400.915972222225</v>
      </c>
      <c r="R2061" t="s">
        <v>8295</v>
      </c>
      <c r="S2061" t="str">
        <f t="shared" si="196"/>
        <v>technology</v>
      </c>
      <c r="T2061" t="str">
        <f t="shared" si="197"/>
        <v>hardware</v>
      </c>
    </row>
    <row r="2062" spans="1:20" ht="43.2" x14ac:dyDescent="0.55000000000000004">
      <c r="A2062">
        <v>2060</v>
      </c>
      <c r="B2062" s="3" t="s">
        <v>2061</v>
      </c>
      <c r="C2062" s="3" t="s">
        <v>6170</v>
      </c>
      <c r="D2062" s="7">
        <v>25000</v>
      </c>
      <c r="E2062" s="7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7">
        <f t="shared" si="192"/>
        <v>35.997067448680355</v>
      </c>
      <c r="N2062" t="b">
        <v>1</v>
      </c>
      <c r="O2062" s="11">
        <f t="shared" si="193"/>
        <v>1.964</v>
      </c>
      <c r="P2062" s="12">
        <f t="shared" si="194"/>
        <v>41783.642939814818</v>
      </c>
      <c r="Q2062" s="12">
        <f t="shared" si="195"/>
        <v>41843.642939814818</v>
      </c>
      <c r="R2062" t="s">
        <v>8295</v>
      </c>
      <c r="S2062" t="str">
        <f t="shared" si="196"/>
        <v>technology</v>
      </c>
      <c r="T2062" t="str">
        <f t="shared" si="197"/>
        <v>hardware</v>
      </c>
    </row>
    <row r="2063" spans="1:20" ht="43.2" x14ac:dyDescent="0.55000000000000004">
      <c r="A2063">
        <v>2061</v>
      </c>
      <c r="B2063" s="3" t="s">
        <v>2062</v>
      </c>
      <c r="C2063" s="3" t="s">
        <v>6171</v>
      </c>
      <c r="D2063" s="7">
        <v>5000</v>
      </c>
      <c r="E2063" s="7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7">
        <f t="shared" si="192"/>
        <v>154.17142857142858</v>
      </c>
      <c r="N2063" t="b">
        <v>1</v>
      </c>
      <c r="O2063" s="11">
        <f t="shared" si="193"/>
        <v>1.0791999999999999</v>
      </c>
      <c r="P2063" s="12">
        <f t="shared" si="194"/>
        <v>42705.764513888891</v>
      </c>
      <c r="Q2063" s="12">
        <f t="shared" si="195"/>
        <v>42735.764513888891</v>
      </c>
      <c r="R2063" t="s">
        <v>8295</v>
      </c>
      <c r="S2063" t="str">
        <f t="shared" si="196"/>
        <v>technology</v>
      </c>
      <c r="T2063" t="str">
        <f t="shared" si="197"/>
        <v>hardware</v>
      </c>
    </row>
    <row r="2064" spans="1:20" ht="43.2" x14ac:dyDescent="0.55000000000000004">
      <c r="A2064">
        <v>2062</v>
      </c>
      <c r="B2064" s="3" t="s">
        <v>2063</v>
      </c>
      <c r="C2064" s="3" t="s">
        <v>6172</v>
      </c>
      <c r="D2064" s="7">
        <v>100000</v>
      </c>
      <c r="E2064" s="7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7">
        <f t="shared" si="192"/>
        <v>566.38916256157631</v>
      </c>
      <c r="N2064" t="b">
        <v>1</v>
      </c>
      <c r="O2064" s="11">
        <f t="shared" si="193"/>
        <v>1.14977</v>
      </c>
      <c r="P2064" s="12">
        <f t="shared" si="194"/>
        <v>42423.3830787037</v>
      </c>
      <c r="Q2064" s="12">
        <f t="shared" si="195"/>
        <v>42453.341412037036</v>
      </c>
      <c r="R2064" t="s">
        <v>8295</v>
      </c>
      <c r="S2064" t="str">
        <f t="shared" si="196"/>
        <v>technology</v>
      </c>
      <c r="T2064" t="str">
        <f t="shared" si="197"/>
        <v>hardware</v>
      </c>
    </row>
    <row r="2065" spans="1:20" ht="28.8" x14ac:dyDescent="0.55000000000000004">
      <c r="A2065">
        <v>2063</v>
      </c>
      <c r="B2065" s="3" t="s">
        <v>2064</v>
      </c>
      <c r="C2065" s="3" t="s">
        <v>6173</v>
      </c>
      <c r="D2065" s="7">
        <v>4000</v>
      </c>
      <c r="E2065" s="7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7">
        <f t="shared" si="192"/>
        <v>120.85714285714286</v>
      </c>
      <c r="N2065" t="b">
        <v>1</v>
      </c>
      <c r="O2065" s="11">
        <f t="shared" si="193"/>
        <v>1.4804999999999999</v>
      </c>
      <c r="P2065" s="12">
        <f t="shared" si="194"/>
        <v>42472.73265046296</v>
      </c>
      <c r="Q2065" s="12">
        <f t="shared" si="195"/>
        <v>42505.73265046296</v>
      </c>
      <c r="R2065" t="s">
        <v>8295</v>
      </c>
      <c r="S2065" t="str">
        <f t="shared" si="196"/>
        <v>technology</v>
      </c>
      <c r="T2065" t="str">
        <f t="shared" si="197"/>
        <v>hardware</v>
      </c>
    </row>
    <row r="2066" spans="1:20" ht="43.2" x14ac:dyDescent="0.55000000000000004">
      <c r="A2066">
        <v>2064</v>
      </c>
      <c r="B2066" s="3" t="s">
        <v>2065</v>
      </c>
      <c r="C2066" s="3" t="s">
        <v>6174</v>
      </c>
      <c r="D2066" s="7">
        <v>261962</v>
      </c>
      <c r="E2066" s="7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7">
        <f t="shared" si="192"/>
        <v>86.163845492085343</v>
      </c>
      <c r="N2066" t="b">
        <v>1</v>
      </c>
      <c r="O2066" s="11">
        <f t="shared" si="193"/>
        <v>1.9116676082790633</v>
      </c>
      <c r="P2066" s="12">
        <f t="shared" si="194"/>
        <v>41389.364849537036</v>
      </c>
      <c r="Q2066" s="12">
        <f t="shared" si="195"/>
        <v>41425.5</v>
      </c>
      <c r="R2066" t="s">
        <v>8295</v>
      </c>
      <c r="S2066" t="str">
        <f t="shared" si="196"/>
        <v>technology</v>
      </c>
      <c r="T2066" t="str">
        <f t="shared" si="197"/>
        <v>hardware</v>
      </c>
    </row>
    <row r="2067" spans="1:20" ht="43.2" x14ac:dyDescent="0.55000000000000004">
      <c r="A2067">
        <v>2065</v>
      </c>
      <c r="B2067" s="3" t="s">
        <v>2066</v>
      </c>
      <c r="C2067" s="3" t="s">
        <v>6175</v>
      </c>
      <c r="D2067" s="7">
        <v>40000</v>
      </c>
      <c r="E2067" s="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7">
        <f t="shared" si="192"/>
        <v>51.212114395886893</v>
      </c>
      <c r="N2067" t="b">
        <v>1</v>
      </c>
      <c r="O2067" s="11">
        <f t="shared" si="193"/>
        <v>1.99215125</v>
      </c>
      <c r="P2067" s="12">
        <f t="shared" si="194"/>
        <v>41603.333668981482</v>
      </c>
      <c r="Q2067" s="12">
        <f t="shared" si="195"/>
        <v>41633.333668981482</v>
      </c>
      <c r="R2067" t="s">
        <v>8295</v>
      </c>
      <c r="S2067" t="str">
        <f t="shared" si="196"/>
        <v>technology</v>
      </c>
      <c r="T2067" t="str">
        <f t="shared" si="197"/>
        <v>hardware</v>
      </c>
    </row>
    <row r="2068" spans="1:20" ht="43.2" x14ac:dyDescent="0.55000000000000004">
      <c r="A2068">
        <v>2066</v>
      </c>
      <c r="B2068" s="3" t="s">
        <v>2067</v>
      </c>
      <c r="C2068" s="3" t="s">
        <v>6176</v>
      </c>
      <c r="D2068" s="7">
        <v>2000</v>
      </c>
      <c r="E2068" s="7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7">
        <f t="shared" si="192"/>
        <v>67.261538461538464</v>
      </c>
      <c r="N2068" t="b">
        <v>1</v>
      </c>
      <c r="O2068" s="11">
        <f t="shared" si="193"/>
        <v>2.1859999999999999</v>
      </c>
      <c r="P2068" s="12">
        <f t="shared" si="194"/>
        <v>41844.771793981483</v>
      </c>
      <c r="Q2068" s="12">
        <f t="shared" si="195"/>
        <v>41874.771793981483</v>
      </c>
      <c r="R2068" t="s">
        <v>8295</v>
      </c>
      <c r="S2068" t="str">
        <f t="shared" si="196"/>
        <v>technology</v>
      </c>
      <c r="T2068" t="str">
        <f t="shared" si="197"/>
        <v>hardware</v>
      </c>
    </row>
    <row r="2069" spans="1:20" ht="43.2" x14ac:dyDescent="0.55000000000000004">
      <c r="A2069">
        <v>2067</v>
      </c>
      <c r="B2069" s="3" t="s">
        <v>2068</v>
      </c>
      <c r="C2069" s="3" t="s">
        <v>6177</v>
      </c>
      <c r="D2069" s="7">
        <v>495</v>
      </c>
      <c r="E2069" s="7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7">
        <f t="shared" si="192"/>
        <v>62.8</v>
      </c>
      <c r="N2069" t="b">
        <v>1</v>
      </c>
      <c r="O2069" s="11">
        <f t="shared" si="193"/>
        <v>1.2686868686868686</v>
      </c>
      <c r="P2069" s="12">
        <f t="shared" si="194"/>
        <v>42115.853888888887</v>
      </c>
      <c r="Q2069" s="12">
        <f t="shared" si="195"/>
        <v>42148.853888888887</v>
      </c>
      <c r="R2069" t="s">
        <v>8295</v>
      </c>
      <c r="S2069" t="str">
        <f t="shared" si="196"/>
        <v>technology</v>
      </c>
      <c r="T2069" t="str">
        <f t="shared" si="197"/>
        <v>hardware</v>
      </c>
    </row>
    <row r="2070" spans="1:20" ht="43.2" x14ac:dyDescent="0.55000000000000004">
      <c r="A2070">
        <v>2068</v>
      </c>
      <c r="B2070" s="3" t="s">
        <v>2069</v>
      </c>
      <c r="C2070" s="3" t="s">
        <v>6178</v>
      </c>
      <c r="D2070" s="7">
        <v>25000</v>
      </c>
      <c r="E2070" s="7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7">
        <f t="shared" si="192"/>
        <v>346.13118421052633</v>
      </c>
      <c r="N2070" t="b">
        <v>1</v>
      </c>
      <c r="O2070" s="11">
        <f t="shared" si="193"/>
        <v>1.0522388</v>
      </c>
      <c r="P2070" s="12">
        <f t="shared" si="194"/>
        <v>42633.841608796298</v>
      </c>
      <c r="Q2070" s="12">
        <f t="shared" si="195"/>
        <v>42663.841608796298</v>
      </c>
      <c r="R2070" t="s">
        <v>8295</v>
      </c>
      <c r="S2070" t="str">
        <f t="shared" si="196"/>
        <v>technology</v>
      </c>
      <c r="T2070" t="str">
        <f t="shared" si="197"/>
        <v>hardware</v>
      </c>
    </row>
    <row r="2071" spans="1:20" ht="43.2" x14ac:dyDescent="0.55000000000000004">
      <c r="A2071">
        <v>2069</v>
      </c>
      <c r="B2071" s="3" t="s">
        <v>2070</v>
      </c>
      <c r="C2071" s="3" t="s">
        <v>6179</v>
      </c>
      <c r="D2071" s="7">
        <v>50000</v>
      </c>
      <c r="E2071" s="7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7">
        <f t="shared" si="192"/>
        <v>244.11912547528519</v>
      </c>
      <c r="N2071" t="b">
        <v>1</v>
      </c>
      <c r="O2071" s="11">
        <f t="shared" si="193"/>
        <v>1.2840666000000001</v>
      </c>
      <c r="P2071" s="12">
        <f t="shared" si="194"/>
        <v>42340.972118055557</v>
      </c>
      <c r="Q2071" s="12">
        <f t="shared" si="195"/>
        <v>42371.972118055557</v>
      </c>
      <c r="R2071" t="s">
        <v>8295</v>
      </c>
      <c r="S2071" t="str">
        <f t="shared" si="196"/>
        <v>technology</v>
      </c>
      <c r="T2071" t="str">
        <f t="shared" si="197"/>
        <v>hardware</v>
      </c>
    </row>
    <row r="2072" spans="1:20" ht="43.2" x14ac:dyDescent="0.55000000000000004">
      <c r="A2072">
        <v>2070</v>
      </c>
      <c r="B2072" s="3" t="s">
        <v>2071</v>
      </c>
      <c r="C2072" s="3" t="s">
        <v>6180</v>
      </c>
      <c r="D2072" s="7">
        <v>125000</v>
      </c>
      <c r="E2072" s="7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7">
        <f t="shared" si="192"/>
        <v>259.25424836601309</v>
      </c>
      <c r="N2072" t="b">
        <v>1</v>
      </c>
      <c r="O2072" s="11">
        <f t="shared" si="193"/>
        <v>3.1732719999999999</v>
      </c>
      <c r="P2072" s="12">
        <f t="shared" si="194"/>
        <v>42519.6565162037</v>
      </c>
      <c r="Q2072" s="12">
        <f t="shared" si="195"/>
        <v>42549.6565162037</v>
      </c>
      <c r="R2072" t="s">
        <v>8295</v>
      </c>
      <c r="S2072" t="str">
        <f t="shared" si="196"/>
        <v>technology</v>
      </c>
      <c r="T2072" t="str">
        <f t="shared" si="197"/>
        <v>hardware</v>
      </c>
    </row>
    <row r="2073" spans="1:20" ht="43.2" x14ac:dyDescent="0.55000000000000004">
      <c r="A2073">
        <v>2071</v>
      </c>
      <c r="B2073" s="3" t="s">
        <v>2072</v>
      </c>
      <c r="C2073" s="3" t="s">
        <v>6181</v>
      </c>
      <c r="D2073" s="7">
        <v>20000</v>
      </c>
      <c r="E2073" s="7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7">
        <f t="shared" si="192"/>
        <v>201.96402877697841</v>
      </c>
      <c r="N2073" t="b">
        <v>1</v>
      </c>
      <c r="O2073" s="11">
        <f t="shared" si="193"/>
        <v>2.8073000000000001</v>
      </c>
      <c r="P2073" s="12">
        <f t="shared" si="194"/>
        <v>42600.278749999998</v>
      </c>
      <c r="Q2073" s="12">
        <f t="shared" si="195"/>
        <v>42645.278749999998</v>
      </c>
      <c r="R2073" t="s">
        <v>8295</v>
      </c>
      <c r="S2073" t="str">
        <f t="shared" si="196"/>
        <v>technology</v>
      </c>
      <c r="T2073" t="str">
        <f t="shared" si="197"/>
        <v>hardware</v>
      </c>
    </row>
    <row r="2074" spans="1:20" ht="43.2" x14ac:dyDescent="0.55000000000000004">
      <c r="A2074">
        <v>2072</v>
      </c>
      <c r="B2074" s="3" t="s">
        <v>2073</v>
      </c>
      <c r="C2074" s="3" t="s">
        <v>6182</v>
      </c>
      <c r="D2074" s="7">
        <v>71500</v>
      </c>
      <c r="E2074" s="7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7">
        <f t="shared" si="192"/>
        <v>226.20857142857142</v>
      </c>
      <c r="N2074" t="b">
        <v>1</v>
      </c>
      <c r="O2074" s="11">
        <f t="shared" si="193"/>
        <v>1.1073146853146854</v>
      </c>
      <c r="P2074" s="12">
        <f t="shared" si="194"/>
        <v>42467.581388888888</v>
      </c>
      <c r="Q2074" s="12">
        <f t="shared" si="195"/>
        <v>42497.581388888888</v>
      </c>
      <c r="R2074" t="s">
        <v>8295</v>
      </c>
      <c r="S2074" t="str">
        <f t="shared" si="196"/>
        <v>technology</v>
      </c>
      <c r="T2074" t="str">
        <f t="shared" si="197"/>
        <v>hardware</v>
      </c>
    </row>
    <row r="2075" spans="1:20" ht="43.2" x14ac:dyDescent="0.55000000000000004">
      <c r="A2075">
        <v>2073</v>
      </c>
      <c r="B2075" s="3" t="s">
        <v>2074</v>
      </c>
      <c r="C2075" s="3" t="s">
        <v>6183</v>
      </c>
      <c r="D2075" s="7">
        <v>100000</v>
      </c>
      <c r="E2075" s="7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7">
        <f t="shared" si="192"/>
        <v>324.69</v>
      </c>
      <c r="N2075" t="b">
        <v>1</v>
      </c>
      <c r="O2075" s="11">
        <f t="shared" si="193"/>
        <v>1.5260429999999998</v>
      </c>
      <c r="P2075" s="12">
        <f t="shared" si="194"/>
        <v>42087.668032407411</v>
      </c>
      <c r="Q2075" s="12">
        <f t="shared" si="195"/>
        <v>42132.668032407411</v>
      </c>
      <c r="R2075" t="s">
        <v>8295</v>
      </c>
      <c r="S2075" t="str">
        <f t="shared" si="196"/>
        <v>technology</v>
      </c>
      <c r="T2075" t="str">
        <f t="shared" si="197"/>
        <v>hardware</v>
      </c>
    </row>
    <row r="2076" spans="1:20" ht="28.8" x14ac:dyDescent="0.55000000000000004">
      <c r="A2076">
        <v>2074</v>
      </c>
      <c r="B2076" s="3" t="s">
        <v>2075</v>
      </c>
      <c r="C2076" s="3" t="s">
        <v>6184</v>
      </c>
      <c r="D2076" s="7">
        <v>600</v>
      </c>
      <c r="E2076" s="7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7">
        <f t="shared" si="192"/>
        <v>205</v>
      </c>
      <c r="N2076" t="b">
        <v>1</v>
      </c>
      <c r="O2076" s="11">
        <f t="shared" si="193"/>
        <v>1.0249999999999999</v>
      </c>
      <c r="P2076" s="12">
        <f t="shared" si="194"/>
        <v>42466.826180555552</v>
      </c>
      <c r="Q2076" s="12">
        <f t="shared" si="195"/>
        <v>42496.826180555552</v>
      </c>
      <c r="R2076" t="s">
        <v>8295</v>
      </c>
      <c r="S2076" t="str">
        <f t="shared" si="196"/>
        <v>technology</v>
      </c>
      <c r="T2076" t="str">
        <f t="shared" si="197"/>
        <v>hardware</v>
      </c>
    </row>
    <row r="2077" spans="1:20" ht="43.2" x14ac:dyDescent="0.55000000000000004">
      <c r="A2077">
        <v>2075</v>
      </c>
      <c r="B2077" s="3" t="s">
        <v>2076</v>
      </c>
      <c r="C2077" s="3" t="s">
        <v>6185</v>
      </c>
      <c r="D2077" s="7">
        <v>9999</v>
      </c>
      <c r="E2077" s="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7">
        <f t="shared" si="192"/>
        <v>20.465926829268295</v>
      </c>
      <c r="N2077" t="b">
        <v>1</v>
      </c>
      <c r="O2077" s="11">
        <f t="shared" si="193"/>
        <v>16.783738373837384</v>
      </c>
      <c r="P2077" s="12">
        <f t="shared" si="194"/>
        <v>41450.681574074071</v>
      </c>
      <c r="Q2077" s="12">
        <f t="shared" si="195"/>
        <v>41480.681574074071</v>
      </c>
      <c r="R2077" t="s">
        <v>8295</v>
      </c>
      <c r="S2077" t="str">
        <f t="shared" si="196"/>
        <v>technology</v>
      </c>
      <c r="T2077" t="str">
        <f t="shared" si="197"/>
        <v>hardware</v>
      </c>
    </row>
    <row r="2078" spans="1:20" ht="28.8" x14ac:dyDescent="0.55000000000000004">
      <c r="A2078">
        <v>2076</v>
      </c>
      <c r="B2078" s="3" t="s">
        <v>2077</v>
      </c>
      <c r="C2078" s="3" t="s">
        <v>6186</v>
      </c>
      <c r="D2078" s="7">
        <v>179000</v>
      </c>
      <c r="E2078" s="7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7">
        <f t="shared" si="192"/>
        <v>116.35303146309367</v>
      </c>
      <c r="N2078" t="b">
        <v>1</v>
      </c>
      <c r="O2078" s="11">
        <f t="shared" si="193"/>
        <v>5.4334915642458101</v>
      </c>
      <c r="P2078" s="12">
        <f t="shared" si="194"/>
        <v>41803.880659722221</v>
      </c>
      <c r="Q2078" s="12">
        <f t="shared" si="195"/>
        <v>41843.880659722221</v>
      </c>
      <c r="R2078" t="s">
        <v>8295</v>
      </c>
      <c r="S2078" t="str">
        <f t="shared" si="196"/>
        <v>technology</v>
      </c>
      <c r="T2078" t="str">
        <f t="shared" si="197"/>
        <v>hardware</v>
      </c>
    </row>
    <row r="2079" spans="1:20" ht="43.2" x14ac:dyDescent="0.55000000000000004">
      <c r="A2079">
        <v>2077</v>
      </c>
      <c r="B2079" s="3" t="s">
        <v>2078</v>
      </c>
      <c r="C2079" s="3" t="s">
        <v>6187</v>
      </c>
      <c r="D2079" s="7">
        <v>50000</v>
      </c>
      <c r="E2079" s="7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7">
        <f t="shared" si="192"/>
        <v>307.20212765957444</v>
      </c>
      <c r="N2079" t="b">
        <v>1</v>
      </c>
      <c r="O2079" s="11">
        <f t="shared" si="193"/>
        <v>1.1550800000000001</v>
      </c>
      <c r="P2079" s="12">
        <f t="shared" si="194"/>
        <v>42103.042546296296</v>
      </c>
      <c r="Q2079" s="12">
        <f t="shared" si="195"/>
        <v>42160.875</v>
      </c>
      <c r="R2079" t="s">
        <v>8295</v>
      </c>
      <c r="S2079" t="str">
        <f t="shared" si="196"/>
        <v>technology</v>
      </c>
      <c r="T2079" t="str">
        <f t="shared" si="197"/>
        <v>hardware</v>
      </c>
    </row>
    <row r="2080" spans="1:20" ht="43.2" x14ac:dyDescent="0.55000000000000004">
      <c r="A2080">
        <v>2078</v>
      </c>
      <c r="B2080" s="3" t="s">
        <v>2079</v>
      </c>
      <c r="C2080" s="3" t="s">
        <v>6188</v>
      </c>
      <c r="D2080" s="7">
        <v>20000</v>
      </c>
      <c r="E2080" s="7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7">
        <f t="shared" si="192"/>
        <v>546.6875</v>
      </c>
      <c r="N2080" t="b">
        <v>1</v>
      </c>
      <c r="O2080" s="11">
        <f t="shared" si="193"/>
        <v>1.3120499999999999</v>
      </c>
      <c r="P2080" s="12">
        <f t="shared" si="194"/>
        <v>42692.771493055552</v>
      </c>
      <c r="Q2080" s="12">
        <f t="shared" si="195"/>
        <v>42722.771493055552</v>
      </c>
      <c r="R2080" t="s">
        <v>8295</v>
      </c>
      <c r="S2080" t="str">
        <f t="shared" si="196"/>
        <v>technology</v>
      </c>
      <c r="T2080" t="str">
        <f t="shared" si="197"/>
        <v>hardware</v>
      </c>
    </row>
    <row r="2081" spans="1:20" ht="43.2" x14ac:dyDescent="0.55000000000000004">
      <c r="A2081">
        <v>2079</v>
      </c>
      <c r="B2081" s="3" t="s">
        <v>2080</v>
      </c>
      <c r="C2081" s="3" t="s">
        <v>6189</v>
      </c>
      <c r="D2081" s="7">
        <v>10000</v>
      </c>
      <c r="E2081" s="7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7">
        <f t="shared" si="192"/>
        <v>47.474464579901152</v>
      </c>
      <c r="N2081" t="b">
        <v>1</v>
      </c>
      <c r="O2081" s="11">
        <f t="shared" si="193"/>
        <v>2.8816999999999999</v>
      </c>
      <c r="P2081" s="12">
        <f t="shared" si="194"/>
        <v>42150.71056712963</v>
      </c>
      <c r="Q2081" s="12">
        <f t="shared" si="195"/>
        <v>42180.791666666672</v>
      </c>
      <c r="R2081" t="s">
        <v>8295</v>
      </c>
      <c r="S2081" t="str">
        <f t="shared" si="196"/>
        <v>technology</v>
      </c>
      <c r="T2081" t="str">
        <f t="shared" si="197"/>
        <v>hardware</v>
      </c>
    </row>
    <row r="2082" spans="1:20" ht="43.2" x14ac:dyDescent="0.55000000000000004">
      <c r="A2082">
        <v>2080</v>
      </c>
      <c r="B2082" s="3" t="s">
        <v>2081</v>
      </c>
      <c r="C2082" s="3" t="s">
        <v>6190</v>
      </c>
      <c r="D2082" s="7">
        <v>1000</v>
      </c>
      <c r="E2082" s="7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7">
        <f t="shared" si="192"/>
        <v>101.56</v>
      </c>
      <c r="N2082" t="b">
        <v>1</v>
      </c>
      <c r="O2082" s="11">
        <f t="shared" si="193"/>
        <v>5.0780000000000003</v>
      </c>
      <c r="P2082" s="12">
        <f t="shared" si="194"/>
        <v>42289.957175925927</v>
      </c>
      <c r="Q2082" s="12">
        <f t="shared" si="195"/>
        <v>42319.998842592591</v>
      </c>
      <c r="R2082" t="s">
        <v>8295</v>
      </c>
      <c r="S2082" t="str">
        <f t="shared" si="196"/>
        <v>technology</v>
      </c>
      <c r="T2082" t="str">
        <f t="shared" si="197"/>
        <v>hardware</v>
      </c>
    </row>
    <row r="2083" spans="1:20" ht="43.2" x14ac:dyDescent="0.55000000000000004">
      <c r="A2083">
        <v>2081</v>
      </c>
      <c r="B2083" s="3" t="s">
        <v>2082</v>
      </c>
      <c r="C2083" s="3" t="s">
        <v>6191</v>
      </c>
      <c r="D2083" s="7">
        <v>3500</v>
      </c>
      <c r="E2083" s="7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7">
        <f t="shared" si="192"/>
        <v>72.909090909090907</v>
      </c>
      <c r="N2083" t="b">
        <v>1</v>
      </c>
      <c r="O2083" s="11">
        <f t="shared" si="193"/>
        <v>1.1457142857142857</v>
      </c>
      <c r="P2083" s="12">
        <f t="shared" si="194"/>
        <v>41004.156886574077</v>
      </c>
      <c r="Q2083" s="12">
        <f t="shared" si="195"/>
        <v>41045.207638888889</v>
      </c>
      <c r="R2083" t="s">
        <v>8279</v>
      </c>
      <c r="S2083" t="str">
        <f t="shared" si="196"/>
        <v>music</v>
      </c>
      <c r="T2083" t="str">
        <f t="shared" si="197"/>
        <v>indie rock</v>
      </c>
    </row>
    <row r="2084" spans="1:20" ht="43.2" x14ac:dyDescent="0.55000000000000004">
      <c r="A2084">
        <v>2082</v>
      </c>
      <c r="B2084" s="3" t="s">
        <v>2083</v>
      </c>
      <c r="C2084" s="3" t="s">
        <v>6192</v>
      </c>
      <c r="D2084" s="7">
        <v>1500</v>
      </c>
      <c r="E2084" s="7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7">
        <f t="shared" si="192"/>
        <v>43.710526315789473</v>
      </c>
      <c r="N2084" t="b">
        <v>1</v>
      </c>
      <c r="O2084" s="11">
        <f t="shared" si="193"/>
        <v>1.1073333333333333</v>
      </c>
      <c r="P2084" s="12">
        <f t="shared" si="194"/>
        <v>40811.120324074072</v>
      </c>
      <c r="Q2084" s="12">
        <f t="shared" si="195"/>
        <v>40871.161990740737</v>
      </c>
      <c r="R2084" t="s">
        <v>8279</v>
      </c>
      <c r="S2084" t="str">
        <f t="shared" si="196"/>
        <v>music</v>
      </c>
      <c r="T2084" t="str">
        <f t="shared" si="197"/>
        <v>indie rock</v>
      </c>
    </row>
    <row r="2085" spans="1:20" ht="43.2" x14ac:dyDescent="0.55000000000000004">
      <c r="A2085">
        <v>2083</v>
      </c>
      <c r="B2085" s="3" t="s">
        <v>2084</v>
      </c>
      <c r="C2085" s="3" t="s">
        <v>6193</v>
      </c>
      <c r="D2085" s="7">
        <v>750</v>
      </c>
      <c r="E2085" s="7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7">
        <f t="shared" si="192"/>
        <v>34</v>
      </c>
      <c r="N2085" t="b">
        <v>1</v>
      </c>
      <c r="O2085" s="11">
        <f t="shared" si="193"/>
        <v>1.1333333333333333</v>
      </c>
      <c r="P2085" s="12">
        <f t="shared" si="194"/>
        <v>41034.72216435185</v>
      </c>
      <c r="Q2085" s="12">
        <f t="shared" si="195"/>
        <v>41064.72216435185</v>
      </c>
      <c r="R2085" t="s">
        <v>8279</v>
      </c>
      <c r="S2085" t="str">
        <f t="shared" si="196"/>
        <v>music</v>
      </c>
      <c r="T2085" t="str">
        <f t="shared" si="197"/>
        <v>indie rock</v>
      </c>
    </row>
    <row r="2086" spans="1:20" ht="43.2" x14ac:dyDescent="0.55000000000000004">
      <c r="A2086">
        <v>2084</v>
      </c>
      <c r="B2086" s="3" t="s">
        <v>2085</v>
      </c>
      <c r="C2086" s="3" t="s">
        <v>6194</v>
      </c>
      <c r="D2086" s="7">
        <v>3000</v>
      </c>
      <c r="E2086" s="7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7">
        <f t="shared" si="192"/>
        <v>70.652173913043484</v>
      </c>
      <c r="N2086" t="b">
        <v>1</v>
      </c>
      <c r="O2086" s="11">
        <f t="shared" si="193"/>
        <v>1.0833333333333333</v>
      </c>
      <c r="P2086" s="12">
        <f t="shared" si="194"/>
        <v>41731.833124999997</v>
      </c>
      <c r="Q2086" s="12">
        <f t="shared" si="195"/>
        <v>41763.290972222225</v>
      </c>
      <c r="R2086" t="s">
        <v>8279</v>
      </c>
      <c r="S2086" t="str">
        <f t="shared" si="196"/>
        <v>music</v>
      </c>
      <c r="T2086" t="str">
        <f t="shared" si="197"/>
        <v>indie rock</v>
      </c>
    </row>
    <row r="2087" spans="1:20" ht="43.2" x14ac:dyDescent="0.55000000000000004">
      <c r="A2087">
        <v>2085</v>
      </c>
      <c r="B2087" s="3" t="s">
        <v>2086</v>
      </c>
      <c r="C2087" s="3" t="s">
        <v>6195</v>
      </c>
      <c r="D2087" s="7">
        <v>6000</v>
      </c>
      <c r="E2087" s="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7">
        <f t="shared" si="192"/>
        <v>89.301204819277103</v>
      </c>
      <c r="N2087" t="b">
        <v>1</v>
      </c>
      <c r="O2087" s="11">
        <f t="shared" si="193"/>
        <v>1.2353333333333334</v>
      </c>
      <c r="P2087" s="12">
        <f t="shared" si="194"/>
        <v>41075.835497685184</v>
      </c>
      <c r="Q2087" s="12">
        <f t="shared" si="195"/>
        <v>41105.835497685184</v>
      </c>
      <c r="R2087" t="s">
        <v>8279</v>
      </c>
      <c r="S2087" t="str">
        <f t="shared" si="196"/>
        <v>music</v>
      </c>
      <c r="T2087" t="str">
        <f t="shared" si="197"/>
        <v>indie rock</v>
      </c>
    </row>
    <row r="2088" spans="1:20" ht="43.2" x14ac:dyDescent="0.55000000000000004">
      <c r="A2088">
        <v>2086</v>
      </c>
      <c r="B2088" s="3" t="s">
        <v>2087</v>
      </c>
      <c r="C2088" s="3" t="s">
        <v>6196</v>
      </c>
      <c r="D2088" s="7">
        <v>4000</v>
      </c>
      <c r="E2088" s="7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7">
        <f t="shared" si="192"/>
        <v>115.08571428571429</v>
      </c>
      <c r="N2088" t="b">
        <v>1</v>
      </c>
      <c r="O2088" s="11">
        <f t="shared" si="193"/>
        <v>1.0069999999999999</v>
      </c>
      <c r="P2088" s="12">
        <f t="shared" si="194"/>
        <v>40860.67050925926</v>
      </c>
      <c r="Q2088" s="12">
        <f t="shared" si="195"/>
        <v>40891.207638888889</v>
      </c>
      <c r="R2088" t="s">
        <v>8279</v>
      </c>
      <c r="S2088" t="str">
        <f t="shared" si="196"/>
        <v>music</v>
      </c>
      <c r="T2088" t="str">
        <f t="shared" si="197"/>
        <v>indie rock</v>
      </c>
    </row>
    <row r="2089" spans="1:20" ht="43.2" x14ac:dyDescent="0.55000000000000004">
      <c r="A2089">
        <v>2087</v>
      </c>
      <c r="B2089" s="3" t="s">
        <v>2088</v>
      </c>
      <c r="C2089" s="3" t="s">
        <v>6197</v>
      </c>
      <c r="D2089" s="7">
        <v>1500</v>
      </c>
      <c r="E2089" s="7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7">
        <f t="shared" si="192"/>
        <v>62.12</v>
      </c>
      <c r="N2089" t="b">
        <v>1</v>
      </c>
      <c r="O2089" s="11">
        <f t="shared" si="193"/>
        <v>1.0353333333333334</v>
      </c>
      <c r="P2089" s="12">
        <f t="shared" si="194"/>
        <v>40764.204375000001</v>
      </c>
      <c r="Q2089" s="12">
        <f t="shared" si="195"/>
        <v>40794.204375000001</v>
      </c>
      <c r="R2089" t="s">
        <v>8279</v>
      </c>
      <c r="S2089" t="str">
        <f t="shared" si="196"/>
        <v>music</v>
      </c>
      <c r="T2089" t="str">
        <f t="shared" si="197"/>
        <v>indie rock</v>
      </c>
    </row>
    <row r="2090" spans="1:20" ht="43.2" x14ac:dyDescent="0.55000000000000004">
      <c r="A2090">
        <v>2088</v>
      </c>
      <c r="B2090" s="3" t="s">
        <v>2089</v>
      </c>
      <c r="C2090" s="3" t="s">
        <v>6198</v>
      </c>
      <c r="D2090" s="7">
        <v>3000</v>
      </c>
      <c r="E2090" s="7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7">
        <f t="shared" si="192"/>
        <v>46.204266666666669</v>
      </c>
      <c r="N2090" t="b">
        <v>1</v>
      </c>
      <c r="O2090" s="11">
        <f t="shared" si="193"/>
        <v>1.1551066666666667</v>
      </c>
      <c r="P2090" s="12">
        <f t="shared" si="194"/>
        <v>40395.714722222219</v>
      </c>
      <c r="Q2090" s="12">
        <f t="shared" si="195"/>
        <v>40432.165972222225</v>
      </c>
      <c r="R2090" t="s">
        <v>8279</v>
      </c>
      <c r="S2090" t="str">
        <f t="shared" si="196"/>
        <v>music</v>
      </c>
      <c r="T2090" t="str">
        <f t="shared" si="197"/>
        <v>indie rock</v>
      </c>
    </row>
    <row r="2091" spans="1:20" ht="28.8" x14ac:dyDescent="0.55000000000000004">
      <c r="A2091">
        <v>2089</v>
      </c>
      <c r="B2091" s="3" t="s">
        <v>2090</v>
      </c>
      <c r="C2091" s="3" t="s">
        <v>6199</v>
      </c>
      <c r="D2091" s="7">
        <v>2500</v>
      </c>
      <c r="E2091" s="7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7">
        <f t="shared" si="192"/>
        <v>48.54854838709678</v>
      </c>
      <c r="N2091" t="b">
        <v>1</v>
      </c>
      <c r="O2091" s="11">
        <f t="shared" si="193"/>
        <v>1.2040040000000001</v>
      </c>
      <c r="P2091" s="12">
        <f t="shared" si="194"/>
        <v>41453.076319444444</v>
      </c>
      <c r="Q2091" s="12">
        <f t="shared" si="195"/>
        <v>41488.076319444444</v>
      </c>
      <c r="R2091" t="s">
        <v>8279</v>
      </c>
      <c r="S2091" t="str">
        <f t="shared" si="196"/>
        <v>music</v>
      </c>
      <c r="T2091" t="str">
        <f t="shared" si="197"/>
        <v>indie rock</v>
      </c>
    </row>
    <row r="2092" spans="1:20" ht="43.2" x14ac:dyDescent="0.55000000000000004">
      <c r="A2092">
        <v>2090</v>
      </c>
      <c r="B2092" s="3" t="s">
        <v>2091</v>
      </c>
      <c r="C2092" s="3" t="s">
        <v>6200</v>
      </c>
      <c r="D2092" s="7">
        <v>8000</v>
      </c>
      <c r="E2092" s="7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7">
        <f t="shared" si="192"/>
        <v>57.520187499999999</v>
      </c>
      <c r="N2092" t="b">
        <v>1</v>
      </c>
      <c r="O2092" s="11">
        <f t="shared" si="193"/>
        <v>1.1504037499999999</v>
      </c>
      <c r="P2092" s="12">
        <f t="shared" si="194"/>
        <v>41299.381423611114</v>
      </c>
      <c r="Q2092" s="12">
        <f t="shared" si="195"/>
        <v>41329.381423611114</v>
      </c>
      <c r="R2092" t="s">
        <v>8279</v>
      </c>
      <c r="S2092" t="str">
        <f t="shared" si="196"/>
        <v>music</v>
      </c>
      <c r="T2092" t="str">
        <f t="shared" si="197"/>
        <v>indie rock</v>
      </c>
    </row>
    <row r="2093" spans="1:20" ht="43.2" x14ac:dyDescent="0.55000000000000004">
      <c r="A2093">
        <v>2091</v>
      </c>
      <c r="B2093" s="3" t="s">
        <v>2092</v>
      </c>
      <c r="C2093" s="3" t="s">
        <v>6201</v>
      </c>
      <c r="D2093" s="7">
        <v>18000</v>
      </c>
      <c r="E2093" s="7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7">
        <f t="shared" si="192"/>
        <v>88.147154471544724</v>
      </c>
      <c r="N2093" t="b">
        <v>1</v>
      </c>
      <c r="O2093" s="11">
        <f t="shared" si="193"/>
        <v>1.2046777777777777</v>
      </c>
      <c r="P2093" s="12">
        <f t="shared" si="194"/>
        <v>40555.322662037033</v>
      </c>
      <c r="Q2093" s="12">
        <f t="shared" si="195"/>
        <v>40603.833333333336</v>
      </c>
      <c r="R2093" t="s">
        <v>8279</v>
      </c>
      <c r="S2093" t="str">
        <f t="shared" si="196"/>
        <v>music</v>
      </c>
      <c r="T2093" t="str">
        <f t="shared" si="197"/>
        <v>indie rock</v>
      </c>
    </row>
    <row r="2094" spans="1:20" ht="43.2" x14ac:dyDescent="0.55000000000000004">
      <c r="A2094">
        <v>2092</v>
      </c>
      <c r="B2094" s="3" t="s">
        <v>2093</v>
      </c>
      <c r="C2094" s="3" t="s">
        <v>6202</v>
      </c>
      <c r="D2094" s="7">
        <v>6000</v>
      </c>
      <c r="E2094" s="7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7">
        <f t="shared" si="192"/>
        <v>110.49090909090908</v>
      </c>
      <c r="N2094" t="b">
        <v>1</v>
      </c>
      <c r="O2094" s="11">
        <f t="shared" si="193"/>
        <v>1.0128333333333333</v>
      </c>
      <c r="P2094" s="12">
        <f t="shared" si="194"/>
        <v>40763.707546296297</v>
      </c>
      <c r="Q2094" s="12">
        <f t="shared" si="195"/>
        <v>40823.707546296297</v>
      </c>
      <c r="R2094" t="s">
        <v>8279</v>
      </c>
      <c r="S2094" t="str">
        <f t="shared" si="196"/>
        <v>music</v>
      </c>
      <c r="T2094" t="str">
        <f t="shared" si="197"/>
        <v>indie rock</v>
      </c>
    </row>
    <row r="2095" spans="1:20" ht="43.2" x14ac:dyDescent="0.55000000000000004">
      <c r="A2095">
        <v>2093</v>
      </c>
      <c r="B2095" s="3" t="s">
        <v>2094</v>
      </c>
      <c r="C2095" s="3" t="s">
        <v>6203</v>
      </c>
      <c r="D2095" s="7">
        <v>1500</v>
      </c>
      <c r="E2095" s="7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7">
        <f t="shared" si="192"/>
        <v>66.826086956521735</v>
      </c>
      <c r="N2095" t="b">
        <v>1</v>
      </c>
      <c r="O2095" s="11">
        <f t="shared" si="193"/>
        <v>1.0246666666666666</v>
      </c>
      <c r="P2095" s="12">
        <f t="shared" si="194"/>
        <v>41205.854537037041</v>
      </c>
      <c r="Q2095" s="12">
        <f t="shared" si="195"/>
        <v>41265.896203703705</v>
      </c>
      <c r="R2095" t="s">
        <v>8279</v>
      </c>
      <c r="S2095" t="str">
        <f t="shared" si="196"/>
        <v>music</v>
      </c>
      <c r="T2095" t="str">
        <f t="shared" si="197"/>
        <v>indie rock</v>
      </c>
    </row>
    <row r="2096" spans="1:20" ht="43.2" x14ac:dyDescent="0.55000000000000004">
      <c r="A2096">
        <v>2094</v>
      </c>
      <c r="B2096" s="3" t="s">
        <v>2095</v>
      </c>
      <c r="C2096" s="3" t="s">
        <v>6204</v>
      </c>
      <c r="D2096" s="7">
        <v>3500</v>
      </c>
      <c r="E2096" s="7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7">
        <f t="shared" si="192"/>
        <v>58.597222222222221</v>
      </c>
      <c r="N2096" t="b">
        <v>1</v>
      </c>
      <c r="O2096" s="11">
        <f t="shared" si="193"/>
        <v>1.2054285714285715</v>
      </c>
      <c r="P2096" s="12">
        <f t="shared" si="194"/>
        <v>40939.02002314815</v>
      </c>
      <c r="Q2096" s="12">
        <f t="shared" si="195"/>
        <v>40973.125</v>
      </c>
      <c r="R2096" t="s">
        <v>8279</v>
      </c>
      <c r="S2096" t="str">
        <f t="shared" si="196"/>
        <v>music</v>
      </c>
      <c r="T2096" t="str">
        <f t="shared" si="197"/>
        <v>indie rock</v>
      </c>
    </row>
    <row r="2097" spans="1:20" ht="43.2" x14ac:dyDescent="0.55000000000000004">
      <c r="A2097">
        <v>2095</v>
      </c>
      <c r="B2097" s="3" t="s">
        <v>2096</v>
      </c>
      <c r="C2097" s="3" t="s">
        <v>6205</v>
      </c>
      <c r="D2097" s="7">
        <v>2500</v>
      </c>
      <c r="E2097" s="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7">
        <f t="shared" si="192"/>
        <v>113.63636363636364</v>
      </c>
      <c r="N2097" t="b">
        <v>1</v>
      </c>
      <c r="O2097" s="11">
        <f t="shared" si="193"/>
        <v>1</v>
      </c>
      <c r="P2097" s="12">
        <f t="shared" si="194"/>
        <v>40758.733483796292</v>
      </c>
      <c r="Q2097" s="12">
        <f t="shared" si="195"/>
        <v>40818.733483796292</v>
      </c>
      <c r="R2097" t="s">
        <v>8279</v>
      </c>
      <c r="S2097" t="str">
        <f t="shared" si="196"/>
        <v>music</v>
      </c>
      <c r="T2097" t="str">
        <f t="shared" si="197"/>
        <v>indie rock</v>
      </c>
    </row>
    <row r="2098" spans="1:20" ht="43.2" x14ac:dyDescent="0.55000000000000004">
      <c r="A2098">
        <v>2096</v>
      </c>
      <c r="B2098" s="3" t="s">
        <v>2097</v>
      </c>
      <c r="C2098" s="3" t="s">
        <v>6206</v>
      </c>
      <c r="D2098" s="7">
        <v>600</v>
      </c>
      <c r="E2098" s="7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7">
        <f t="shared" si="192"/>
        <v>43.571428571428569</v>
      </c>
      <c r="N2098" t="b">
        <v>1</v>
      </c>
      <c r="O2098" s="11">
        <f t="shared" si="193"/>
        <v>1.0166666666666666</v>
      </c>
      <c r="P2098" s="12">
        <f t="shared" si="194"/>
        <v>41192.758506944447</v>
      </c>
      <c r="Q2098" s="12">
        <f t="shared" si="195"/>
        <v>41208.165972222225</v>
      </c>
      <c r="R2098" t="s">
        <v>8279</v>
      </c>
      <c r="S2098" t="str">
        <f t="shared" si="196"/>
        <v>music</v>
      </c>
      <c r="T2098" t="str">
        <f t="shared" si="197"/>
        <v>indie rock</v>
      </c>
    </row>
    <row r="2099" spans="1:20" ht="43.2" x14ac:dyDescent="0.55000000000000004">
      <c r="A2099">
        <v>2097</v>
      </c>
      <c r="B2099" s="3" t="s">
        <v>2098</v>
      </c>
      <c r="C2099" s="3" t="s">
        <v>6207</v>
      </c>
      <c r="D2099" s="7">
        <v>3000</v>
      </c>
      <c r="E2099" s="7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7">
        <f t="shared" si="192"/>
        <v>78.94736842105263</v>
      </c>
      <c r="N2099" t="b">
        <v>1</v>
      </c>
      <c r="O2099" s="11">
        <f t="shared" si="193"/>
        <v>1</v>
      </c>
      <c r="P2099" s="12">
        <f t="shared" si="194"/>
        <v>40818.58489583333</v>
      </c>
      <c r="Q2099" s="12">
        <f t="shared" si="195"/>
        <v>40878.626562500001</v>
      </c>
      <c r="R2099" t="s">
        <v>8279</v>
      </c>
      <c r="S2099" t="str">
        <f t="shared" si="196"/>
        <v>music</v>
      </c>
      <c r="T2099" t="str">
        <f t="shared" si="197"/>
        <v>indie rock</v>
      </c>
    </row>
    <row r="2100" spans="1:20" ht="43.2" x14ac:dyDescent="0.55000000000000004">
      <c r="A2100">
        <v>2098</v>
      </c>
      <c r="B2100" s="3" t="s">
        <v>2099</v>
      </c>
      <c r="C2100" s="3" t="s">
        <v>6208</v>
      </c>
      <c r="D2100" s="7">
        <v>6000</v>
      </c>
      <c r="E2100" s="7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7">
        <f t="shared" si="192"/>
        <v>188.125</v>
      </c>
      <c r="N2100" t="b">
        <v>1</v>
      </c>
      <c r="O2100" s="11">
        <f t="shared" si="193"/>
        <v>1.0033333333333334</v>
      </c>
      <c r="P2100" s="12">
        <f t="shared" si="194"/>
        <v>40946.11383101852</v>
      </c>
      <c r="Q2100" s="12">
        <f t="shared" si="195"/>
        <v>40976.11383101852</v>
      </c>
      <c r="R2100" t="s">
        <v>8279</v>
      </c>
      <c r="S2100" t="str">
        <f t="shared" si="196"/>
        <v>music</v>
      </c>
      <c r="T2100" t="str">
        <f t="shared" si="197"/>
        <v>indie rock</v>
      </c>
    </row>
    <row r="2101" spans="1:20" x14ac:dyDescent="0.55000000000000004">
      <c r="A2101">
        <v>2099</v>
      </c>
      <c r="B2101" s="3" t="s">
        <v>2100</v>
      </c>
      <c r="C2101" s="3" t="s">
        <v>6209</v>
      </c>
      <c r="D2101" s="7">
        <v>3000</v>
      </c>
      <c r="E2101" s="7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7">
        <f t="shared" si="192"/>
        <v>63.031746031746032</v>
      </c>
      <c r="N2101" t="b">
        <v>1</v>
      </c>
      <c r="O2101" s="11">
        <f t="shared" si="193"/>
        <v>1.3236666666666668</v>
      </c>
      <c r="P2101" s="12">
        <f t="shared" si="194"/>
        <v>42173.746342592596</v>
      </c>
      <c r="Q2101" s="12">
        <f t="shared" si="195"/>
        <v>42187.152777777781</v>
      </c>
      <c r="R2101" t="s">
        <v>8279</v>
      </c>
      <c r="S2101" t="str">
        <f t="shared" si="196"/>
        <v>music</v>
      </c>
      <c r="T2101" t="str">
        <f t="shared" si="197"/>
        <v>indie rock</v>
      </c>
    </row>
    <row r="2102" spans="1:20" ht="43.2" x14ac:dyDescent="0.55000000000000004">
      <c r="A2102">
        <v>2100</v>
      </c>
      <c r="B2102" s="3" t="s">
        <v>2101</v>
      </c>
      <c r="C2102" s="3" t="s">
        <v>6210</v>
      </c>
      <c r="D2102" s="7">
        <v>600</v>
      </c>
      <c r="E2102" s="7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7">
        <f t="shared" si="192"/>
        <v>30.37037037037037</v>
      </c>
      <c r="N2102" t="b">
        <v>1</v>
      </c>
      <c r="O2102" s="11">
        <f t="shared" si="193"/>
        <v>1.3666666666666667</v>
      </c>
      <c r="P2102" s="12">
        <f t="shared" si="194"/>
        <v>41074.834965277776</v>
      </c>
      <c r="Q2102" s="12">
        <f t="shared" si="195"/>
        <v>41090.165972222225</v>
      </c>
      <c r="R2102" t="s">
        <v>8279</v>
      </c>
      <c r="S2102" t="str">
        <f t="shared" si="196"/>
        <v>music</v>
      </c>
      <c r="T2102" t="str">
        <f t="shared" si="197"/>
        <v>indie rock</v>
      </c>
    </row>
    <row r="2103" spans="1:20" ht="43.2" x14ac:dyDescent="0.55000000000000004">
      <c r="A2103">
        <v>2101</v>
      </c>
      <c r="B2103" s="3" t="s">
        <v>2102</v>
      </c>
      <c r="C2103" s="3" t="s">
        <v>6211</v>
      </c>
      <c r="D2103" s="7">
        <v>2000</v>
      </c>
      <c r="E2103" s="7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7">
        <f t="shared" si="192"/>
        <v>51.477272727272727</v>
      </c>
      <c r="N2103" t="b">
        <v>1</v>
      </c>
      <c r="O2103" s="11">
        <f t="shared" si="193"/>
        <v>1.1325000000000001</v>
      </c>
      <c r="P2103" s="12">
        <f t="shared" si="194"/>
        <v>40892.149467592593</v>
      </c>
      <c r="Q2103" s="12">
        <f t="shared" si="195"/>
        <v>40952.149467592593</v>
      </c>
      <c r="R2103" t="s">
        <v>8279</v>
      </c>
      <c r="S2103" t="str">
        <f t="shared" si="196"/>
        <v>music</v>
      </c>
      <c r="T2103" t="str">
        <f t="shared" si="197"/>
        <v>indie rock</v>
      </c>
    </row>
    <row r="2104" spans="1:20" ht="43.2" x14ac:dyDescent="0.55000000000000004">
      <c r="A2104">
        <v>2102</v>
      </c>
      <c r="B2104" s="3" t="s">
        <v>2103</v>
      </c>
      <c r="C2104" s="3" t="s">
        <v>6212</v>
      </c>
      <c r="D2104" s="7">
        <v>1000</v>
      </c>
      <c r="E2104" s="7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7">
        <f t="shared" si="192"/>
        <v>35.789473684210527</v>
      </c>
      <c r="N2104" t="b">
        <v>1</v>
      </c>
      <c r="O2104" s="11">
        <f t="shared" si="193"/>
        <v>1.36</v>
      </c>
      <c r="P2104" s="12">
        <f t="shared" si="194"/>
        <v>40638.868611111109</v>
      </c>
      <c r="Q2104" s="12">
        <f t="shared" si="195"/>
        <v>40668.868611111109</v>
      </c>
      <c r="R2104" t="s">
        <v>8279</v>
      </c>
      <c r="S2104" t="str">
        <f t="shared" si="196"/>
        <v>music</v>
      </c>
      <c r="T2104" t="str">
        <f t="shared" si="197"/>
        <v>indie rock</v>
      </c>
    </row>
    <row r="2105" spans="1:20" ht="28.8" x14ac:dyDescent="0.55000000000000004">
      <c r="A2105">
        <v>2103</v>
      </c>
      <c r="B2105" s="3" t="s">
        <v>2104</v>
      </c>
      <c r="C2105" s="3" t="s">
        <v>6213</v>
      </c>
      <c r="D2105" s="7">
        <v>7777</v>
      </c>
      <c r="E2105" s="7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7">
        <f t="shared" si="192"/>
        <v>98.817391304347822</v>
      </c>
      <c r="N2105" t="b">
        <v>1</v>
      </c>
      <c r="O2105" s="11">
        <f t="shared" si="193"/>
        <v>1.4612318374694613</v>
      </c>
      <c r="P2105" s="12">
        <f t="shared" si="194"/>
        <v>41192.754942129628</v>
      </c>
      <c r="Q2105" s="12">
        <f t="shared" si="195"/>
        <v>41222.7966087963</v>
      </c>
      <c r="R2105" t="s">
        <v>8279</v>
      </c>
      <c r="S2105" t="str">
        <f t="shared" si="196"/>
        <v>music</v>
      </c>
      <c r="T2105" t="str">
        <f t="shared" si="197"/>
        <v>indie rock</v>
      </c>
    </row>
    <row r="2106" spans="1:20" ht="43.2" x14ac:dyDescent="0.55000000000000004">
      <c r="A2106">
        <v>2104</v>
      </c>
      <c r="B2106" s="3" t="s">
        <v>2105</v>
      </c>
      <c r="C2106" s="3" t="s">
        <v>6214</v>
      </c>
      <c r="D2106" s="7">
        <v>800</v>
      </c>
      <c r="E2106" s="7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7">
        <f t="shared" si="192"/>
        <v>28</v>
      </c>
      <c r="N2106" t="b">
        <v>1</v>
      </c>
      <c r="O2106" s="11">
        <f t="shared" si="193"/>
        <v>1.2949999999999999</v>
      </c>
      <c r="P2106" s="12">
        <f t="shared" si="194"/>
        <v>41394.074467592596</v>
      </c>
      <c r="Q2106" s="12">
        <f t="shared" si="195"/>
        <v>41425</v>
      </c>
      <c r="R2106" t="s">
        <v>8279</v>
      </c>
      <c r="S2106" t="str">
        <f t="shared" si="196"/>
        <v>music</v>
      </c>
      <c r="T2106" t="str">
        <f t="shared" si="197"/>
        <v>indie rock</v>
      </c>
    </row>
    <row r="2107" spans="1:20" ht="28.8" x14ac:dyDescent="0.55000000000000004">
      <c r="A2107">
        <v>2105</v>
      </c>
      <c r="B2107" s="3" t="s">
        <v>2106</v>
      </c>
      <c r="C2107" s="3" t="s">
        <v>6215</v>
      </c>
      <c r="D2107" s="7">
        <v>2000</v>
      </c>
      <c r="E2107" s="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7">
        <f t="shared" si="192"/>
        <v>51.313131313131315</v>
      </c>
      <c r="N2107" t="b">
        <v>1</v>
      </c>
      <c r="O2107" s="11">
        <f t="shared" si="193"/>
        <v>2.54</v>
      </c>
      <c r="P2107" s="12">
        <f t="shared" si="194"/>
        <v>41951.788807870369</v>
      </c>
      <c r="Q2107" s="12">
        <f t="shared" si="195"/>
        <v>41964.166666666672</v>
      </c>
      <c r="R2107" t="s">
        <v>8279</v>
      </c>
      <c r="S2107" t="str">
        <f t="shared" si="196"/>
        <v>music</v>
      </c>
      <c r="T2107" t="str">
        <f t="shared" si="197"/>
        <v>indie rock</v>
      </c>
    </row>
    <row r="2108" spans="1:20" ht="43.2" x14ac:dyDescent="0.55000000000000004">
      <c r="A2108">
        <v>2106</v>
      </c>
      <c r="B2108" s="3" t="s">
        <v>2107</v>
      </c>
      <c r="C2108" s="3" t="s">
        <v>6216</v>
      </c>
      <c r="D2108" s="7">
        <v>2200</v>
      </c>
      <c r="E2108" s="7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7">
        <f t="shared" si="192"/>
        <v>53.522727272727273</v>
      </c>
      <c r="N2108" t="b">
        <v>1</v>
      </c>
      <c r="O2108" s="11">
        <f t="shared" si="193"/>
        <v>1.0704545454545455</v>
      </c>
      <c r="P2108" s="12">
        <f t="shared" si="194"/>
        <v>41270.21497685185</v>
      </c>
      <c r="Q2108" s="12">
        <f t="shared" si="195"/>
        <v>41300.21497685185</v>
      </c>
      <c r="R2108" t="s">
        <v>8279</v>
      </c>
      <c r="S2108" t="str">
        <f t="shared" si="196"/>
        <v>music</v>
      </c>
      <c r="T2108" t="str">
        <f t="shared" si="197"/>
        <v>indie rock</v>
      </c>
    </row>
    <row r="2109" spans="1:20" ht="43.2" x14ac:dyDescent="0.55000000000000004">
      <c r="A2109">
        <v>2107</v>
      </c>
      <c r="B2109" s="3" t="s">
        <v>2108</v>
      </c>
      <c r="C2109" s="3" t="s">
        <v>6217</v>
      </c>
      <c r="D2109" s="7">
        <v>2000</v>
      </c>
      <c r="E2109" s="7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7">
        <f t="shared" si="192"/>
        <v>37.149310344827583</v>
      </c>
      <c r="N2109" t="b">
        <v>1</v>
      </c>
      <c r="O2109" s="11">
        <f t="shared" si="193"/>
        <v>1.0773299999999999</v>
      </c>
      <c r="P2109" s="12">
        <f t="shared" si="194"/>
        <v>41934.71056712963</v>
      </c>
      <c r="Q2109" s="12">
        <f t="shared" si="195"/>
        <v>41955.752233796295</v>
      </c>
      <c r="R2109" t="s">
        <v>8279</v>
      </c>
      <c r="S2109" t="str">
        <f t="shared" si="196"/>
        <v>music</v>
      </c>
      <c r="T2109" t="str">
        <f t="shared" si="197"/>
        <v>indie rock</v>
      </c>
    </row>
    <row r="2110" spans="1:20" ht="43.2" x14ac:dyDescent="0.55000000000000004">
      <c r="A2110">
        <v>2108</v>
      </c>
      <c r="B2110" s="3" t="s">
        <v>2109</v>
      </c>
      <c r="C2110" s="3" t="s">
        <v>6218</v>
      </c>
      <c r="D2110" s="7">
        <v>16000</v>
      </c>
      <c r="E2110" s="7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7">
        <f t="shared" si="192"/>
        <v>89.895287958115176</v>
      </c>
      <c r="N2110" t="b">
        <v>1</v>
      </c>
      <c r="O2110" s="11">
        <f t="shared" si="193"/>
        <v>1.0731250000000001</v>
      </c>
      <c r="P2110" s="12">
        <f t="shared" si="194"/>
        <v>41135.175694444442</v>
      </c>
      <c r="Q2110" s="12">
        <f t="shared" si="195"/>
        <v>41162.163194444445</v>
      </c>
      <c r="R2110" t="s">
        <v>8279</v>
      </c>
      <c r="S2110" t="str">
        <f t="shared" si="196"/>
        <v>music</v>
      </c>
      <c r="T2110" t="str">
        <f t="shared" si="197"/>
        <v>indie rock</v>
      </c>
    </row>
    <row r="2111" spans="1:20" ht="28.8" x14ac:dyDescent="0.55000000000000004">
      <c r="A2111">
        <v>2109</v>
      </c>
      <c r="B2111" s="3" t="s">
        <v>2110</v>
      </c>
      <c r="C2111" s="3" t="s">
        <v>6219</v>
      </c>
      <c r="D2111" s="7">
        <v>4000</v>
      </c>
      <c r="E2111" s="7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7">
        <f t="shared" si="192"/>
        <v>106.52500000000001</v>
      </c>
      <c r="N2111" t="b">
        <v>1</v>
      </c>
      <c r="O2111" s="11">
        <f t="shared" si="193"/>
        <v>1.06525</v>
      </c>
      <c r="P2111" s="12">
        <f t="shared" si="194"/>
        <v>42160.708530092597</v>
      </c>
      <c r="Q2111" s="12">
        <f t="shared" si="195"/>
        <v>42190.708530092597</v>
      </c>
      <c r="R2111" t="s">
        <v>8279</v>
      </c>
      <c r="S2111" t="str">
        <f t="shared" si="196"/>
        <v>music</v>
      </c>
      <c r="T2111" t="str">
        <f t="shared" si="197"/>
        <v>indie rock</v>
      </c>
    </row>
    <row r="2112" spans="1:20" ht="28.8" x14ac:dyDescent="0.55000000000000004">
      <c r="A2112">
        <v>2110</v>
      </c>
      <c r="B2112" s="3" t="s">
        <v>2111</v>
      </c>
      <c r="C2112" s="3" t="s">
        <v>6220</v>
      </c>
      <c r="D2112" s="7">
        <v>2000</v>
      </c>
      <c r="E2112" s="7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7">
        <f t="shared" si="192"/>
        <v>52.815789473684212</v>
      </c>
      <c r="N2112" t="b">
        <v>1</v>
      </c>
      <c r="O2112" s="11">
        <f t="shared" si="193"/>
        <v>1.0035000000000001</v>
      </c>
      <c r="P2112" s="12">
        <f t="shared" si="194"/>
        <v>41759.670937499999</v>
      </c>
      <c r="Q2112" s="12">
        <f t="shared" si="195"/>
        <v>41787.207638888889</v>
      </c>
      <c r="R2112" t="s">
        <v>8279</v>
      </c>
      <c r="S2112" t="str">
        <f t="shared" si="196"/>
        <v>music</v>
      </c>
      <c r="T2112" t="str">
        <f t="shared" si="197"/>
        <v>indie rock</v>
      </c>
    </row>
    <row r="2113" spans="1:20" ht="43.2" x14ac:dyDescent="0.55000000000000004">
      <c r="A2113">
        <v>2111</v>
      </c>
      <c r="B2113" s="3" t="s">
        <v>2112</v>
      </c>
      <c r="C2113" s="3" t="s">
        <v>6221</v>
      </c>
      <c r="D2113" s="7">
        <v>2000</v>
      </c>
      <c r="E2113" s="7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7">
        <f t="shared" si="192"/>
        <v>54.615384615384613</v>
      </c>
      <c r="N2113" t="b">
        <v>1</v>
      </c>
      <c r="O2113" s="11">
        <f t="shared" si="193"/>
        <v>1.0649999999999999</v>
      </c>
      <c r="P2113" s="12">
        <f t="shared" si="194"/>
        <v>40703.197048611109</v>
      </c>
      <c r="Q2113" s="12">
        <f t="shared" si="195"/>
        <v>40770.041666666664</v>
      </c>
      <c r="R2113" t="s">
        <v>8279</v>
      </c>
      <c r="S2113" t="str">
        <f t="shared" si="196"/>
        <v>music</v>
      </c>
      <c r="T2113" t="str">
        <f t="shared" si="197"/>
        <v>indie rock</v>
      </c>
    </row>
    <row r="2114" spans="1:20" ht="43.2" x14ac:dyDescent="0.55000000000000004">
      <c r="A2114">
        <v>2112</v>
      </c>
      <c r="B2114" s="3" t="s">
        <v>2113</v>
      </c>
      <c r="C2114" s="3" t="s">
        <v>6222</v>
      </c>
      <c r="D2114" s="7">
        <v>300</v>
      </c>
      <c r="E2114" s="7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7">
        <f t="shared" si="192"/>
        <v>27.272727272727273</v>
      </c>
      <c r="N2114" t="b">
        <v>1</v>
      </c>
      <c r="O2114" s="11">
        <f t="shared" si="193"/>
        <v>1</v>
      </c>
      <c r="P2114" s="12">
        <f t="shared" si="194"/>
        <v>41365.928159722222</v>
      </c>
      <c r="Q2114" s="12">
        <f t="shared" si="195"/>
        <v>41379.928159722222</v>
      </c>
      <c r="R2114" t="s">
        <v>8279</v>
      </c>
      <c r="S2114" t="str">
        <f t="shared" si="196"/>
        <v>music</v>
      </c>
      <c r="T2114" t="str">
        <f t="shared" si="197"/>
        <v>indie rock</v>
      </c>
    </row>
    <row r="2115" spans="1:20" ht="28.8" x14ac:dyDescent="0.55000000000000004">
      <c r="A2115">
        <v>2113</v>
      </c>
      <c r="B2115" s="3" t="s">
        <v>2114</v>
      </c>
      <c r="C2115" s="3" t="s">
        <v>6223</v>
      </c>
      <c r="D2115" s="7">
        <v>7000</v>
      </c>
      <c r="E2115" s="7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7">
        <f t="shared" ref="M2115:M2178" si="198">E2115/L2115</f>
        <v>68.598130841121488</v>
      </c>
      <c r="N2115" t="b">
        <v>1</v>
      </c>
      <c r="O2115" s="11">
        <f t="shared" ref="O2115:O2178" si="199">E2115/D2115</f>
        <v>1.0485714285714285</v>
      </c>
      <c r="P2115" s="12">
        <f t="shared" ref="P2115:P2178" si="200">(((J2115/60)/60)/24)+DATE(1970,1,1)</f>
        <v>41870.86546296296</v>
      </c>
      <c r="Q2115" s="12">
        <f t="shared" ref="Q2115:Q2178" si="201">(((I2115/60)/60)/24)+DATE(1970,1,1)</f>
        <v>41905.86546296296</v>
      </c>
      <c r="R2115" t="s">
        <v>8279</v>
      </c>
      <c r="S2115" t="str">
        <f t="shared" ref="S2115:S2178" si="202">LEFT(R2115, SEARCH("/",R2115,1)-1)</f>
        <v>music</v>
      </c>
      <c r="T2115" t="str">
        <f t="shared" ref="T2115:T2178" si="203">RIGHT(R2115,LEN(R2115)-SEARCH("/",R2115))</f>
        <v>indie rock</v>
      </c>
    </row>
    <row r="2116" spans="1:20" ht="43.2" x14ac:dyDescent="0.55000000000000004">
      <c r="A2116">
        <v>2114</v>
      </c>
      <c r="B2116" s="3" t="s">
        <v>2115</v>
      </c>
      <c r="C2116" s="3" t="s">
        <v>6224</v>
      </c>
      <c r="D2116" s="7">
        <v>5000</v>
      </c>
      <c r="E2116" s="7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7">
        <f t="shared" si="198"/>
        <v>35.612244897959187</v>
      </c>
      <c r="N2116" t="b">
        <v>1</v>
      </c>
      <c r="O2116" s="11">
        <f t="shared" si="199"/>
        <v>1.0469999999999999</v>
      </c>
      <c r="P2116" s="12">
        <f t="shared" si="200"/>
        <v>40458.815625000003</v>
      </c>
      <c r="Q2116" s="12">
        <f t="shared" si="201"/>
        <v>40521.207638888889</v>
      </c>
      <c r="R2116" t="s">
        <v>8279</v>
      </c>
      <c r="S2116" t="str">
        <f t="shared" si="202"/>
        <v>music</v>
      </c>
      <c r="T2116" t="str">
        <f t="shared" si="203"/>
        <v>indie rock</v>
      </c>
    </row>
    <row r="2117" spans="1:20" ht="43.2" x14ac:dyDescent="0.55000000000000004">
      <c r="A2117">
        <v>2115</v>
      </c>
      <c r="B2117" s="3" t="s">
        <v>2116</v>
      </c>
      <c r="C2117" s="3" t="s">
        <v>6225</v>
      </c>
      <c r="D2117" s="7">
        <v>1500</v>
      </c>
      <c r="E2117" s="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7">
        <f t="shared" si="198"/>
        <v>94.027777777777771</v>
      </c>
      <c r="N2117" t="b">
        <v>1</v>
      </c>
      <c r="O2117" s="11">
        <f t="shared" si="199"/>
        <v>2.2566666666666668</v>
      </c>
      <c r="P2117" s="12">
        <f t="shared" si="200"/>
        <v>40564.081030092595</v>
      </c>
      <c r="Q2117" s="12">
        <f t="shared" si="201"/>
        <v>40594.081030092595</v>
      </c>
      <c r="R2117" t="s">
        <v>8279</v>
      </c>
      <c r="S2117" t="str">
        <f t="shared" si="202"/>
        <v>music</v>
      </c>
      <c r="T2117" t="str">
        <f t="shared" si="203"/>
        <v>indie rock</v>
      </c>
    </row>
    <row r="2118" spans="1:20" ht="43.2" x14ac:dyDescent="0.55000000000000004">
      <c r="A2118">
        <v>2116</v>
      </c>
      <c r="B2118" s="3" t="s">
        <v>2117</v>
      </c>
      <c r="C2118" s="3" t="s">
        <v>6226</v>
      </c>
      <c r="D2118" s="7">
        <v>48000</v>
      </c>
      <c r="E2118" s="7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7">
        <f t="shared" si="198"/>
        <v>526.45652173913038</v>
      </c>
      <c r="N2118" t="b">
        <v>1</v>
      </c>
      <c r="O2118" s="11">
        <f t="shared" si="199"/>
        <v>1.0090416666666666</v>
      </c>
      <c r="P2118" s="12">
        <f t="shared" si="200"/>
        <v>41136.777812500004</v>
      </c>
      <c r="Q2118" s="12">
        <f t="shared" si="201"/>
        <v>41184.777812500004</v>
      </c>
      <c r="R2118" t="s">
        <v>8279</v>
      </c>
      <c r="S2118" t="str">
        <f t="shared" si="202"/>
        <v>music</v>
      </c>
      <c r="T2118" t="str">
        <f t="shared" si="203"/>
        <v>indie rock</v>
      </c>
    </row>
    <row r="2119" spans="1:20" ht="43.2" x14ac:dyDescent="0.55000000000000004">
      <c r="A2119">
        <v>2117</v>
      </c>
      <c r="B2119" s="3" t="s">
        <v>2118</v>
      </c>
      <c r="C2119" s="3" t="s">
        <v>6227</v>
      </c>
      <c r="D2119" s="7">
        <v>1200</v>
      </c>
      <c r="E2119" s="7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7">
        <f t="shared" si="198"/>
        <v>50.657142857142858</v>
      </c>
      <c r="N2119" t="b">
        <v>1</v>
      </c>
      <c r="O2119" s="11">
        <f t="shared" si="199"/>
        <v>1.4775</v>
      </c>
      <c r="P2119" s="12">
        <f t="shared" si="200"/>
        <v>42290.059594907405</v>
      </c>
      <c r="Q2119" s="12">
        <f t="shared" si="201"/>
        <v>42304.207638888889</v>
      </c>
      <c r="R2119" t="s">
        <v>8279</v>
      </c>
      <c r="S2119" t="str">
        <f t="shared" si="202"/>
        <v>music</v>
      </c>
      <c r="T2119" t="str">
        <f t="shared" si="203"/>
        <v>indie rock</v>
      </c>
    </row>
    <row r="2120" spans="1:20" ht="28.8" x14ac:dyDescent="0.55000000000000004">
      <c r="A2120">
        <v>2118</v>
      </c>
      <c r="B2120" s="3" t="s">
        <v>2119</v>
      </c>
      <c r="C2120" s="3" t="s">
        <v>6228</v>
      </c>
      <c r="D2120" s="7">
        <v>1000</v>
      </c>
      <c r="E2120" s="7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7">
        <f t="shared" si="198"/>
        <v>79.182941176470578</v>
      </c>
      <c r="N2120" t="b">
        <v>1</v>
      </c>
      <c r="O2120" s="11">
        <f t="shared" si="199"/>
        <v>1.3461099999999999</v>
      </c>
      <c r="P2120" s="12">
        <f t="shared" si="200"/>
        <v>40718.839537037034</v>
      </c>
      <c r="Q2120" s="12">
        <f t="shared" si="201"/>
        <v>40748.839537037034</v>
      </c>
      <c r="R2120" t="s">
        <v>8279</v>
      </c>
      <c r="S2120" t="str">
        <f t="shared" si="202"/>
        <v>music</v>
      </c>
      <c r="T2120" t="str">
        <f t="shared" si="203"/>
        <v>indie rock</v>
      </c>
    </row>
    <row r="2121" spans="1:20" ht="43.2" x14ac:dyDescent="0.55000000000000004">
      <c r="A2121">
        <v>2119</v>
      </c>
      <c r="B2121" s="3" t="s">
        <v>2120</v>
      </c>
      <c r="C2121" s="3" t="s">
        <v>6229</v>
      </c>
      <c r="D2121" s="7">
        <v>2000</v>
      </c>
      <c r="E2121" s="7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7">
        <f t="shared" si="198"/>
        <v>91.590909090909093</v>
      </c>
      <c r="N2121" t="b">
        <v>1</v>
      </c>
      <c r="O2121" s="11">
        <f t="shared" si="199"/>
        <v>1.0075000000000001</v>
      </c>
      <c r="P2121" s="12">
        <f t="shared" si="200"/>
        <v>41107.130150462966</v>
      </c>
      <c r="Q2121" s="12">
        <f t="shared" si="201"/>
        <v>41137.130150462966</v>
      </c>
      <c r="R2121" t="s">
        <v>8279</v>
      </c>
      <c r="S2121" t="str">
        <f t="shared" si="202"/>
        <v>music</v>
      </c>
      <c r="T2121" t="str">
        <f t="shared" si="203"/>
        <v>indie rock</v>
      </c>
    </row>
    <row r="2122" spans="1:20" ht="43.2" x14ac:dyDescent="0.55000000000000004">
      <c r="A2122">
        <v>2120</v>
      </c>
      <c r="B2122" s="3" t="s">
        <v>2121</v>
      </c>
      <c r="C2122" s="3" t="s">
        <v>6230</v>
      </c>
      <c r="D2122" s="7">
        <v>8000</v>
      </c>
      <c r="E2122" s="7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7">
        <f t="shared" si="198"/>
        <v>116.96275362318841</v>
      </c>
      <c r="N2122" t="b">
        <v>1</v>
      </c>
      <c r="O2122" s="11">
        <f t="shared" si="199"/>
        <v>1.00880375</v>
      </c>
      <c r="P2122" s="12">
        <f t="shared" si="200"/>
        <v>41591.964537037034</v>
      </c>
      <c r="Q2122" s="12">
        <f t="shared" si="201"/>
        <v>41640.964537037034</v>
      </c>
      <c r="R2122" t="s">
        <v>8279</v>
      </c>
      <c r="S2122" t="str">
        <f t="shared" si="202"/>
        <v>music</v>
      </c>
      <c r="T2122" t="str">
        <f t="shared" si="203"/>
        <v>indie rock</v>
      </c>
    </row>
    <row r="2123" spans="1:20" ht="28.8" x14ac:dyDescent="0.55000000000000004">
      <c r="A2123">
        <v>2121</v>
      </c>
      <c r="B2123" s="3" t="s">
        <v>2122</v>
      </c>
      <c r="C2123" s="3" t="s">
        <v>6231</v>
      </c>
      <c r="D2123" s="7">
        <v>50000</v>
      </c>
      <c r="E2123" s="7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7">
        <f t="shared" si="198"/>
        <v>28.4</v>
      </c>
      <c r="N2123" t="b">
        <v>0</v>
      </c>
      <c r="O2123" s="11">
        <f t="shared" si="199"/>
        <v>5.6800000000000002E-3</v>
      </c>
      <c r="P2123" s="12">
        <f t="shared" si="200"/>
        <v>42716.7424537037</v>
      </c>
      <c r="Q2123" s="12">
        <f t="shared" si="201"/>
        <v>42746.7424537037</v>
      </c>
      <c r="R2123" t="s">
        <v>8282</v>
      </c>
      <c r="S2123" t="str">
        <f t="shared" si="202"/>
        <v>games</v>
      </c>
      <c r="T2123" t="str">
        <f t="shared" si="203"/>
        <v>video games</v>
      </c>
    </row>
    <row r="2124" spans="1:20" ht="43.2" x14ac:dyDescent="0.55000000000000004">
      <c r="A2124">
        <v>2122</v>
      </c>
      <c r="B2124" s="3" t="s">
        <v>2123</v>
      </c>
      <c r="C2124" s="3" t="s">
        <v>6232</v>
      </c>
      <c r="D2124" s="7">
        <v>80000</v>
      </c>
      <c r="E2124" s="7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7">
        <f t="shared" si="198"/>
        <v>103.33333333333333</v>
      </c>
      <c r="N2124" t="b">
        <v>0</v>
      </c>
      <c r="O2124" s="11">
        <f t="shared" si="199"/>
        <v>3.875E-3</v>
      </c>
      <c r="P2124" s="12">
        <f t="shared" si="200"/>
        <v>42712.300567129627</v>
      </c>
      <c r="Q2124" s="12">
        <f t="shared" si="201"/>
        <v>42742.300567129627</v>
      </c>
      <c r="R2124" t="s">
        <v>8282</v>
      </c>
      <c r="S2124" t="str">
        <f t="shared" si="202"/>
        <v>games</v>
      </c>
      <c r="T2124" t="str">
        <f t="shared" si="203"/>
        <v>video games</v>
      </c>
    </row>
    <row r="2125" spans="1:20" ht="57.6" x14ac:dyDescent="0.55000000000000004">
      <c r="A2125">
        <v>2123</v>
      </c>
      <c r="B2125" s="3" t="s">
        <v>2124</v>
      </c>
      <c r="C2125" s="3" t="s">
        <v>6233</v>
      </c>
      <c r="D2125" s="7">
        <v>500</v>
      </c>
      <c r="E2125" s="7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7">
        <f t="shared" si="198"/>
        <v>10</v>
      </c>
      <c r="N2125" t="b">
        <v>0</v>
      </c>
      <c r="O2125" s="11">
        <f t="shared" si="199"/>
        <v>0.1</v>
      </c>
      <c r="P2125" s="12">
        <f t="shared" si="200"/>
        <v>40198.424849537041</v>
      </c>
      <c r="Q2125" s="12">
        <f t="shared" si="201"/>
        <v>40252.290972222225</v>
      </c>
      <c r="R2125" t="s">
        <v>8282</v>
      </c>
      <c r="S2125" t="str">
        <f t="shared" si="202"/>
        <v>games</v>
      </c>
      <c r="T2125" t="str">
        <f t="shared" si="203"/>
        <v>video games</v>
      </c>
    </row>
    <row r="2126" spans="1:20" ht="43.2" x14ac:dyDescent="0.55000000000000004">
      <c r="A2126">
        <v>2124</v>
      </c>
      <c r="B2126" s="3" t="s">
        <v>2125</v>
      </c>
      <c r="C2126" s="3" t="s">
        <v>6234</v>
      </c>
      <c r="D2126" s="7">
        <v>1100</v>
      </c>
      <c r="E2126" s="7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7">
        <f t="shared" si="198"/>
        <v>23</v>
      </c>
      <c r="N2126" t="b">
        <v>0</v>
      </c>
      <c r="O2126" s="11">
        <f t="shared" si="199"/>
        <v>0.10454545454545454</v>
      </c>
      <c r="P2126" s="12">
        <f t="shared" si="200"/>
        <v>40464.028182870366</v>
      </c>
      <c r="Q2126" s="12">
        <f t="shared" si="201"/>
        <v>40512.208333333336</v>
      </c>
      <c r="R2126" t="s">
        <v>8282</v>
      </c>
      <c r="S2126" t="str">
        <f t="shared" si="202"/>
        <v>games</v>
      </c>
      <c r="T2126" t="str">
        <f t="shared" si="203"/>
        <v>video games</v>
      </c>
    </row>
    <row r="2127" spans="1:20" ht="43.2" x14ac:dyDescent="0.55000000000000004">
      <c r="A2127">
        <v>2125</v>
      </c>
      <c r="B2127" s="3" t="s">
        <v>2126</v>
      </c>
      <c r="C2127" s="3" t="s">
        <v>6235</v>
      </c>
      <c r="D2127" s="7">
        <v>60000</v>
      </c>
      <c r="E2127" s="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7">
        <f t="shared" si="198"/>
        <v>31.555555555555557</v>
      </c>
      <c r="N2127" t="b">
        <v>0</v>
      </c>
      <c r="O2127" s="11">
        <f t="shared" si="199"/>
        <v>1.4200000000000001E-2</v>
      </c>
      <c r="P2127" s="12">
        <f t="shared" si="200"/>
        <v>42191.023530092592</v>
      </c>
      <c r="Q2127" s="12">
        <f t="shared" si="201"/>
        <v>42221.023530092592</v>
      </c>
      <c r="R2127" t="s">
        <v>8282</v>
      </c>
      <c r="S2127" t="str">
        <f t="shared" si="202"/>
        <v>games</v>
      </c>
      <c r="T2127" t="str">
        <f t="shared" si="203"/>
        <v>video games</v>
      </c>
    </row>
    <row r="2128" spans="1:20" ht="43.2" x14ac:dyDescent="0.55000000000000004">
      <c r="A2128">
        <v>2126</v>
      </c>
      <c r="B2128" s="3" t="s">
        <v>2127</v>
      </c>
      <c r="C2128" s="3" t="s">
        <v>6236</v>
      </c>
      <c r="D2128" s="7">
        <v>20000</v>
      </c>
      <c r="E2128" s="7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7">
        <f t="shared" si="198"/>
        <v>5</v>
      </c>
      <c r="N2128" t="b">
        <v>0</v>
      </c>
      <c r="O2128" s="11">
        <f t="shared" si="199"/>
        <v>5.0000000000000001E-4</v>
      </c>
      <c r="P2128" s="12">
        <f t="shared" si="200"/>
        <v>41951.973229166666</v>
      </c>
      <c r="Q2128" s="12">
        <f t="shared" si="201"/>
        <v>41981.973229166666</v>
      </c>
      <c r="R2128" t="s">
        <v>8282</v>
      </c>
      <c r="S2128" t="str">
        <f t="shared" si="202"/>
        <v>games</v>
      </c>
      <c r="T2128" t="str">
        <f t="shared" si="203"/>
        <v>video games</v>
      </c>
    </row>
    <row r="2129" spans="1:20" ht="28.8" x14ac:dyDescent="0.55000000000000004">
      <c r="A2129">
        <v>2127</v>
      </c>
      <c r="B2129" s="3" t="s">
        <v>2128</v>
      </c>
      <c r="C2129" s="3" t="s">
        <v>6237</v>
      </c>
      <c r="D2129" s="7">
        <v>28000</v>
      </c>
      <c r="E2129" s="7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7">
        <f t="shared" si="198"/>
        <v>34.220338983050844</v>
      </c>
      <c r="N2129" t="b">
        <v>0</v>
      </c>
      <c r="O2129" s="11">
        <f t="shared" si="199"/>
        <v>0.28842857142857142</v>
      </c>
      <c r="P2129" s="12">
        <f t="shared" si="200"/>
        <v>42045.50535879629</v>
      </c>
      <c r="Q2129" s="12">
        <f t="shared" si="201"/>
        <v>42075.463692129633</v>
      </c>
      <c r="R2129" t="s">
        <v>8282</v>
      </c>
      <c r="S2129" t="str">
        <f t="shared" si="202"/>
        <v>games</v>
      </c>
      <c r="T2129" t="str">
        <f t="shared" si="203"/>
        <v>video games</v>
      </c>
    </row>
    <row r="2130" spans="1:20" ht="43.2" x14ac:dyDescent="0.55000000000000004">
      <c r="A2130">
        <v>2128</v>
      </c>
      <c r="B2130" s="3" t="s">
        <v>2129</v>
      </c>
      <c r="C2130" s="3" t="s">
        <v>6238</v>
      </c>
      <c r="D2130" s="7">
        <v>15000</v>
      </c>
      <c r="E2130" s="7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7">
        <f t="shared" si="198"/>
        <v>25</v>
      </c>
      <c r="N2130" t="b">
        <v>0</v>
      </c>
      <c r="O2130" s="11">
        <f t="shared" si="199"/>
        <v>1.6666666666666668E-3</v>
      </c>
      <c r="P2130" s="12">
        <f t="shared" si="200"/>
        <v>41843.772789351853</v>
      </c>
      <c r="Q2130" s="12">
        <f t="shared" si="201"/>
        <v>41903.772789351853</v>
      </c>
      <c r="R2130" t="s">
        <v>8282</v>
      </c>
      <c r="S2130" t="str">
        <f t="shared" si="202"/>
        <v>games</v>
      </c>
      <c r="T2130" t="str">
        <f t="shared" si="203"/>
        <v>video games</v>
      </c>
    </row>
    <row r="2131" spans="1:20" ht="43.2" x14ac:dyDescent="0.55000000000000004">
      <c r="A2131">
        <v>2129</v>
      </c>
      <c r="B2131" s="3" t="s">
        <v>2130</v>
      </c>
      <c r="C2131" s="3" t="s">
        <v>6239</v>
      </c>
      <c r="D2131" s="7">
        <v>2000</v>
      </c>
      <c r="E2131" s="7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7">
        <f t="shared" si="198"/>
        <v>19.666666666666668</v>
      </c>
      <c r="N2131" t="b">
        <v>0</v>
      </c>
      <c r="O2131" s="11">
        <f t="shared" si="199"/>
        <v>0.11799999999999999</v>
      </c>
      <c r="P2131" s="12">
        <f t="shared" si="200"/>
        <v>42409.024305555555</v>
      </c>
      <c r="Q2131" s="12">
        <f t="shared" si="201"/>
        <v>42439.024305555555</v>
      </c>
      <c r="R2131" t="s">
        <v>8282</v>
      </c>
      <c r="S2131" t="str">
        <f t="shared" si="202"/>
        <v>games</v>
      </c>
      <c r="T2131" t="str">
        <f t="shared" si="203"/>
        <v>video games</v>
      </c>
    </row>
    <row r="2132" spans="1:20" ht="28.8" x14ac:dyDescent="0.55000000000000004">
      <c r="A2132">
        <v>2130</v>
      </c>
      <c r="B2132" s="3" t="s">
        <v>2131</v>
      </c>
      <c r="C2132" s="3" t="s">
        <v>6240</v>
      </c>
      <c r="D2132" s="7">
        <v>42000</v>
      </c>
      <c r="E2132" s="7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7">
        <f t="shared" si="198"/>
        <v>21.25</v>
      </c>
      <c r="N2132" t="b">
        <v>0</v>
      </c>
      <c r="O2132" s="11">
        <f t="shared" si="199"/>
        <v>2.0238095238095236E-3</v>
      </c>
      <c r="P2132" s="12">
        <f t="shared" si="200"/>
        <v>41832.086377314816</v>
      </c>
      <c r="Q2132" s="12">
        <f t="shared" si="201"/>
        <v>41867.086377314816</v>
      </c>
      <c r="R2132" t="s">
        <v>8282</v>
      </c>
      <c r="S2132" t="str">
        <f t="shared" si="202"/>
        <v>games</v>
      </c>
      <c r="T2132" t="str">
        <f t="shared" si="203"/>
        <v>video games</v>
      </c>
    </row>
    <row r="2133" spans="1:20" ht="43.2" x14ac:dyDescent="0.55000000000000004">
      <c r="A2133">
        <v>2131</v>
      </c>
      <c r="B2133" s="3" t="s">
        <v>2132</v>
      </c>
      <c r="C2133" s="3" t="s">
        <v>6241</v>
      </c>
      <c r="D2133" s="7">
        <v>500</v>
      </c>
      <c r="E2133" s="7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7">
        <f t="shared" si="198"/>
        <v>8.3333333333333339</v>
      </c>
      <c r="N2133" t="b">
        <v>0</v>
      </c>
      <c r="O2133" s="11">
        <f t="shared" si="199"/>
        <v>0.05</v>
      </c>
      <c r="P2133" s="12">
        <f t="shared" si="200"/>
        <v>42167.207071759258</v>
      </c>
      <c r="Q2133" s="12">
        <f t="shared" si="201"/>
        <v>42197.207071759258</v>
      </c>
      <c r="R2133" t="s">
        <v>8282</v>
      </c>
      <c r="S2133" t="str">
        <f t="shared" si="202"/>
        <v>games</v>
      </c>
      <c r="T2133" t="str">
        <f t="shared" si="203"/>
        <v>video games</v>
      </c>
    </row>
    <row r="2134" spans="1:20" ht="43.2" x14ac:dyDescent="0.55000000000000004">
      <c r="A2134">
        <v>2132</v>
      </c>
      <c r="B2134" s="3" t="s">
        <v>2133</v>
      </c>
      <c r="C2134" s="3" t="s">
        <v>6242</v>
      </c>
      <c r="D2134" s="7">
        <v>100000</v>
      </c>
      <c r="E2134" s="7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7">
        <f t="shared" si="198"/>
        <v>21.34333333333333</v>
      </c>
      <c r="N2134" t="b">
        <v>0</v>
      </c>
      <c r="O2134" s="11">
        <f t="shared" si="199"/>
        <v>2.1129899999999997E-2</v>
      </c>
      <c r="P2134" s="12">
        <f t="shared" si="200"/>
        <v>41643.487175925926</v>
      </c>
      <c r="Q2134" s="12">
        <f t="shared" si="201"/>
        <v>41673.487175925926</v>
      </c>
      <c r="R2134" t="s">
        <v>8282</v>
      </c>
      <c r="S2134" t="str">
        <f t="shared" si="202"/>
        <v>games</v>
      </c>
      <c r="T2134" t="str">
        <f t="shared" si="203"/>
        <v>video games</v>
      </c>
    </row>
    <row r="2135" spans="1:20" ht="43.2" x14ac:dyDescent="0.55000000000000004">
      <c r="A2135">
        <v>2133</v>
      </c>
      <c r="B2135" s="3" t="s">
        <v>2134</v>
      </c>
      <c r="C2135" s="3" t="s">
        <v>6243</v>
      </c>
      <c r="D2135" s="7">
        <v>1000</v>
      </c>
      <c r="E2135" s="7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7">
        <f t="shared" si="198"/>
        <v>5.333333333333333</v>
      </c>
      <c r="N2135" t="b">
        <v>0</v>
      </c>
      <c r="O2135" s="11">
        <f t="shared" si="199"/>
        <v>1.6E-2</v>
      </c>
      <c r="P2135" s="12">
        <f t="shared" si="200"/>
        <v>40619.097210648149</v>
      </c>
      <c r="Q2135" s="12">
        <f t="shared" si="201"/>
        <v>40657.290972222225</v>
      </c>
      <c r="R2135" t="s">
        <v>8282</v>
      </c>
      <c r="S2135" t="str">
        <f t="shared" si="202"/>
        <v>games</v>
      </c>
      <c r="T2135" t="str">
        <f t="shared" si="203"/>
        <v>video games</v>
      </c>
    </row>
    <row r="2136" spans="1:20" ht="43.2" x14ac:dyDescent="0.55000000000000004">
      <c r="A2136">
        <v>2134</v>
      </c>
      <c r="B2136" s="3" t="s">
        <v>2135</v>
      </c>
      <c r="C2136" s="3" t="s">
        <v>6244</v>
      </c>
      <c r="D2136" s="7">
        <v>6000</v>
      </c>
      <c r="E2136" s="7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7">
        <f t="shared" si="198"/>
        <v>34.666666666666664</v>
      </c>
      <c r="N2136" t="b">
        <v>0</v>
      </c>
      <c r="O2136" s="11">
        <f t="shared" si="199"/>
        <v>1.7333333333333333E-2</v>
      </c>
      <c r="P2136" s="12">
        <f t="shared" si="200"/>
        <v>41361.886469907404</v>
      </c>
      <c r="Q2136" s="12">
        <f t="shared" si="201"/>
        <v>41391.886469907404</v>
      </c>
      <c r="R2136" t="s">
        <v>8282</v>
      </c>
      <c r="S2136" t="str">
        <f t="shared" si="202"/>
        <v>games</v>
      </c>
      <c r="T2136" t="str">
        <f t="shared" si="203"/>
        <v>video games</v>
      </c>
    </row>
    <row r="2137" spans="1:20" ht="43.2" x14ac:dyDescent="0.55000000000000004">
      <c r="A2137">
        <v>2135</v>
      </c>
      <c r="B2137" s="3" t="s">
        <v>2136</v>
      </c>
      <c r="C2137" s="3" t="s">
        <v>6245</v>
      </c>
      <c r="D2137" s="7">
        <v>5000</v>
      </c>
      <c r="E2137" s="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7">
        <f t="shared" si="198"/>
        <v>21.727272727272727</v>
      </c>
      <c r="N2137" t="b">
        <v>0</v>
      </c>
      <c r="O2137" s="11">
        <f t="shared" si="199"/>
        <v>9.5600000000000004E-2</v>
      </c>
      <c r="P2137" s="12">
        <f t="shared" si="200"/>
        <v>41156.963344907403</v>
      </c>
      <c r="Q2137" s="12">
        <f t="shared" si="201"/>
        <v>41186.963344907403</v>
      </c>
      <c r="R2137" t="s">
        <v>8282</v>
      </c>
      <c r="S2137" t="str">
        <f t="shared" si="202"/>
        <v>games</v>
      </c>
      <c r="T2137" t="str">
        <f t="shared" si="203"/>
        <v>video games</v>
      </c>
    </row>
    <row r="2138" spans="1:20" ht="43.2" x14ac:dyDescent="0.55000000000000004">
      <c r="A2138">
        <v>2136</v>
      </c>
      <c r="B2138" s="3" t="s">
        <v>2137</v>
      </c>
      <c r="C2138" s="3" t="s">
        <v>6246</v>
      </c>
      <c r="D2138" s="7">
        <v>80000</v>
      </c>
      <c r="E2138" s="7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7">
        <f t="shared" si="198"/>
        <v>11.922499999999999</v>
      </c>
      <c r="N2138" t="b">
        <v>0</v>
      </c>
      <c r="O2138" s="11">
        <f t="shared" si="199"/>
        <v>5.9612499999999998E-4</v>
      </c>
      <c r="P2138" s="12">
        <f t="shared" si="200"/>
        <v>41536.509097222224</v>
      </c>
      <c r="Q2138" s="12">
        <f t="shared" si="201"/>
        <v>41566.509097222224</v>
      </c>
      <c r="R2138" t="s">
        <v>8282</v>
      </c>
      <c r="S2138" t="str">
        <f t="shared" si="202"/>
        <v>games</v>
      </c>
      <c r="T2138" t="str">
        <f t="shared" si="203"/>
        <v>video games</v>
      </c>
    </row>
    <row r="2139" spans="1:20" ht="43.2" x14ac:dyDescent="0.55000000000000004">
      <c r="A2139">
        <v>2137</v>
      </c>
      <c r="B2139" s="3" t="s">
        <v>2138</v>
      </c>
      <c r="C2139" s="3" t="s">
        <v>6247</v>
      </c>
      <c r="D2139" s="7">
        <v>50000</v>
      </c>
      <c r="E2139" s="7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7">
        <f t="shared" si="198"/>
        <v>26.59737827715356</v>
      </c>
      <c r="N2139" t="b">
        <v>0</v>
      </c>
      <c r="O2139" s="11">
        <f t="shared" si="199"/>
        <v>0.28405999999999998</v>
      </c>
      <c r="P2139" s="12">
        <f t="shared" si="200"/>
        <v>41948.771168981482</v>
      </c>
      <c r="Q2139" s="12">
        <f t="shared" si="201"/>
        <v>41978.771168981482</v>
      </c>
      <c r="R2139" t="s">
        <v>8282</v>
      </c>
      <c r="S2139" t="str">
        <f t="shared" si="202"/>
        <v>games</v>
      </c>
      <c r="T2139" t="str">
        <f t="shared" si="203"/>
        <v>video games</v>
      </c>
    </row>
    <row r="2140" spans="1:20" ht="28.8" x14ac:dyDescent="0.55000000000000004">
      <c r="A2140">
        <v>2138</v>
      </c>
      <c r="B2140" s="3" t="s">
        <v>2139</v>
      </c>
      <c r="C2140" s="3" t="s">
        <v>6248</v>
      </c>
      <c r="D2140" s="7">
        <v>1000</v>
      </c>
      <c r="E2140" s="7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7">
        <f t="shared" si="198"/>
        <v>10.666666666666666</v>
      </c>
      <c r="N2140" t="b">
        <v>0</v>
      </c>
      <c r="O2140" s="11">
        <f t="shared" si="199"/>
        <v>0.128</v>
      </c>
      <c r="P2140" s="12">
        <f t="shared" si="200"/>
        <v>41557.013182870374</v>
      </c>
      <c r="Q2140" s="12">
        <f t="shared" si="201"/>
        <v>41587.054849537039</v>
      </c>
      <c r="R2140" t="s">
        <v>8282</v>
      </c>
      <c r="S2140" t="str">
        <f t="shared" si="202"/>
        <v>games</v>
      </c>
      <c r="T2140" t="str">
        <f t="shared" si="203"/>
        <v>video games</v>
      </c>
    </row>
    <row r="2141" spans="1:20" ht="43.2" x14ac:dyDescent="0.55000000000000004">
      <c r="A2141">
        <v>2139</v>
      </c>
      <c r="B2141" s="3" t="s">
        <v>2140</v>
      </c>
      <c r="C2141" s="3" t="s">
        <v>6249</v>
      </c>
      <c r="D2141" s="7">
        <v>30000</v>
      </c>
      <c r="E2141" s="7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7">
        <f t="shared" si="198"/>
        <v>29.035714285714285</v>
      </c>
      <c r="N2141" t="b">
        <v>0</v>
      </c>
      <c r="O2141" s="11">
        <f t="shared" si="199"/>
        <v>5.4199999999999998E-2</v>
      </c>
      <c r="P2141" s="12">
        <f t="shared" si="200"/>
        <v>42647.750092592592</v>
      </c>
      <c r="Q2141" s="12">
        <f t="shared" si="201"/>
        <v>42677.750092592592</v>
      </c>
      <c r="R2141" t="s">
        <v>8282</v>
      </c>
      <c r="S2141" t="str">
        <f t="shared" si="202"/>
        <v>games</v>
      </c>
      <c r="T2141" t="str">
        <f t="shared" si="203"/>
        <v>video games</v>
      </c>
    </row>
    <row r="2142" spans="1:20" ht="43.2" x14ac:dyDescent="0.55000000000000004">
      <c r="A2142">
        <v>2140</v>
      </c>
      <c r="B2142" s="3" t="s">
        <v>2141</v>
      </c>
      <c r="C2142" s="3" t="s">
        <v>6250</v>
      </c>
      <c r="D2142" s="7">
        <v>500000</v>
      </c>
      <c r="E2142" s="7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7">
        <f t="shared" si="198"/>
        <v>50.909090909090907</v>
      </c>
      <c r="N2142" t="b">
        <v>0</v>
      </c>
      <c r="O2142" s="11">
        <f t="shared" si="199"/>
        <v>1.1199999999999999E-3</v>
      </c>
      <c r="P2142" s="12">
        <f t="shared" si="200"/>
        <v>41255.833611111113</v>
      </c>
      <c r="Q2142" s="12">
        <f t="shared" si="201"/>
        <v>41285.833611111113</v>
      </c>
      <c r="R2142" t="s">
        <v>8282</v>
      </c>
      <c r="S2142" t="str">
        <f t="shared" si="202"/>
        <v>games</v>
      </c>
      <c r="T2142" t="str">
        <f t="shared" si="203"/>
        <v>video games</v>
      </c>
    </row>
    <row r="2143" spans="1:20" ht="43.2" x14ac:dyDescent="0.55000000000000004">
      <c r="A2143">
        <v>2141</v>
      </c>
      <c r="B2143" s="3" t="s">
        <v>2142</v>
      </c>
      <c r="C2143" s="3" t="s">
        <v>6251</v>
      </c>
      <c r="D2143" s="7">
        <v>15000</v>
      </c>
      <c r="E2143" s="7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7" t="e">
        <f t="shared" si="198"/>
        <v>#DIV/0!</v>
      </c>
      <c r="N2143" t="b">
        <v>0</v>
      </c>
      <c r="O2143" s="11">
        <f t="shared" si="199"/>
        <v>0</v>
      </c>
      <c r="P2143" s="12">
        <f t="shared" si="200"/>
        <v>41927.235636574071</v>
      </c>
      <c r="Q2143" s="12">
        <f t="shared" si="201"/>
        <v>41957.277303240742</v>
      </c>
      <c r="R2143" t="s">
        <v>8282</v>
      </c>
      <c r="S2143" t="str">
        <f t="shared" si="202"/>
        <v>games</v>
      </c>
      <c r="T2143" t="str">
        <f t="shared" si="203"/>
        <v>video games</v>
      </c>
    </row>
    <row r="2144" spans="1:20" ht="43.2" x14ac:dyDescent="0.55000000000000004">
      <c r="A2144">
        <v>2142</v>
      </c>
      <c r="B2144" s="3" t="s">
        <v>2143</v>
      </c>
      <c r="C2144" s="3" t="s">
        <v>6252</v>
      </c>
      <c r="D2144" s="7">
        <v>10500</v>
      </c>
      <c r="E2144" s="7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7">
        <f t="shared" si="198"/>
        <v>50.083333333333336</v>
      </c>
      <c r="N2144" t="b">
        <v>0</v>
      </c>
      <c r="O2144" s="11">
        <f t="shared" si="199"/>
        <v>5.7238095238095241E-2</v>
      </c>
      <c r="P2144" s="12">
        <f t="shared" si="200"/>
        <v>42340.701504629629</v>
      </c>
      <c r="Q2144" s="12">
        <f t="shared" si="201"/>
        <v>42368.701504629629</v>
      </c>
      <c r="R2144" t="s">
        <v>8282</v>
      </c>
      <c r="S2144" t="str">
        <f t="shared" si="202"/>
        <v>games</v>
      </c>
      <c r="T2144" t="str">
        <f t="shared" si="203"/>
        <v>video games</v>
      </c>
    </row>
    <row r="2145" spans="1:20" ht="43.2" x14ac:dyDescent="0.55000000000000004">
      <c r="A2145">
        <v>2143</v>
      </c>
      <c r="B2145" s="3" t="s">
        <v>2144</v>
      </c>
      <c r="C2145" s="3" t="s">
        <v>6253</v>
      </c>
      <c r="D2145" s="7">
        <v>2000</v>
      </c>
      <c r="E2145" s="7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7">
        <f t="shared" si="198"/>
        <v>45</v>
      </c>
      <c r="N2145" t="b">
        <v>0</v>
      </c>
      <c r="O2145" s="11">
        <f t="shared" si="199"/>
        <v>0.1125</v>
      </c>
      <c r="P2145" s="12">
        <f t="shared" si="200"/>
        <v>40332.886712962965</v>
      </c>
      <c r="Q2145" s="12">
        <f t="shared" si="201"/>
        <v>40380.791666666664</v>
      </c>
      <c r="R2145" t="s">
        <v>8282</v>
      </c>
      <c r="S2145" t="str">
        <f t="shared" si="202"/>
        <v>games</v>
      </c>
      <c r="T2145" t="str">
        <f t="shared" si="203"/>
        <v>video games</v>
      </c>
    </row>
    <row r="2146" spans="1:20" ht="28.8" x14ac:dyDescent="0.55000000000000004">
      <c r="A2146">
        <v>2144</v>
      </c>
      <c r="B2146" s="3" t="s">
        <v>2145</v>
      </c>
      <c r="C2146" s="3" t="s">
        <v>6254</v>
      </c>
      <c r="D2146" s="7">
        <v>35500</v>
      </c>
      <c r="E2146" s="7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7">
        <f t="shared" si="198"/>
        <v>25.291666666666668</v>
      </c>
      <c r="N2146" t="b">
        <v>0</v>
      </c>
      <c r="O2146" s="11">
        <f t="shared" si="199"/>
        <v>1.7098591549295775E-2</v>
      </c>
      <c r="P2146" s="12">
        <f t="shared" si="200"/>
        <v>41499.546759259261</v>
      </c>
      <c r="Q2146" s="12">
        <f t="shared" si="201"/>
        <v>41531.546759259261</v>
      </c>
      <c r="R2146" t="s">
        <v>8282</v>
      </c>
      <c r="S2146" t="str">
        <f t="shared" si="202"/>
        <v>games</v>
      </c>
      <c r="T2146" t="str">
        <f t="shared" si="203"/>
        <v>video games</v>
      </c>
    </row>
    <row r="2147" spans="1:20" ht="43.2" x14ac:dyDescent="0.55000000000000004">
      <c r="A2147">
        <v>2145</v>
      </c>
      <c r="B2147" s="3" t="s">
        <v>2146</v>
      </c>
      <c r="C2147" s="3" t="s">
        <v>6255</v>
      </c>
      <c r="D2147" s="7">
        <v>15000</v>
      </c>
      <c r="E2147" s="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7">
        <f t="shared" si="198"/>
        <v>51.292134831460672</v>
      </c>
      <c r="N2147" t="b">
        <v>0</v>
      </c>
      <c r="O2147" s="11">
        <f t="shared" si="199"/>
        <v>0.30433333333333334</v>
      </c>
      <c r="P2147" s="12">
        <f t="shared" si="200"/>
        <v>41575.237430555557</v>
      </c>
      <c r="Q2147" s="12">
        <f t="shared" si="201"/>
        <v>41605.279097222221</v>
      </c>
      <c r="R2147" t="s">
        <v>8282</v>
      </c>
      <c r="S2147" t="str">
        <f t="shared" si="202"/>
        <v>games</v>
      </c>
      <c r="T2147" t="str">
        <f t="shared" si="203"/>
        <v>video games</v>
      </c>
    </row>
    <row r="2148" spans="1:20" ht="43.2" x14ac:dyDescent="0.55000000000000004">
      <c r="A2148">
        <v>2146</v>
      </c>
      <c r="B2148" s="3" t="s">
        <v>2147</v>
      </c>
      <c r="C2148" s="3" t="s">
        <v>6256</v>
      </c>
      <c r="D2148" s="7">
        <v>5000</v>
      </c>
      <c r="E2148" s="7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7">
        <f t="shared" si="198"/>
        <v>1</v>
      </c>
      <c r="N2148" t="b">
        <v>0</v>
      </c>
      <c r="O2148" s="11">
        <f t="shared" si="199"/>
        <v>2.0000000000000001E-4</v>
      </c>
      <c r="P2148" s="12">
        <f t="shared" si="200"/>
        <v>42397.679513888885</v>
      </c>
      <c r="Q2148" s="12">
        <f t="shared" si="201"/>
        <v>42411.679513888885</v>
      </c>
      <c r="R2148" t="s">
        <v>8282</v>
      </c>
      <c r="S2148" t="str">
        <f t="shared" si="202"/>
        <v>games</v>
      </c>
      <c r="T2148" t="str">
        <f t="shared" si="203"/>
        <v>video games</v>
      </c>
    </row>
    <row r="2149" spans="1:20" x14ac:dyDescent="0.55000000000000004">
      <c r="A2149">
        <v>2147</v>
      </c>
      <c r="B2149" s="3" t="s">
        <v>2148</v>
      </c>
      <c r="C2149" s="3" t="s">
        <v>6257</v>
      </c>
      <c r="D2149" s="7">
        <v>390000</v>
      </c>
      <c r="E2149" s="7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7">
        <f t="shared" si="198"/>
        <v>49.381818181818183</v>
      </c>
      <c r="N2149" t="b">
        <v>0</v>
      </c>
      <c r="O2149" s="11">
        <f t="shared" si="199"/>
        <v>6.9641025641025639E-3</v>
      </c>
      <c r="P2149" s="12">
        <f t="shared" si="200"/>
        <v>41927.295694444445</v>
      </c>
      <c r="Q2149" s="12">
        <f t="shared" si="201"/>
        <v>41959.337361111116</v>
      </c>
      <c r="R2149" t="s">
        <v>8282</v>
      </c>
      <c r="S2149" t="str">
        <f t="shared" si="202"/>
        <v>games</v>
      </c>
      <c r="T2149" t="str">
        <f t="shared" si="203"/>
        <v>video games</v>
      </c>
    </row>
    <row r="2150" spans="1:20" ht="43.2" x14ac:dyDescent="0.55000000000000004">
      <c r="A2150">
        <v>2148</v>
      </c>
      <c r="B2150" s="3" t="s">
        <v>2149</v>
      </c>
      <c r="C2150" s="3" t="s">
        <v>6258</v>
      </c>
      <c r="D2150" s="7">
        <v>100</v>
      </c>
      <c r="E2150" s="7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7">
        <f t="shared" si="198"/>
        <v>1</v>
      </c>
      <c r="N2150" t="b">
        <v>0</v>
      </c>
      <c r="O2150" s="11">
        <f t="shared" si="199"/>
        <v>0.02</v>
      </c>
      <c r="P2150" s="12">
        <f t="shared" si="200"/>
        <v>42066.733587962968</v>
      </c>
      <c r="Q2150" s="12">
        <f t="shared" si="201"/>
        <v>42096.691921296297</v>
      </c>
      <c r="R2150" t="s">
        <v>8282</v>
      </c>
      <c r="S2150" t="str">
        <f t="shared" si="202"/>
        <v>games</v>
      </c>
      <c r="T2150" t="str">
        <f t="shared" si="203"/>
        <v>video games</v>
      </c>
    </row>
    <row r="2151" spans="1:20" ht="43.2" x14ac:dyDescent="0.55000000000000004">
      <c r="A2151">
        <v>2149</v>
      </c>
      <c r="B2151" s="3" t="s">
        <v>2150</v>
      </c>
      <c r="C2151" s="3" t="s">
        <v>6259</v>
      </c>
      <c r="D2151" s="7">
        <v>2000</v>
      </c>
      <c r="E2151" s="7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7" t="e">
        <f t="shared" si="198"/>
        <v>#DIV/0!</v>
      </c>
      <c r="N2151" t="b">
        <v>0</v>
      </c>
      <c r="O2151" s="11">
        <f t="shared" si="199"/>
        <v>0</v>
      </c>
      <c r="P2151" s="12">
        <f t="shared" si="200"/>
        <v>40355.024953703702</v>
      </c>
      <c r="Q2151" s="12">
        <f t="shared" si="201"/>
        <v>40390</v>
      </c>
      <c r="R2151" t="s">
        <v>8282</v>
      </c>
      <c r="S2151" t="str">
        <f t="shared" si="202"/>
        <v>games</v>
      </c>
      <c r="T2151" t="str">
        <f t="shared" si="203"/>
        <v>video games</v>
      </c>
    </row>
    <row r="2152" spans="1:20" x14ac:dyDescent="0.55000000000000004">
      <c r="A2152">
        <v>2150</v>
      </c>
      <c r="B2152" s="3" t="s">
        <v>2151</v>
      </c>
      <c r="C2152" s="3" t="s">
        <v>6260</v>
      </c>
      <c r="D2152" s="7">
        <v>50000</v>
      </c>
      <c r="E2152" s="7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7">
        <f t="shared" si="198"/>
        <v>101.25</v>
      </c>
      <c r="N2152" t="b">
        <v>0</v>
      </c>
      <c r="O2152" s="11">
        <f t="shared" si="199"/>
        <v>8.0999999999999996E-3</v>
      </c>
      <c r="P2152" s="12">
        <f t="shared" si="200"/>
        <v>42534.284710648149</v>
      </c>
      <c r="Q2152" s="12">
        <f t="shared" si="201"/>
        <v>42564.284710648149</v>
      </c>
      <c r="R2152" t="s">
        <v>8282</v>
      </c>
      <c r="S2152" t="str">
        <f t="shared" si="202"/>
        <v>games</v>
      </c>
      <c r="T2152" t="str">
        <f t="shared" si="203"/>
        <v>video games</v>
      </c>
    </row>
    <row r="2153" spans="1:20" ht="43.2" x14ac:dyDescent="0.55000000000000004">
      <c r="A2153">
        <v>2151</v>
      </c>
      <c r="B2153" s="3" t="s">
        <v>2152</v>
      </c>
      <c r="C2153" s="3" t="s">
        <v>6261</v>
      </c>
      <c r="D2153" s="7">
        <v>45000</v>
      </c>
      <c r="E2153" s="7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7">
        <f t="shared" si="198"/>
        <v>19.666666666666668</v>
      </c>
      <c r="N2153" t="b">
        <v>0</v>
      </c>
      <c r="O2153" s="11">
        <f t="shared" si="199"/>
        <v>2.6222222222222224E-3</v>
      </c>
      <c r="P2153" s="12">
        <f t="shared" si="200"/>
        <v>42520.847384259265</v>
      </c>
      <c r="Q2153" s="12">
        <f t="shared" si="201"/>
        <v>42550.847384259265</v>
      </c>
      <c r="R2153" t="s">
        <v>8282</v>
      </c>
      <c r="S2153" t="str">
        <f t="shared" si="202"/>
        <v>games</v>
      </c>
      <c r="T2153" t="str">
        <f t="shared" si="203"/>
        <v>video games</v>
      </c>
    </row>
    <row r="2154" spans="1:20" ht="43.2" x14ac:dyDescent="0.55000000000000004">
      <c r="A2154">
        <v>2152</v>
      </c>
      <c r="B2154" s="3" t="s">
        <v>2153</v>
      </c>
      <c r="C2154" s="3" t="s">
        <v>6262</v>
      </c>
      <c r="D2154" s="7">
        <v>30000</v>
      </c>
      <c r="E2154" s="7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7">
        <f t="shared" si="198"/>
        <v>12.5</v>
      </c>
      <c r="N2154" t="b">
        <v>0</v>
      </c>
      <c r="O2154" s="11">
        <f t="shared" si="199"/>
        <v>1.6666666666666668E-3</v>
      </c>
      <c r="P2154" s="12">
        <f t="shared" si="200"/>
        <v>41683.832280092596</v>
      </c>
      <c r="Q2154" s="12">
        <f t="shared" si="201"/>
        <v>41713.790613425925</v>
      </c>
      <c r="R2154" t="s">
        <v>8282</v>
      </c>
      <c r="S2154" t="str">
        <f t="shared" si="202"/>
        <v>games</v>
      </c>
      <c r="T2154" t="str">
        <f t="shared" si="203"/>
        <v>video games</v>
      </c>
    </row>
    <row r="2155" spans="1:20" ht="43.2" x14ac:dyDescent="0.55000000000000004">
      <c r="A2155">
        <v>2153</v>
      </c>
      <c r="B2155" s="3" t="s">
        <v>2154</v>
      </c>
      <c r="C2155" s="3" t="s">
        <v>6263</v>
      </c>
      <c r="D2155" s="7">
        <v>372625</v>
      </c>
      <c r="E2155" s="7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7">
        <f t="shared" si="198"/>
        <v>8.5</v>
      </c>
      <c r="N2155" t="b">
        <v>0</v>
      </c>
      <c r="O2155" s="11">
        <f t="shared" si="199"/>
        <v>9.1244548809124457E-5</v>
      </c>
      <c r="P2155" s="12">
        <f t="shared" si="200"/>
        <v>41974.911087962959</v>
      </c>
      <c r="Q2155" s="12">
        <f t="shared" si="201"/>
        <v>42014.332638888889</v>
      </c>
      <c r="R2155" t="s">
        <v>8282</v>
      </c>
      <c r="S2155" t="str">
        <f t="shared" si="202"/>
        <v>games</v>
      </c>
      <c r="T2155" t="str">
        <f t="shared" si="203"/>
        <v>video games</v>
      </c>
    </row>
    <row r="2156" spans="1:20" ht="28.8" x14ac:dyDescent="0.55000000000000004">
      <c r="A2156">
        <v>2154</v>
      </c>
      <c r="B2156" s="3" t="s">
        <v>2155</v>
      </c>
      <c r="C2156" s="3" t="s">
        <v>6264</v>
      </c>
      <c r="D2156" s="7">
        <v>250</v>
      </c>
      <c r="E2156" s="7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7">
        <f t="shared" si="198"/>
        <v>1</v>
      </c>
      <c r="N2156" t="b">
        <v>0</v>
      </c>
      <c r="O2156" s="11">
        <f t="shared" si="199"/>
        <v>8.0000000000000002E-3</v>
      </c>
      <c r="P2156" s="12">
        <f t="shared" si="200"/>
        <v>41647.632256944446</v>
      </c>
      <c r="Q2156" s="12">
        <f t="shared" si="201"/>
        <v>41667.632256944446</v>
      </c>
      <c r="R2156" t="s">
        <v>8282</v>
      </c>
      <c r="S2156" t="str">
        <f t="shared" si="202"/>
        <v>games</v>
      </c>
      <c r="T2156" t="str">
        <f t="shared" si="203"/>
        <v>video games</v>
      </c>
    </row>
    <row r="2157" spans="1:20" ht="43.2" x14ac:dyDescent="0.55000000000000004">
      <c r="A2157">
        <v>2155</v>
      </c>
      <c r="B2157" s="3" t="s">
        <v>2156</v>
      </c>
      <c r="C2157" s="3" t="s">
        <v>6265</v>
      </c>
      <c r="D2157" s="7">
        <v>5000</v>
      </c>
      <c r="E2157" s="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7">
        <f t="shared" si="198"/>
        <v>23</v>
      </c>
      <c r="N2157" t="b">
        <v>0</v>
      </c>
      <c r="O2157" s="11">
        <f t="shared" si="199"/>
        <v>2.3E-2</v>
      </c>
      <c r="P2157" s="12">
        <f t="shared" si="200"/>
        <v>42430.747511574074</v>
      </c>
      <c r="Q2157" s="12">
        <f t="shared" si="201"/>
        <v>42460.70584490741</v>
      </c>
      <c r="R2157" t="s">
        <v>8282</v>
      </c>
      <c r="S2157" t="str">
        <f t="shared" si="202"/>
        <v>games</v>
      </c>
      <c r="T2157" t="str">
        <f t="shared" si="203"/>
        <v>video games</v>
      </c>
    </row>
    <row r="2158" spans="1:20" ht="43.2" x14ac:dyDescent="0.55000000000000004">
      <c r="A2158">
        <v>2156</v>
      </c>
      <c r="B2158" s="3" t="s">
        <v>2157</v>
      </c>
      <c r="C2158" s="3" t="s">
        <v>6266</v>
      </c>
      <c r="D2158" s="7">
        <v>56000</v>
      </c>
      <c r="E2158" s="7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7">
        <f t="shared" si="198"/>
        <v>17.987951807228917</v>
      </c>
      <c r="N2158" t="b">
        <v>0</v>
      </c>
      <c r="O2158" s="11">
        <f t="shared" si="199"/>
        <v>2.6660714285714284E-2</v>
      </c>
      <c r="P2158" s="12">
        <f t="shared" si="200"/>
        <v>41488.85423611111</v>
      </c>
      <c r="Q2158" s="12">
        <f t="shared" si="201"/>
        <v>41533.85423611111</v>
      </c>
      <c r="R2158" t="s">
        <v>8282</v>
      </c>
      <c r="S2158" t="str">
        <f t="shared" si="202"/>
        <v>games</v>
      </c>
      <c r="T2158" t="str">
        <f t="shared" si="203"/>
        <v>video games</v>
      </c>
    </row>
    <row r="2159" spans="1:20" ht="28.8" x14ac:dyDescent="0.55000000000000004">
      <c r="A2159">
        <v>2157</v>
      </c>
      <c r="B2159" s="3" t="s">
        <v>2158</v>
      </c>
      <c r="C2159" s="3" t="s">
        <v>6267</v>
      </c>
      <c r="D2159" s="7">
        <v>75000</v>
      </c>
      <c r="E2159" s="7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7">
        <f t="shared" si="198"/>
        <v>370.94736842105266</v>
      </c>
      <c r="N2159" t="b">
        <v>0</v>
      </c>
      <c r="O2159" s="11">
        <f t="shared" si="199"/>
        <v>0.28192</v>
      </c>
      <c r="P2159" s="12">
        <f t="shared" si="200"/>
        <v>42694.98128472222</v>
      </c>
      <c r="Q2159" s="12">
        <f t="shared" si="201"/>
        <v>42727.332638888889</v>
      </c>
      <c r="R2159" t="s">
        <v>8282</v>
      </c>
      <c r="S2159" t="str">
        <f t="shared" si="202"/>
        <v>games</v>
      </c>
      <c r="T2159" t="str">
        <f t="shared" si="203"/>
        <v>video games</v>
      </c>
    </row>
    <row r="2160" spans="1:20" ht="43.2" x14ac:dyDescent="0.55000000000000004">
      <c r="A2160">
        <v>2158</v>
      </c>
      <c r="B2160" s="3" t="s">
        <v>2159</v>
      </c>
      <c r="C2160" s="3" t="s">
        <v>6268</v>
      </c>
      <c r="D2160" s="7">
        <v>300000</v>
      </c>
      <c r="E2160" s="7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7">
        <f t="shared" si="198"/>
        <v>63.569485530546629</v>
      </c>
      <c r="N2160" t="b">
        <v>0</v>
      </c>
      <c r="O2160" s="11">
        <f t="shared" si="199"/>
        <v>6.5900366666666668E-2</v>
      </c>
      <c r="P2160" s="12">
        <f t="shared" si="200"/>
        <v>41264.853865740741</v>
      </c>
      <c r="Q2160" s="12">
        <f t="shared" si="201"/>
        <v>41309.853865740741</v>
      </c>
      <c r="R2160" t="s">
        <v>8282</v>
      </c>
      <c r="S2160" t="str">
        <f t="shared" si="202"/>
        <v>games</v>
      </c>
      <c r="T2160" t="str">
        <f t="shared" si="203"/>
        <v>video games</v>
      </c>
    </row>
    <row r="2161" spans="1:20" ht="57.6" x14ac:dyDescent="0.55000000000000004">
      <c r="A2161">
        <v>2159</v>
      </c>
      <c r="B2161" s="3" t="s">
        <v>2160</v>
      </c>
      <c r="C2161" s="3" t="s">
        <v>6269</v>
      </c>
      <c r="D2161" s="7">
        <v>3600</v>
      </c>
      <c r="E2161" s="7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7">
        <f t="shared" si="198"/>
        <v>13</v>
      </c>
      <c r="N2161" t="b">
        <v>0</v>
      </c>
      <c r="O2161" s="11">
        <f t="shared" si="199"/>
        <v>7.2222222222222219E-3</v>
      </c>
      <c r="P2161" s="12">
        <f t="shared" si="200"/>
        <v>40710.731180555551</v>
      </c>
      <c r="Q2161" s="12">
        <f t="shared" si="201"/>
        <v>40740.731180555551</v>
      </c>
      <c r="R2161" t="s">
        <v>8282</v>
      </c>
      <c r="S2161" t="str">
        <f t="shared" si="202"/>
        <v>games</v>
      </c>
      <c r="T2161" t="str">
        <f t="shared" si="203"/>
        <v>video games</v>
      </c>
    </row>
    <row r="2162" spans="1:20" ht="43.2" x14ac:dyDescent="0.55000000000000004">
      <c r="A2162">
        <v>2160</v>
      </c>
      <c r="B2162" s="3" t="s">
        <v>2161</v>
      </c>
      <c r="C2162" s="3" t="s">
        <v>6270</v>
      </c>
      <c r="D2162" s="7">
        <v>10000</v>
      </c>
      <c r="E2162" s="7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7">
        <f t="shared" si="198"/>
        <v>5.3125</v>
      </c>
      <c r="N2162" t="b">
        <v>0</v>
      </c>
      <c r="O2162" s="11">
        <f t="shared" si="199"/>
        <v>8.5000000000000006E-3</v>
      </c>
      <c r="P2162" s="12">
        <f t="shared" si="200"/>
        <v>41018.711863425924</v>
      </c>
      <c r="Q2162" s="12">
        <f t="shared" si="201"/>
        <v>41048.711863425924</v>
      </c>
      <c r="R2162" t="s">
        <v>8282</v>
      </c>
      <c r="S2162" t="str">
        <f t="shared" si="202"/>
        <v>games</v>
      </c>
      <c r="T2162" t="str">
        <f t="shared" si="203"/>
        <v>video games</v>
      </c>
    </row>
    <row r="2163" spans="1:20" ht="28.8" x14ac:dyDescent="0.55000000000000004">
      <c r="A2163">
        <v>2161</v>
      </c>
      <c r="B2163" s="3" t="s">
        <v>2162</v>
      </c>
      <c r="C2163" s="3" t="s">
        <v>6271</v>
      </c>
      <c r="D2163" s="7">
        <v>400</v>
      </c>
      <c r="E2163" s="7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7">
        <f t="shared" si="198"/>
        <v>35.615384615384613</v>
      </c>
      <c r="N2163" t="b">
        <v>1</v>
      </c>
      <c r="O2163" s="11">
        <f t="shared" si="199"/>
        <v>1.1575</v>
      </c>
      <c r="P2163" s="12">
        <f t="shared" si="200"/>
        <v>42240.852534722217</v>
      </c>
      <c r="Q2163" s="12">
        <f t="shared" si="201"/>
        <v>42270.852534722217</v>
      </c>
      <c r="R2163" t="s">
        <v>8276</v>
      </c>
      <c r="S2163" t="str">
        <f t="shared" si="202"/>
        <v>music</v>
      </c>
      <c r="T2163" t="str">
        <f t="shared" si="203"/>
        <v>rock</v>
      </c>
    </row>
    <row r="2164" spans="1:20" ht="43.2" x14ac:dyDescent="0.55000000000000004">
      <c r="A2164">
        <v>2162</v>
      </c>
      <c r="B2164" s="3" t="s">
        <v>2163</v>
      </c>
      <c r="C2164" s="3" t="s">
        <v>6272</v>
      </c>
      <c r="D2164" s="7">
        <v>4500</v>
      </c>
      <c r="E2164" s="7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7">
        <f t="shared" si="198"/>
        <v>87.103448275862064</v>
      </c>
      <c r="N2164" t="b">
        <v>1</v>
      </c>
      <c r="O2164" s="11">
        <f t="shared" si="199"/>
        <v>1.1226666666666667</v>
      </c>
      <c r="P2164" s="12">
        <f t="shared" si="200"/>
        <v>41813.766099537039</v>
      </c>
      <c r="Q2164" s="12">
        <f t="shared" si="201"/>
        <v>41844.766099537039</v>
      </c>
      <c r="R2164" t="s">
        <v>8276</v>
      </c>
      <c r="S2164" t="str">
        <f t="shared" si="202"/>
        <v>music</v>
      </c>
      <c r="T2164" t="str">
        <f t="shared" si="203"/>
        <v>rock</v>
      </c>
    </row>
    <row r="2165" spans="1:20" ht="43.2" x14ac:dyDescent="0.55000000000000004">
      <c r="A2165">
        <v>2163</v>
      </c>
      <c r="B2165" s="3" t="s">
        <v>2164</v>
      </c>
      <c r="C2165" s="3" t="s">
        <v>6273</v>
      </c>
      <c r="D2165" s="7">
        <v>2500</v>
      </c>
      <c r="E2165" s="7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7">
        <f t="shared" si="198"/>
        <v>75.11363636363636</v>
      </c>
      <c r="N2165" t="b">
        <v>1</v>
      </c>
      <c r="O2165" s="11">
        <f t="shared" si="199"/>
        <v>1.3220000000000001</v>
      </c>
      <c r="P2165" s="12">
        <f t="shared" si="200"/>
        <v>42111.899537037039</v>
      </c>
      <c r="Q2165" s="12">
        <f t="shared" si="201"/>
        <v>42163.159722222219</v>
      </c>
      <c r="R2165" t="s">
        <v>8276</v>
      </c>
      <c r="S2165" t="str">
        <f t="shared" si="202"/>
        <v>music</v>
      </c>
      <c r="T2165" t="str">
        <f t="shared" si="203"/>
        <v>rock</v>
      </c>
    </row>
    <row r="2166" spans="1:20" ht="28.8" x14ac:dyDescent="0.55000000000000004">
      <c r="A2166">
        <v>2164</v>
      </c>
      <c r="B2166" s="3" t="s">
        <v>2165</v>
      </c>
      <c r="C2166" s="3" t="s">
        <v>6274</v>
      </c>
      <c r="D2166" s="7">
        <v>5500</v>
      </c>
      <c r="E2166" s="7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7">
        <f t="shared" si="198"/>
        <v>68.01204819277109</v>
      </c>
      <c r="N2166" t="b">
        <v>1</v>
      </c>
      <c r="O2166" s="11">
        <f t="shared" si="199"/>
        <v>1.0263636363636364</v>
      </c>
      <c r="P2166" s="12">
        <f t="shared" si="200"/>
        <v>42515.71775462963</v>
      </c>
      <c r="Q2166" s="12">
        <f t="shared" si="201"/>
        <v>42546.165972222225</v>
      </c>
      <c r="R2166" t="s">
        <v>8276</v>
      </c>
      <c r="S2166" t="str">
        <f t="shared" si="202"/>
        <v>music</v>
      </c>
      <c r="T2166" t="str">
        <f t="shared" si="203"/>
        <v>rock</v>
      </c>
    </row>
    <row r="2167" spans="1:20" ht="43.2" x14ac:dyDescent="0.55000000000000004">
      <c r="A2167">
        <v>2165</v>
      </c>
      <c r="B2167" s="3" t="s">
        <v>2166</v>
      </c>
      <c r="C2167" s="3" t="s">
        <v>6275</v>
      </c>
      <c r="D2167" s="7">
        <v>2500</v>
      </c>
      <c r="E2167" s="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7">
        <f t="shared" si="198"/>
        <v>29.623931623931625</v>
      </c>
      <c r="N2167" t="b">
        <v>1</v>
      </c>
      <c r="O2167" s="11">
        <f t="shared" si="199"/>
        <v>1.3864000000000001</v>
      </c>
      <c r="P2167" s="12">
        <f t="shared" si="200"/>
        <v>42438.667071759264</v>
      </c>
      <c r="Q2167" s="12">
        <f t="shared" si="201"/>
        <v>42468.625405092593</v>
      </c>
      <c r="R2167" t="s">
        <v>8276</v>
      </c>
      <c r="S2167" t="str">
        <f t="shared" si="202"/>
        <v>music</v>
      </c>
      <c r="T2167" t="str">
        <f t="shared" si="203"/>
        <v>rock</v>
      </c>
    </row>
    <row r="2168" spans="1:20" ht="57.6" x14ac:dyDescent="0.55000000000000004">
      <c r="A2168">
        <v>2166</v>
      </c>
      <c r="B2168" s="3" t="s">
        <v>2167</v>
      </c>
      <c r="C2168" s="3" t="s">
        <v>6276</v>
      </c>
      <c r="D2168" s="7">
        <v>2000</v>
      </c>
      <c r="E2168" s="7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7">
        <f t="shared" si="198"/>
        <v>91.625</v>
      </c>
      <c r="N2168" t="b">
        <v>1</v>
      </c>
      <c r="O2168" s="11">
        <f t="shared" si="199"/>
        <v>1.466</v>
      </c>
      <c r="P2168" s="12">
        <f t="shared" si="200"/>
        <v>41933.838171296295</v>
      </c>
      <c r="Q2168" s="12">
        <f t="shared" si="201"/>
        <v>41978.879837962959</v>
      </c>
      <c r="R2168" t="s">
        <v>8276</v>
      </c>
      <c r="S2168" t="str">
        <f t="shared" si="202"/>
        <v>music</v>
      </c>
      <c r="T2168" t="str">
        <f t="shared" si="203"/>
        <v>rock</v>
      </c>
    </row>
    <row r="2169" spans="1:20" ht="28.8" x14ac:dyDescent="0.55000000000000004">
      <c r="A2169">
        <v>2167</v>
      </c>
      <c r="B2169" s="3" t="s">
        <v>2168</v>
      </c>
      <c r="C2169" s="3" t="s">
        <v>6277</v>
      </c>
      <c r="D2169" s="7">
        <v>150</v>
      </c>
      <c r="E2169" s="7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7">
        <f t="shared" si="198"/>
        <v>22.5</v>
      </c>
      <c r="N2169" t="b">
        <v>1</v>
      </c>
      <c r="O2169" s="11">
        <f t="shared" si="199"/>
        <v>1.2</v>
      </c>
      <c r="P2169" s="12">
        <f t="shared" si="200"/>
        <v>41153.066400462965</v>
      </c>
      <c r="Q2169" s="12">
        <f t="shared" si="201"/>
        <v>41167.066400462965</v>
      </c>
      <c r="R2169" t="s">
        <v>8276</v>
      </c>
      <c r="S2169" t="str">
        <f t="shared" si="202"/>
        <v>music</v>
      </c>
      <c r="T2169" t="str">
        <f t="shared" si="203"/>
        <v>rock</v>
      </c>
    </row>
    <row r="2170" spans="1:20" ht="28.8" x14ac:dyDescent="0.55000000000000004">
      <c r="A2170">
        <v>2168</v>
      </c>
      <c r="B2170" s="3" t="s">
        <v>2169</v>
      </c>
      <c r="C2170" s="3" t="s">
        <v>6278</v>
      </c>
      <c r="D2170" s="7">
        <v>18000</v>
      </c>
      <c r="E2170" s="7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7">
        <f t="shared" si="198"/>
        <v>64.366735294117646</v>
      </c>
      <c r="N2170" t="b">
        <v>1</v>
      </c>
      <c r="O2170" s="11">
        <f t="shared" si="199"/>
        <v>1.215816111111111</v>
      </c>
      <c r="P2170" s="12">
        <f t="shared" si="200"/>
        <v>42745.600243055553</v>
      </c>
      <c r="Q2170" s="12">
        <f t="shared" si="201"/>
        <v>42776.208333333328</v>
      </c>
      <c r="R2170" t="s">
        <v>8276</v>
      </c>
      <c r="S2170" t="str">
        <f t="shared" si="202"/>
        <v>music</v>
      </c>
      <c r="T2170" t="str">
        <f t="shared" si="203"/>
        <v>rock</v>
      </c>
    </row>
    <row r="2171" spans="1:20" ht="43.2" x14ac:dyDescent="0.55000000000000004">
      <c r="A2171">
        <v>2169</v>
      </c>
      <c r="B2171" s="3" t="s">
        <v>2170</v>
      </c>
      <c r="C2171" s="3" t="s">
        <v>6279</v>
      </c>
      <c r="D2171" s="7">
        <v>153</v>
      </c>
      <c r="E2171" s="7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7">
        <f t="shared" si="198"/>
        <v>21.857142857142858</v>
      </c>
      <c r="N2171" t="b">
        <v>1</v>
      </c>
      <c r="O2171" s="11">
        <f t="shared" si="199"/>
        <v>1</v>
      </c>
      <c r="P2171" s="12">
        <f t="shared" si="200"/>
        <v>42793.700821759259</v>
      </c>
      <c r="Q2171" s="12">
        <f t="shared" si="201"/>
        <v>42796.700821759259</v>
      </c>
      <c r="R2171" t="s">
        <v>8276</v>
      </c>
      <c r="S2171" t="str">
        <f t="shared" si="202"/>
        <v>music</v>
      </c>
      <c r="T2171" t="str">
        <f t="shared" si="203"/>
        <v>rock</v>
      </c>
    </row>
    <row r="2172" spans="1:20" ht="43.2" x14ac:dyDescent="0.55000000000000004">
      <c r="A2172">
        <v>2170</v>
      </c>
      <c r="B2172" s="3" t="s">
        <v>2171</v>
      </c>
      <c r="C2172" s="3" t="s">
        <v>6280</v>
      </c>
      <c r="D2172" s="7">
        <v>350</v>
      </c>
      <c r="E2172" s="7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7">
        <f t="shared" si="198"/>
        <v>33.315789473684212</v>
      </c>
      <c r="N2172" t="b">
        <v>1</v>
      </c>
      <c r="O2172" s="11">
        <f t="shared" si="199"/>
        <v>1.8085714285714285</v>
      </c>
      <c r="P2172" s="12">
        <f t="shared" si="200"/>
        <v>42198.750254629631</v>
      </c>
      <c r="Q2172" s="12">
        <f t="shared" si="201"/>
        <v>42238.750254629631</v>
      </c>
      <c r="R2172" t="s">
        <v>8276</v>
      </c>
      <c r="S2172" t="str">
        <f t="shared" si="202"/>
        <v>music</v>
      </c>
      <c r="T2172" t="str">
        <f t="shared" si="203"/>
        <v>rock</v>
      </c>
    </row>
    <row r="2173" spans="1:20" ht="43.2" x14ac:dyDescent="0.55000000000000004">
      <c r="A2173">
        <v>2171</v>
      </c>
      <c r="B2173" s="3" t="s">
        <v>2172</v>
      </c>
      <c r="C2173" s="3" t="s">
        <v>6281</v>
      </c>
      <c r="D2173" s="7">
        <v>4000</v>
      </c>
      <c r="E2173" s="7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7">
        <f t="shared" si="198"/>
        <v>90.276595744680847</v>
      </c>
      <c r="N2173" t="b">
        <v>1</v>
      </c>
      <c r="O2173" s="11">
        <f t="shared" si="199"/>
        <v>1.0607500000000001</v>
      </c>
      <c r="P2173" s="12">
        <f t="shared" si="200"/>
        <v>42141.95711805555</v>
      </c>
      <c r="Q2173" s="12">
        <f t="shared" si="201"/>
        <v>42177.208333333328</v>
      </c>
      <c r="R2173" t="s">
        <v>8276</v>
      </c>
      <c r="S2173" t="str">
        <f t="shared" si="202"/>
        <v>music</v>
      </c>
      <c r="T2173" t="str">
        <f t="shared" si="203"/>
        <v>rock</v>
      </c>
    </row>
    <row r="2174" spans="1:20" ht="43.2" x14ac:dyDescent="0.55000000000000004">
      <c r="A2174">
        <v>2172</v>
      </c>
      <c r="B2174" s="3" t="s">
        <v>2173</v>
      </c>
      <c r="C2174" s="3" t="s">
        <v>6282</v>
      </c>
      <c r="D2174" s="7">
        <v>1000</v>
      </c>
      <c r="E2174" s="7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7">
        <f t="shared" si="198"/>
        <v>76.92307692307692</v>
      </c>
      <c r="N2174" t="b">
        <v>1</v>
      </c>
      <c r="O2174" s="11">
        <f t="shared" si="199"/>
        <v>1</v>
      </c>
      <c r="P2174" s="12">
        <f t="shared" si="200"/>
        <v>42082.580092592587</v>
      </c>
      <c r="Q2174" s="12">
        <f t="shared" si="201"/>
        <v>42112.580092592587</v>
      </c>
      <c r="R2174" t="s">
        <v>8276</v>
      </c>
      <c r="S2174" t="str">
        <f t="shared" si="202"/>
        <v>music</v>
      </c>
      <c r="T2174" t="str">
        <f t="shared" si="203"/>
        <v>rock</v>
      </c>
    </row>
    <row r="2175" spans="1:20" ht="43.2" x14ac:dyDescent="0.55000000000000004">
      <c r="A2175">
        <v>2173</v>
      </c>
      <c r="B2175" s="3" t="s">
        <v>2174</v>
      </c>
      <c r="C2175" s="3" t="s">
        <v>6283</v>
      </c>
      <c r="D2175" s="7">
        <v>4200</v>
      </c>
      <c r="E2175" s="7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7">
        <f t="shared" si="198"/>
        <v>59.233333333333334</v>
      </c>
      <c r="N2175" t="b">
        <v>1</v>
      </c>
      <c r="O2175" s="11">
        <f t="shared" si="199"/>
        <v>1.2692857142857144</v>
      </c>
      <c r="P2175" s="12">
        <f t="shared" si="200"/>
        <v>41495.692627314813</v>
      </c>
      <c r="Q2175" s="12">
        <f t="shared" si="201"/>
        <v>41527.165972222225</v>
      </c>
      <c r="R2175" t="s">
        <v>8276</v>
      </c>
      <c r="S2175" t="str">
        <f t="shared" si="202"/>
        <v>music</v>
      </c>
      <c r="T2175" t="str">
        <f t="shared" si="203"/>
        <v>rock</v>
      </c>
    </row>
    <row r="2176" spans="1:20" ht="43.2" x14ac:dyDescent="0.55000000000000004">
      <c r="A2176">
        <v>2174</v>
      </c>
      <c r="B2176" s="3" t="s">
        <v>2175</v>
      </c>
      <c r="C2176" s="3" t="s">
        <v>6284</v>
      </c>
      <c r="D2176" s="7">
        <v>4000</v>
      </c>
      <c r="E2176" s="7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7">
        <f t="shared" si="198"/>
        <v>65.38095238095238</v>
      </c>
      <c r="N2176" t="b">
        <v>1</v>
      </c>
      <c r="O2176" s="11">
        <f t="shared" si="199"/>
        <v>1.0297499999999999</v>
      </c>
      <c r="P2176" s="12">
        <f t="shared" si="200"/>
        <v>42465.542905092589</v>
      </c>
      <c r="Q2176" s="12">
        <f t="shared" si="201"/>
        <v>42495.542905092589</v>
      </c>
      <c r="R2176" t="s">
        <v>8276</v>
      </c>
      <c r="S2176" t="str">
        <f t="shared" si="202"/>
        <v>music</v>
      </c>
      <c r="T2176" t="str">
        <f t="shared" si="203"/>
        <v>rock</v>
      </c>
    </row>
    <row r="2177" spans="1:20" ht="43.2" x14ac:dyDescent="0.55000000000000004">
      <c r="A2177">
        <v>2175</v>
      </c>
      <c r="B2177" s="3" t="s">
        <v>2176</v>
      </c>
      <c r="C2177" s="3" t="s">
        <v>6285</v>
      </c>
      <c r="D2177" s="7">
        <v>700</v>
      </c>
      <c r="E2177" s="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7">
        <f t="shared" si="198"/>
        <v>67.307692307692307</v>
      </c>
      <c r="N2177" t="b">
        <v>1</v>
      </c>
      <c r="O2177" s="11">
        <f t="shared" si="199"/>
        <v>2.5</v>
      </c>
      <c r="P2177" s="12">
        <f t="shared" si="200"/>
        <v>42565.009097222224</v>
      </c>
      <c r="Q2177" s="12">
        <f t="shared" si="201"/>
        <v>42572.009097222224</v>
      </c>
      <c r="R2177" t="s">
        <v>8276</v>
      </c>
      <c r="S2177" t="str">
        <f t="shared" si="202"/>
        <v>music</v>
      </c>
      <c r="T2177" t="str">
        <f t="shared" si="203"/>
        <v>rock</v>
      </c>
    </row>
    <row r="2178" spans="1:20" ht="43.2" x14ac:dyDescent="0.55000000000000004">
      <c r="A2178">
        <v>2176</v>
      </c>
      <c r="B2178" s="3" t="s">
        <v>2177</v>
      </c>
      <c r="C2178" s="3" t="s">
        <v>6286</v>
      </c>
      <c r="D2178" s="7">
        <v>5000</v>
      </c>
      <c r="E2178" s="7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7">
        <f t="shared" si="198"/>
        <v>88.74647887323944</v>
      </c>
      <c r="N2178" t="b">
        <v>1</v>
      </c>
      <c r="O2178" s="11">
        <f t="shared" si="199"/>
        <v>1.2602</v>
      </c>
      <c r="P2178" s="12">
        <f t="shared" si="200"/>
        <v>42096.633206018523</v>
      </c>
      <c r="Q2178" s="12">
        <f t="shared" si="201"/>
        <v>42126.633206018523</v>
      </c>
      <c r="R2178" t="s">
        <v>8276</v>
      </c>
      <c r="S2178" t="str">
        <f t="shared" si="202"/>
        <v>music</v>
      </c>
      <c r="T2178" t="str">
        <f t="shared" si="203"/>
        <v>rock</v>
      </c>
    </row>
    <row r="2179" spans="1:20" ht="57.6" x14ac:dyDescent="0.55000000000000004">
      <c r="A2179">
        <v>2177</v>
      </c>
      <c r="B2179" s="3" t="s">
        <v>2178</v>
      </c>
      <c r="C2179" s="3" t="s">
        <v>6287</v>
      </c>
      <c r="D2179" s="7">
        <v>2500</v>
      </c>
      <c r="E2179" s="7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7">
        <f t="shared" ref="M2179:M2242" si="204">E2179/L2179</f>
        <v>65.868421052631575</v>
      </c>
      <c r="N2179" t="b">
        <v>1</v>
      </c>
      <c r="O2179" s="11">
        <f t="shared" ref="O2179:O2242" si="205">E2179/D2179</f>
        <v>1.0012000000000001</v>
      </c>
      <c r="P2179" s="12">
        <f t="shared" ref="P2179:P2242" si="206">(((J2179/60)/60)/24)+DATE(1970,1,1)</f>
        <v>42502.250775462962</v>
      </c>
      <c r="Q2179" s="12">
        <f t="shared" ref="Q2179:Q2242" si="207">(((I2179/60)/60)/24)+DATE(1970,1,1)</f>
        <v>42527.250775462962</v>
      </c>
      <c r="R2179" t="s">
        <v>8276</v>
      </c>
      <c r="S2179" t="str">
        <f t="shared" ref="S2179:S2242" si="208">LEFT(R2179, SEARCH("/",R2179,1)-1)</f>
        <v>music</v>
      </c>
      <c r="T2179" t="str">
        <f t="shared" ref="T2179:T2242" si="209">RIGHT(R2179,LEN(R2179)-SEARCH("/",R2179))</f>
        <v>rock</v>
      </c>
    </row>
    <row r="2180" spans="1:20" ht="43.2" x14ac:dyDescent="0.55000000000000004">
      <c r="A2180">
        <v>2178</v>
      </c>
      <c r="B2180" s="3" t="s">
        <v>2179</v>
      </c>
      <c r="C2180" s="3" t="s">
        <v>6288</v>
      </c>
      <c r="D2180" s="7">
        <v>25000</v>
      </c>
      <c r="E2180" s="7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7">
        <f t="shared" si="204"/>
        <v>40.349243306169967</v>
      </c>
      <c r="N2180" t="b">
        <v>1</v>
      </c>
      <c r="O2180" s="11">
        <f t="shared" si="205"/>
        <v>1.3864000000000001</v>
      </c>
      <c r="P2180" s="12">
        <f t="shared" si="206"/>
        <v>42723.63653935185</v>
      </c>
      <c r="Q2180" s="12">
        <f t="shared" si="207"/>
        <v>42753.63653935185</v>
      </c>
      <c r="R2180" t="s">
        <v>8276</v>
      </c>
      <c r="S2180" t="str">
        <f t="shared" si="208"/>
        <v>music</v>
      </c>
      <c r="T2180" t="str">
        <f t="shared" si="209"/>
        <v>rock</v>
      </c>
    </row>
    <row r="2181" spans="1:20" ht="28.8" x14ac:dyDescent="0.55000000000000004">
      <c r="A2181">
        <v>2179</v>
      </c>
      <c r="B2181" s="3" t="s">
        <v>2180</v>
      </c>
      <c r="C2181" s="3" t="s">
        <v>6289</v>
      </c>
      <c r="D2181" s="7">
        <v>1000</v>
      </c>
      <c r="E2181" s="7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7">
        <f t="shared" si="204"/>
        <v>76.857142857142861</v>
      </c>
      <c r="N2181" t="b">
        <v>1</v>
      </c>
      <c r="O2181" s="11">
        <f t="shared" si="205"/>
        <v>1.6140000000000001</v>
      </c>
      <c r="P2181" s="12">
        <f t="shared" si="206"/>
        <v>42075.171203703707</v>
      </c>
      <c r="Q2181" s="12">
        <f t="shared" si="207"/>
        <v>42105.171203703707</v>
      </c>
      <c r="R2181" t="s">
        <v>8276</v>
      </c>
      <c r="S2181" t="str">
        <f t="shared" si="208"/>
        <v>music</v>
      </c>
      <c r="T2181" t="str">
        <f t="shared" si="209"/>
        <v>rock</v>
      </c>
    </row>
    <row r="2182" spans="1:20" ht="28.8" x14ac:dyDescent="0.55000000000000004">
      <c r="A2182">
        <v>2180</v>
      </c>
      <c r="B2182" s="3" t="s">
        <v>2181</v>
      </c>
      <c r="C2182" s="3" t="s">
        <v>6290</v>
      </c>
      <c r="D2182" s="7">
        <v>5000</v>
      </c>
      <c r="E2182" s="7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7">
        <f t="shared" si="204"/>
        <v>68.707820512820518</v>
      </c>
      <c r="N2182" t="b">
        <v>1</v>
      </c>
      <c r="O2182" s="11">
        <f t="shared" si="205"/>
        <v>1.071842</v>
      </c>
      <c r="P2182" s="12">
        <f t="shared" si="206"/>
        <v>42279.669768518521</v>
      </c>
      <c r="Q2182" s="12">
        <f t="shared" si="207"/>
        <v>42321.711435185185</v>
      </c>
      <c r="R2182" t="s">
        <v>8276</v>
      </c>
      <c r="S2182" t="str">
        <f t="shared" si="208"/>
        <v>music</v>
      </c>
      <c r="T2182" t="str">
        <f t="shared" si="209"/>
        <v>rock</v>
      </c>
    </row>
    <row r="2183" spans="1:20" ht="43.2" x14ac:dyDescent="0.55000000000000004">
      <c r="A2183">
        <v>2181</v>
      </c>
      <c r="B2183" s="3" t="s">
        <v>2182</v>
      </c>
      <c r="C2183" s="3" t="s">
        <v>6291</v>
      </c>
      <c r="D2183" s="7">
        <v>2000</v>
      </c>
      <c r="E2183" s="7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7">
        <f t="shared" si="204"/>
        <v>57.773584905660378</v>
      </c>
      <c r="N2183" t="b">
        <v>1</v>
      </c>
      <c r="O2183" s="11">
        <f t="shared" si="205"/>
        <v>1.5309999999999999</v>
      </c>
      <c r="P2183" s="12">
        <f t="shared" si="206"/>
        <v>42773.005243055552</v>
      </c>
      <c r="Q2183" s="12">
        <f t="shared" si="207"/>
        <v>42787.005243055552</v>
      </c>
      <c r="R2183" t="s">
        <v>8297</v>
      </c>
      <c r="S2183" t="str">
        <f t="shared" si="208"/>
        <v>games</v>
      </c>
      <c r="T2183" t="str">
        <f t="shared" si="209"/>
        <v>tabletop games</v>
      </c>
    </row>
    <row r="2184" spans="1:20" ht="43.2" x14ac:dyDescent="0.55000000000000004">
      <c r="A2184">
        <v>2182</v>
      </c>
      <c r="B2184" s="3" t="s">
        <v>2183</v>
      </c>
      <c r="C2184" s="3" t="s">
        <v>6292</v>
      </c>
      <c r="D2184" s="7">
        <v>3000</v>
      </c>
      <c r="E2184" s="7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7">
        <f t="shared" si="204"/>
        <v>44.171348314606739</v>
      </c>
      <c r="N2184" t="b">
        <v>1</v>
      </c>
      <c r="O2184" s="11">
        <f t="shared" si="205"/>
        <v>5.2416666666666663</v>
      </c>
      <c r="P2184" s="12">
        <f t="shared" si="206"/>
        <v>41879.900752314818</v>
      </c>
      <c r="Q2184" s="12">
        <f t="shared" si="207"/>
        <v>41914.900752314818</v>
      </c>
      <c r="R2184" t="s">
        <v>8297</v>
      </c>
      <c r="S2184" t="str">
        <f t="shared" si="208"/>
        <v>games</v>
      </c>
      <c r="T2184" t="str">
        <f t="shared" si="209"/>
        <v>tabletop games</v>
      </c>
    </row>
    <row r="2185" spans="1:20" ht="43.2" x14ac:dyDescent="0.55000000000000004">
      <c r="A2185">
        <v>2183</v>
      </c>
      <c r="B2185" s="3" t="s">
        <v>2184</v>
      </c>
      <c r="C2185" s="3" t="s">
        <v>6293</v>
      </c>
      <c r="D2185" s="7">
        <v>1800</v>
      </c>
      <c r="E2185" s="7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7">
        <f t="shared" si="204"/>
        <v>31.566308243727597</v>
      </c>
      <c r="N2185" t="b">
        <v>1</v>
      </c>
      <c r="O2185" s="11">
        <f t="shared" si="205"/>
        <v>4.8927777777777779</v>
      </c>
      <c r="P2185" s="12">
        <f t="shared" si="206"/>
        <v>42745.365474537044</v>
      </c>
      <c r="Q2185" s="12">
        <f t="shared" si="207"/>
        <v>42775.208333333328</v>
      </c>
      <c r="R2185" t="s">
        <v>8297</v>
      </c>
      <c r="S2185" t="str">
        <f t="shared" si="208"/>
        <v>games</v>
      </c>
      <c r="T2185" t="str">
        <f t="shared" si="209"/>
        <v>tabletop games</v>
      </c>
    </row>
    <row r="2186" spans="1:20" ht="43.2" x14ac:dyDescent="0.55000000000000004">
      <c r="A2186">
        <v>2184</v>
      </c>
      <c r="B2186" s="3" t="s">
        <v>2185</v>
      </c>
      <c r="C2186" s="3" t="s">
        <v>6294</v>
      </c>
      <c r="D2186" s="7">
        <v>10000</v>
      </c>
      <c r="E2186" s="7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7">
        <f t="shared" si="204"/>
        <v>107.04511278195488</v>
      </c>
      <c r="N2186" t="b">
        <v>1</v>
      </c>
      <c r="O2186" s="11">
        <f t="shared" si="205"/>
        <v>2.8473999999999999</v>
      </c>
      <c r="P2186" s="12">
        <f t="shared" si="206"/>
        <v>42380.690289351856</v>
      </c>
      <c r="Q2186" s="12">
        <f t="shared" si="207"/>
        <v>42394.666666666672</v>
      </c>
      <c r="R2186" t="s">
        <v>8297</v>
      </c>
      <c r="S2186" t="str">
        <f t="shared" si="208"/>
        <v>games</v>
      </c>
      <c r="T2186" t="str">
        <f t="shared" si="209"/>
        <v>tabletop games</v>
      </c>
    </row>
    <row r="2187" spans="1:20" ht="43.2" x14ac:dyDescent="0.55000000000000004">
      <c r="A2187">
        <v>2185</v>
      </c>
      <c r="B2187" s="3" t="s">
        <v>2186</v>
      </c>
      <c r="C2187" s="3" t="s">
        <v>6295</v>
      </c>
      <c r="D2187" s="7">
        <v>5000</v>
      </c>
      <c r="E2187" s="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7">
        <f t="shared" si="204"/>
        <v>149.03451043338683</v>
      </c>
      <c r="N2187" t="b">
        <v>1</v>
      </c>
      <c r="O2187" s="11">
        <f t="shared" si="205"/>
        <v>18.569700000000001</v>
      </c>
      <c r="P2187" s="12">
        <f t="shared" si="206"/>
        <v>41319.349988425929</v>
      </c>
      <c r="Q2187" s="12">
        <f t="shared" si="207"/>
        <v>41359.349988425929</v>
      </c>
      <c r="R2187" t="s">
        <v>8297</v>
      </c>
      <c r="S2187" t="str">
        <f t="shared" si="208"/>
        <v>games</v>
      </c>
      <c r="T2187" t="str">
        <f t="shared" si="209"/>
        <v>tabletop games</v>
      </c>
    </row>
    <row r="2188" spans="1:20" ht="28.8" x14ac:dyDescent="0.55000000000000004">
      <c r="A2188">
        <v>2186</v>
      </c>
      <c r="B2188" s="3" t="s">
        <v>2187</v>
      </c>
      <c r="C2188" s="3" t="s">
        <v>6296</v>
      </c>
      <c r="D2188" s="7">
        <v>20000</v>
      </c>
      <c r="E2188" s="7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7">
        <f t="shared" si="204"/>
        <v>55.956632653061227</v>
      </c>
      <c r="N2188" t="b">
        <v>1</v>
      </c>
      <c r="O2188" s="11">
        <f t="shared" si="205"/>
        <v>1.0967499999999999</v>
      </c>
      <c r="P2188" s="12">
        <f t="shared" si="206"/>
        <v>42583.615081018521</v>
      </c>
      <c r="Q2188" s="12">
        <f t="shared" si="207"/>
        <v>42620.083333333328</v>
      </c>
      <c r="R2188" t="s">
        <v>8297</v>
      </c>
      <c r="S2188" t="str">
        <f t="shared" si="208"/>
        <v>games</v>
      </c>
      <c r="T2188" t="str">
        <f t="shared" si="209"/>
        <v>tabletop games</v>
      </c>
    </row>
    <row r="2189" spans="1:20" ht="43.2" x14ac:dyDescent="0.55000000000000004">
      <c r="A2189">
        <v>2187</v>
      </c>
      <c r="B2189" s="3" t="s">
        <v>2188</v>
      </c>
      <c r="C2189" s="3" t="s">
        <v>6297</v>
      </c>
      <c r="D2189" s="7">
        <v>20000</v>
      </c>
      <c r="E2189" s="7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7">
        <f t="shared" si="204"/>
        <v>56.970381807973048</v>
      </c>
      <c r="N2189" t="b">
        <v>1</v>
      </c>
      <c r="O2189" s="11">
        <f t="shared" si="205"/>
        <v>10.146425000000001</v>
      </c>
      <c r="P2189" s="12">
        <f t="shared" si="206"/>
        <v>42068.209097222221</v>
      </c>
      <c r="Q2189" s="12">
        <f t="shared" si="207"/>
        <v>42097.165972222225</v>
      </c>
      <c r="R2189" t="s">
        <v>8297</v>
      </c>
      <c r="S2189" t="str">
        <f t="shared" si="208"/>
        <v>games</v>
      </c>
      <c r="T2189" t="str">
        <f t="shared" si="209"/>
        <v>tabletop games</v>
      </c>
    </row>
    <row r="2190" spans="1:20" ht="43.2" x14ac:dyDescent="0.55000000000000004">
      <c r="A2190">
        <v>2188</v>
      </c>
      <c r="B2190" s="3" t="s">
        <v>2189</v>
      </c>
      <c r="C2190" s="3" t="s">
        <v>6298</v>
      </c>
      <c r="D2190" s="7">
        <v>5494</v>
      </c>
      <c r="E2190" s="7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7">
        <f t="shared" si="204"/>
        <v>44.056420233463037</v>
      </c>
      <c r="N2190" t="b">
        <v>1</v>
      </c>
      <c r="O2190" s="11">
        <f t="shared" si="205"/>
        <v>4.1217692027666546</v>
      </c>
      <c r="P2190" s="12">
        <f t="shared" si="206"/>
        <v>42633.586122685185</v>
      </c>
      <c r="Q2190" s="12">
        <f t="shared" si="207"/>
        <v>42668.708333333328</v>
      </c>
      <c r="R2190" t="s">
        <v>8297</v>
      </c>
      <c r="S2190" t="str">
        <f t="shared" si="208"/>
        <v>games</v>
      </c>
      <c r="T2190" t="str">
        <f t="shared" si="209"/>
        <v>tabletop games</v>
      </c>
    </row>
    <row r="2191" spans="1:20" ht="43.2" x14ac:dyDescent="0.55000000000000004">
      <c r="A2191">
        <v>2189</v>
      </c>
      <c r="B2191" s="3" t="s">
        <v>2190</v>
      </c>
      <c r="C2191" s="3" t="s">
        <v>6299</v>
      </c>
      <c r="D2191" s="7">
        <v>1200</v>
      </c>
      <c r="E2191" s="7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7">
        <f t="shared" si="204"/>
        <v>68.625</v>
      </c>
      <c r="N2191" t="b">
        <v>1</v>
      </c>
      <c r="O2191" s="11">
        <f t="shared" si="205"/>
        <v>5.0324999999999998</v>
      </c>
      <c r="P2191" s="12">
        <f t="shared" si="206"/>
        <v>42467.788194444445</v>
      </c>
      <c r="Q2191" s="12">
        <f t="shared" si="207"/>
        <v>42481.916666666672</v>
      </c>
      <c r="R2191" t="s">
        <v>8297</v>
      </c>
      <c r="S2191" t="str">
        <f t="shared" si="208"/>
        <v>games</v>
      </c>
      <c r="T2191" t="str">
        <f t="shared" si="209"/>
        <v>tabletop games</v>
      </c>
    </row>
    <row r="2192" spans="1:20" ht="43.2" x14ac:dyDescent="0.55000000000000004">
      <c r="A2192">
        <v>2190</v>
      </c>
      <c r="B2192" s="3" t="s">
        <v>2191</v>
      </c>
      <c r="C2192" s="3" t="s">
        <v>6300</v>
      </c>
      <c r="D2192" s="7">
        <v>19000</v>
      </c>
      <c r="E2192" s="7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7">
        <f t="shared" si="204"/>
        <v>65.318435754189949</v>
      </c>
      <c r="N2192" t="b">
        <v>1</v>
      </c>
      <c r="O2192" s="11">
        <f t="shared" si="205"/>
        <v>1.8461052631578947</v>
      </c>
      <c r="P2192" s="12">
        <f t="shared" si="206"/>
        <v>42417.625046296293</v>
      </c>
      <c r="Q2192" s="12">
        <f t="shared" si="207"/>
        <v>42452.290972222225</v>
      </c>
      <c r="R2192" t="s">
        <v>8297</v>
      </c>
      <c r="S2192" t="str">
        <f t="shared" si="208"/>
        <v>games</v>
      </c>
      <c r="T2192" t="str">
        <f t="shared" si="209"/>
        <v>tabletop games</v>
      </c>
    </row>
    <row r="2193" spans="1:20" ht="43.2" x14ac:dyDescent="0.55000000000000004">
      <c r="A2193">
        <v>2191</v>
      </c>
      <c r="B2193" s="3" t="s">
        <v>2192</v>
      </c>
      <c r="C2193" s="3" t="s">
        <v>6301</v>
      </c>
      <c r="D2193" s="7">
        <v>750</v>
      </c>
      <c r="E2193" s="7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7">
        <f t="shared" si="204"/>
        <v>35.92</v>
      </c>
      <c r="N2193" t="b">
        <v>1</v>
      </c>
      <c r="O2193" s="11">
        <f t="shared" si="205"/>
        <v>1.1973333333333334</v>
      </c>
      <c r="P2193" s="12">
        <f t="shared" si="206"/>
        <v>42768.833645833336</v>
      </c>
      <c r="Q2193" s="12">
        <f t="shared" si="207"/>
        <v>42780.833645833336</v>
      </c>
      <c r="R2193" t="s">
        <v>8297</v>
      </c>
      <c r="S2193" t="str">
        <f t="shared" si="208"/>
        <v>games</v>
      </c>
      <c r="T2193" t="str">
        <f t="shared" si="209"/>
        <v>tabletop games</v>
      </c>
    </row>
    <row r="2194" spans="1:20" ht="43.2" x14ac:dyDescent="0.55000000000000004">
      <c r="A2194">
        <v>2192</v>
      </c>
      <c r="B2194" s="3" t="s">
        <v>2193</v>
      </c>
      <c r="C2194" s="3" t="s">
        <v>6302</v>
      </c>
      <c r="D2194" s="7">
        <v>12000</v>
      </c>
      <c r="E2194" s="7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7">
        <f t="shared" si="204"/>
        <v>40.070667078443485</v>
      </c>
      <c r="N2194" t="b">
        <v>1</v>
      </c>
      <c r="O2194" s="11">
        <f t="shared" si="205"/>
        <v>10.812401666666668</v>
      </c>
      <c r="P2194" s="12">
        <f t="shared" si="206"/>
        <v>42691.8512037037</v>
      </c>
      <c r="Q2194" s="12">
        <f t="shared" si="207"/>
        <v>42719.958333333328</v>
      </c>
      <c r="R2194" t="s">
        <v>8297</v>
      </c>
      <c r="S2194" t="str">
        <f t="shared" si="208"/>
        <v>games</v>
      </c>
      <c r="T2194" t="str">
        <f t="shared" si="209"/>
        <v>tabletop games</v>
      </c>
    </row>
    <row r="2195" spans="1:20" ht="43.2" x14ac:dyDescent="0.55000000000000004">
      <c r="A2195">
        <v>2193</v>
      </c>
      <c r="B2195" s="3" t="s">
        <v>2194</v>
      </c>
      <c r="C2195" s="3" t="s">
        <v>6303</v>
      </c>
      <c r="D2195" s="7">
        <v>15000</v>
      </c>
      <c r="E2195" s="7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7">
        <f t="shared" si="204"/>
        <v>75.647714604236342</v>
      </c>
      <c r="N2195" t="b">
        <v>1</v>
      </c>
      <c r="O2195" s="11">
        <f t="shared" si="205"/>
        <v>4.5237333333333334</v>
      </c>
      <c r="P2195" s="12">
        <f t="shared" si="206"/>
        <v>42664.405925925923</v>
      </c>
      <c r="Q2195" s="12">
        <f t="shared" si="207"/>
        <v>42695.207638888889</v>
      </c>
      <c r="R2195" t="s">
        <v>8297</v>
      </c>
      <c r="S2195" t="str">
        <f t="shared" si="208"/>
        <v>games</v>
      </c>
      <c r="T2195" t="str">
        <f t="shared" si="209"/>
        <v>tabletop games</v>
      </c>
    </row>
    <row r="2196" spans="1:20" ht="43.2" x14ac:dyDescent="0.55000000000000004">
      <c r="A2196">
        <v>2194</v>
      </c>
      <c r="B2196" s="3" t="s">
        <v>2195</v>
      </c>
      <c r="C2196" s="3" t="s">
        <v>6304</v>
      </c>
      <c r="D2196" s="7">
        <v>10000</v>
      </c>
      <c r="E2196" s="7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7">
        <f t="shared" si="204"/>
        <v>61.203872437357631</v>
      </c>
      <c r="N2196" t="b">
        <v>1</v>
      </c>
      <c r="O2196" s="11">
        <f t="shared" si="205"/>
        <v>5.3737000000000004</v>
      </c>
      <c r="P2196" s="12">
        <f t="shared" si="206"/>
        <v>42425.757986111115</v>
      </c>
      <c r="Q2196" s="12">
        <f t="shared" si="207"/>
        <v>42455.716319444444</v>
      </c>
      <c r="R2196" t="s">
        <v>8297</v>
      </c>
      <c r="S2196" t="str">
        <f t="shared" si="208"/>
        <v>games</v>
      </c>
      <c r="T2196" t="str">
        <f t="shared" si="209"/>
        <v>tabletop games</v>
      </c>
    </row>
    <row r="2197" spans="1:20" ht="28.8" x14ac:dyDescent="0.55000000000000004">
      <c r="A2197">
        <v>2195</v>
      </c>
      <c r="B2197" s="3" t="s">
        <v>2196</v>
      </c>
      <c r="C2197" s="3" t="s">
        <v>6305</v>
      </c>
      <c r="D2197" s="7">
        <v>4600</v>
      </c>
      <c r="E2197" s="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7">
        <f t="shared" si="204"/>
        <v>48.130434782608695</v>
      </c>
      <c r="N2197" t="b">
        <v>1</v>
      </c>
      <c r="O2197" s="11">
        <f t="shared" si="205"/>
        <v>1.2032608695652174</v>
      </c>
      <c r="P2197" s="12">
        <f t="shared" si="206"/>
        <v>42197.771990740745</v>
      </c>
      <c r="Q2197" s="12">
        <f t="shared" si="207"/>
        <v>42227.771990740745</v>
      </c>
      <c r="R2197" t="s">
        <v>8297</v>
      </c>
      <c r="S2197" t="str">
        <f t="shared" si="208"/>
        <v>games</v>
      </c>
      <c r="T2197" t="str">
        <f t="shared" si="209"/>
        <v>tabletop games</v>
      </c>
    </row>
    <row r="2198" spans="1:20" ht="28.8" x14ac:dyDescent="0.55000000000000004">
      <c r="A2198">
        <v>2196</v>
      </c>
      <c r="B2198" s="3" t="s">
        <v>2197</v>
      </c>
      <c r="C2198" s="3" t="s">
        <v>6306</v>
      </c>
      <c r="D2198" s="7">
        <v>14000</v>
      </c>
      <c r="E2198" s="7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7">
        <f t="shared" si="204"/>
        <v>68.106837606837601</v>
      </c>
      <c r="N2198" t="b">
        <v>1</v>
      </c>
      <c r="O2198" s="11">
        <f t="shared" si="205"/>
        <v>1.1383571428571428</v>
      </c>
      <c r="P2198" s="12">
        <f t="shared" si="206"/>
        <v>42675.487291666665</v>
      </c>
      <c r="Q2198" s="12">
        <f t="shared" si="207"/>
        <v>42706.291666666672</v>
      </c>
      <c r="R2198" t="s">
        <v>8297</v>
      </c>
      <c r="S2198" t="str">
        <f t="shared" si="208"/>
        <v>games</v>
      </c>
      <c r="T2198" t="str">
        <f t="shared" si="209"/>
        <v>tabletop games</v>
      </c>
    </row>
    <row r="2199" spans="1:20" ht="43.2" x14ac:dyDescent="0.55000000000000004">
      <c r="A2199">
        <v>2197</v>
      </c>
      <c r="B2199" s="3" t="s">
        <v>2198</v>
      </c>
      <c r="C2199" s="3" t="s">
        <v>6307</v>
      </c>
      <c r="D2199" s="7">
        <v>30000</v>
      </c>
      <c r="E2199" s="7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7">
        <f t="shared" si="204"/>
        <v>65.891300230946882</v>
      </c>
      <c r="N2199" t="b">
        <v>1</v>
      </c>
      <c r="O2199" s="11">
        <f t="shared" si="205"/>
        <v>9.5103109999999997</v>
      </c>
      <c r="P2199" s="12">
        <f t="shared" si="206"/>
        <v>42033.584016203706</v>
      </c>
      <c r="Q2199" s="12">
        <f t="shared" si="207"/>
        <v>42063.584016203706</v>
      </c>
      <c r="R2199" t="s">
        <v>8297</v>
      </c>
      <c r="S2199" t="str">
        <f t="shared" si="208"/>
        <v>games</v>
      </c>
      <c r="T2199" t="str">
        <f t="shared" si="209"/>
        <v>tabletop games</v>
      </c>
    </row>
    <row r="2200" spans="1:20" ht="43.2" x14ac:dyDescent="0.55000000000000004">
      <c r="A2200">
        <v>2198</v>
      </c>
      <c r="B2200" s="3" t="s">
        <v>2199</v>
      </c>
      <c r="C2200" s="3" t="s">
        <v>6308</v>
      </c>
      <c r="D2200" s="7">
        <v>40000</v>
      </c>
      <c r="E2200" s="7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7">
        <f t="shared" si="204"/>
        <v>81.654377880184327</v>
      </c>
      <c r="N2200" t="b">
        <v>1</v>
      </c>
      <c r="O2200" s="11">
        <f t="shared" si="205"/>
        <v>1.3289249999999999</v>
      </c>
      <c r="P2200" s="12">
        <f t="shared" si="206"/>
        <v>42292.513888888891</v>
      </c>
      <c r="Q2200" s="12">
        <f t="shared" si="207"/>
        <v>42322.555555555555</v>
      </c>
      <c r="R2200" t="s">
        <v>8297</v>
      </c>
      <c r="S2200" t="str">
        <f t="shared" si="208"/>
        <v>games</v>
      </c>
      <c r="T2200" t="str">
        <f t="shared" si="209"/>
        <v>tabletop games</v>
      </c>
    </row>
    <row r="2201" spans="1:20" ht="28.8" x14ac:dyDescent="0.55000000000000004">
      <c r="A2201">
        <v>2199</v>
      </c>
      <c r="B2201" s="3" t="s">
        <v>2200</v>
      </c>
      <c r="C2201" s="3" t="s">
        <v>6309</v>
      </c>
      <c r="D2201" s="7">
        <v>9000</v>
      </c>
      <c r="E2201" s="7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7">
        <f t="shared" si="204"/>
        <v>52.701195219123505</v>
      </c>
      <c r="N2201" t="b">
        <v>1</v>
      </c>
      <c r="O2201" s="11">
        <f t="shared" si="205"/>
        <v>1.4697777777777778</v>
      </c>
      <c r="P2201" s="12">
        <f t="shared" si="206"/>
        <v>42262.416643518518</v>
      </c>
      <c r="Q2201" s="12">
        <f t="shared" si="207"/>
        <v>42292.416643518518</v>
      </c>
      <c r="R2201" t="s">
        <v>8297</v>
      </c>
      <c r="S2201" t="str">
        <f t="shared" si="208"/>
        <v>games</v>
      </c>
      <c r="T2201" t="str">
        <f t="shared" si="209"/>
        <v>tabletop games</v>
      </c>
    </row>
    <row r="2202" spans="1:20" ht="43.2" x14ac:dyDescent="0.55000000000000004">
      <c r="A2202">
        <v>2200</v>
      </c>
      <c r="B2202" s="3" t="s">
        <v>2201</v>
      </c>
      <c r="C2202" s="3" t="s">
        <v>6310</v>
      </c>
      <c r="D2202" s="7">
        <v>2000</v>
      </c>
      <c r="E2202" s="7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7">
        <f t="shared" si="204"/>
        <v>41.228136882129277</v>
      </c>
      <c r="N2202" t="b">
        <v>1</v>
      </c>
      <c r="O2202" s="11">
        <f t="shared" si="205"/>
        <v>5.4215</v>
      </c>
      <c r="P2202" s="12">
        <f t="shared" si="206"/>
        <v>42163.625787037032</v>
      </c>
      <c r="Q2202" s="12">
        <f t="shared" si="207"/>
        <v>42191.125</v>
      </c>
      <c r="R2202" t="s">
        <v>8297</v>
      </c>
      <c r="S2202" t="str">
        <f t="shared" si="208"/>
        <v>games</v>
      </c>
      <c r="T2202" t="str">
        <f t="shared" si="209"/>
        <v>tabletop games</v>
      </c>
    </row>
    <row r="2203" spans="1:20" ht="43.2" x14ac:dyDescent="0.55000000000000004">
      <c r="A2203">
        <v>2201</v>
      </c>
      <c r="B2203" s="3" t="s">
        <v>2202</v>
      </c>
      <c r="C2203" s="3" t="s">
        <v>6311</v>
      </c>
      <c r="D2203" s="7">
        <v>110</v>
      </c>
      <c r="E2203" s="7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7">
        <f t="shared" si="204"/>
        <v>15.035357142857142</v>
      </c>
      <c r="N2203" t="b">
        <v>1</v>
      </c>
      <c r="O2203" s="11">
        <f t="shared" si="205"/>
        <v>3.8271818181818182</v>
      </c>
      <c r="P2203" s="12">
        <f t="shared" si="206"/>
        <v>41276.846817129634</v>
      </c>
      <c r="Q2203" s="12">
        <f t="shared" si="207"/>
        <v>41290.846817129634</v>
      </c>
      <c r="R2203" t="s">
        <v>8280</v>
      </c>
      <c r="S2203" t="str">
        <f t="shared" si="208"/>
        <v>music</v>
      </c>
      <c r="T2203" t="str">
        <f t="shared" si="209"/>
        <v>electronic music</v>
      </c>
    </row>
    <row r="2204" spans="1:20" ht="28.8" x14ac:dyDescent="0.55000000000000004">
      <c r="A2204">
        <v>2202</v>
      </c>
      <c r="B2204" s="3" t="s">
        <v>2203</v>
      </c>
      <c r="C2204" s="3" t="s">
        <v>6312</v>
      </c>
      <c r="D2204" s="7">
        <v>4000</v>
      </c>
      <c r="E2204" s="7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7">
        <f t="shared" si="204"/>
        <v>39.066920943134534</v>
      </c>
      <c r="N2204" t="b">
        <v>1</v>
      </c>
      <c r="O2204" s="11">
        <f t="shared" si="205"/>
        <v>7.0418124999999998</v>
      </c>
      <c r="P2204" s="12">
        <f t="shared" si="206"/>
        <v>41184.849166666667</v>
      </c>
      <c r="Q2204" s="12">
        <f t="shared" si="207"/>
        <v>41214.849166666667</v>
      </c>
      <c r="R2204" t="s">
        <v>8280</v>
      </c>
      <c r="S2204" t="str">
        <f t="shared" si="208"/>
        <v>music</v>
      </c>
      <c r="T2204" t="str">
        <f t="shared" si="209"/>
        <v>electronic music</v>
      </c>
    </row>
    <row r="2205" spans="1:20" ht="43.2" x14ac:dyDescent="0.55000000000000004">
      <c r="A2205">
        <v>2203</v>
      </c>
      <c r="B2205" s="3" t="s">
        <v>2204</v>
      </c>
      <c r="C2205" s="3" t="s">
        <v>6313</v>
      </c>
      <c r="D2205" s="7">
        <v>2000</v>
      </c>
      <c r="E2205" s="7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7">
        <f t="shared" si="204"/>
        <v>43.82</v>
      </c>
      <c r="N2205" t="b">
        <v>1</v>
      </c>
      <c r="O2205" s="11">
        <f t="shared" si="205"/>
        <v>1.0954999999999999</v>
      </c>
      <c r="P2205" s="12">
        <f t="shared" si="206"/>
        <v>42241.85974537037</v>
      </c>
      <c r="Q2205" s="12">
        <f t="shared" si="207"/>
        <v>42271.85974537037</v>
      </c>
      <c r="R2205" t="s">
        <v>8280</v>
      </c>
      <c r="S2205" t="str">
        <f t="shared" si="208"/>
        <v>music</v>
      </c>
      <c r="T2205" t="str">
        <f t="shared" si="209"/>
        <v>electronic music</v>
      </c>
    </row>
    <row r="2206" spans="1:20" ht="43.2" x14ac:dyDescent="0.55000000000000004">
      <c r="A2206">
        <v>2204</v>
      </c>
      <c r="B2206" s="3" t="s">
        <v>2205</v>
      </c>
      <c r="C2206" s="3" t="s">
        <v>6314</v>
      </c>
      <c r="D2206" s="7">
        <v>1500</v>
      </c>
      <c r="E2206" s="7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7">
        <f t="shared" si="204"/>
        <v>27.301369863013697</v>
      </c>
      <c r="N2206" t="b">
        <v>1</v>
      </c>
      <c r="O2206" s="11">
        <f t="shared" si="205"/>
        <v>1.3286666666666667</v>
      </c>
      <c r="P2206" s="12">
        <f t="shared" si="206"/>
        <v>41312.311562499999</v>
      </c>
      <c r="Q2206" s="12">
        <f t="shared" si="207"/>
        <v>41342.311562499999</v>
      </c>
      <c r="R2206" t="s">
        <v>8280</v>
      </c>
      <c r="S2206" t="str">
        <f t="shared" si="208"/>
        <v>music</v>
      </c>
      <c r="T2206" t="str">
        <f t="shared" si="209"/>
        <v>electronic music</v>
      </c>
    </row>
    <row r="2207" spans="1:20" ht="43.2" x14ac:dyDescent="0.55000000000000004">
      <c r="A2207">
        <v>2205</v>
      </c>
      <c r="B2207" s="3" t="s">
        <v>2206</v>
      </c>
      <c r="C2207" s="3" t="s">
        <v>6315</v>
      </c>
      <c r="D2207" s="7">
        <v>750</v>
      </c>
      <c r="E2207" s="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7">
        <f t="shared" si="204"/>
        <v>42.222222222222221</v>
      </c>
      <c r="N2207" t="b">
        <v>1</v>
      </c>
      <c r="O2207" s="11">
        <f t="shared" si="205"/>
        <v>1.52</v>
      </c>
      <c r="P2207" s="12">
        <f t="shared" si="206"/>
        <v>41031.82163194444</v>
      </c>
      <c r="Q2207" s="12">
        <f t="shared" si="207"/>
        <v>41061.82163194444</v>
      </c>
      <c r="R2207" t="s">
        <v>8280</v>
      </c>
      <c r="S2207" t="str">
        <f t="shared" si="208"/>
        <v>music</v>
      </c>
      <c r="T2207" t="str">
        <f t="shared" si="209"/>
        <v>electronic music</v>
      </c>
    </row>
    <row r="2208" spans="1:20" ht="43.2" x14ac:dyDescent="0.55000000000000004">
      <c r="A2208">
        <v>2206</v>
      </c>
      <c r="B2208" s="3" t="s">
        <v>2207</v>
      </c>
      <c r="C2208" s="3" t="s">
        <v>6316</v>
      </c>
      <c r="D2208" s="7">
        <v>1100</v>
      </c>
      <c r="E2208" s="7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7">
        <f t="shared" si="204"/>
        <v>33.235294117647058</v>
      </c>
      <c r="N2208" t="b">
        <v>1</v>
      </c>
      <c r="O2208" s="11">
        <f t="shared" si="205"/>
        <v>1.0272727272727273</v>
      </c>
      <c r="P2208" s="12">
        <f t="shared" si="206"/>
        <v>40997.257222222222</v>
      </c>
      <c r="Q2208" s="12">
        <f t="shared" si="207"/>
        <v>41015.257222222222</v>
      </c>
      <c r="R2208" t="s">
        <v>8280</v>
      </c>
      <c r="S2208" t="str">
        <f t="shared" si="208"/>
        <v>music</v>
      </c>
      <c r="T2208" t="str">
        <f t="shared" si="209"/>
        <v>electronic music</v>
      </c>
    </row>
    <row r="2209" spans="1:20" ht="43.2" x14ac:dyDescent="0.55000000000000004">
      <c r="A2209">
        <v>2207</v>
      </c>
      <c r="B2209" s="3" t="s">
        <v>2208</v>
      </c>
      <c r="C2209" s="3" t="s">
        <v>6317</v>
      </c>
      <c r="D2209" s="7">
        <v>2000</v>
      </c>
      <c r="E2209" s="7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7">
        <f t="shared" si="204"/>
        <v>285.71428571428572</v>
      </c>
      <c r="N2209" t="b">
        <v>1</v>
      </c>
      <c r="O2209" s="11">
        <f t="shared" si="205"/>
        <v>1</v>
      </c>
      <c r="P2209" s="12">
        <f t="shared" si="206"/>
        <v>41564.194131944445</v>
      </c>
      <c r="Q2209" s="12">
        <f t="shared" si="207"/>
        <v>41594.235798611109</v>
      </c>
      <c r="R2209" t="s">
        <v>8280</v>
      </c>
      <c r="S2209" t="str">
        <f t="shared" si="208"/>
        <v>music</v>
      </c>
      <c r="T2209" t="str">
        <f t="shared" si="209"/>
        <v>electronic music</v>
      </c>
    </row>
    <row r="2210" spans="1:20" ht="43.2" x14ac:dyDescent="0.55000000000000004">
      <c r="A2210">
        <v>2208</v>
      </c>
      <c r="B2210" s="3" t="s">
        <v>2209</v>
      </c>
      <c r="C2210" s="3" t="s">
        <v>6318</v>
      </c>
      <c r="D2210" s="7">
        <v>1000</v>
      </c>
      <c r="E2210" s="7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7">
        <f t="shared" si="204"/>
        <v>42.333333333333336</v>
      </c>
      <c r="N2210" t="b">
        <v>1</v>
      </c>
      <c r="O2210" s="11">
        <f t="shared" si="205"/>
        <v>1.016</v>
      </c>
      <c r="P2210" s="12">
        <f t="shared" si="206"/>
        <v>40946.882245370369</v>
      </c>
      <c r="Q2210" s="12">
        <f t="shared" si="207"/>
        <v>41006.166666666664</v>
      </c>
      <c r="R2210" t="s">
        <v>8280</v>
      </c>
      <c r="S2210" t="str">
        <f t="shared" si="208"/>
        <v>music</v>
      </c>
      <c r="T2210" t="str">
        <f t="shared" si="209"/>
        <v>electronic music</v>
      </c>
    </row>
    <row r="2211" spans="1:20" ht="28.8" x14ac:dyDescent="0.55000000000000004">
      <c r="A2211">
        <v>2209</v>
      </c>
      <c r="B2211" s="3" t="s">
        <v>2210</v>
      </c>
      <c r="C2211" s="3" t="s">
        <v>6319</v>
      </c>
      <c r="D2211" s="7">
        <v>500</v>
      </c>
      <c r="E2211" s="7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7">
        <f t="shared" si="204"/>
        <v>50.266666666666666</v>
      </c>
      <c r="N2211" t="b">
        <v>1</v>
      </c>
      <c r="O2211" s="11">
        <f t="shared" si="205"/>
        <v>1.508</v>
      </c>
      <c r="P2211" s="12">
        <f t="shared" si="206"/>
        <v>41732.479675925926</v>
      </c>
      <c r="Q2211" s="12">
        <f t="shared" si="207"/>
        <v>41743.958333333336</v>
      </c>
      <c r="R2211" t="s">
        <v>8280</v>
      </c>
      <c r="S2211" t="str">
        <f t="shared" si="208"/>
        <v>music</v>
      </c>
      <c r="T2211" t="str">
        <f t="shared" si="209"/>
        <v>electronic music</v>
      </c>
    </row>
    <row r="2212" spans="1:20" ht="43.2" x14ac:dyDescent="0.55000000000000004">
      <c r="A2212">
        <v>2210</v>
      </c>
      <c r="B2212" s="3" t="s">
        <v>2211</v>
      </c>
      <c r="C2212" s="3" t="s">
        <v>6320</v>
      </c>
      <c r="D2212" s="7">
        <v>4000</v>
      </c>
      <c r="E2212" s="7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7">
        <f t="shared" si="204"/>
        <v>61.902777777777779</v>
      </c>
      <c r="N2212" t="b">
        <v>1</v>
      </c>
      <c r="O2212" s="11">
        <f t="shared" si="205"/>
        <v>1.11425</v>
      </c>
      <c r="P2212" s="12">
        <f t="shared" si="206"/>
        <v>40956.066087962965</v>
      </c>
      <c r="Q2212" s="12">
        <f t="shared" si="207"/>
        <v>41013.73333333333</v>
      </c>
      <c r="R2212" t="s">
        <v>8280</v>
      </c>
      <c r="S2212" t="str">
        <f t="shared" si="208"/>
        <v>music</v>
      </c>
      <c r="T2212" t="str">
        <f t="shared" si="209"/>
        <v>electronic music</v>
      </c>
    </row>
    <row r="2213" spans="1:20" ht="43.2" x14ac:dyDescent="0.55000000000000004">
      <c r="A2213">
        <v>2211</v>
      </c>
      <c r="B2213" s="3" t="s">
        <v>2212</v>
      </c>
      <c r="C2213" s="3" t="s">
        <v>6321</v>
      </c>
      <c r="D2213" s="7">
        <v>2500</v>
      </c>
      <c r="E2213" s="7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7">
        <f t="shared" si="204"/>
        <v>40.75</v>
      </c>
      <c r="N2213" t="b">
        <v>1</v>
      </c>
      <c r="O2213" s="11">
        <f t="shared" si="205"/>
        <v>1.956</v>
      </c>
      <c r="P2213" s="12">
        <f t="shared" si="206"/>
        <v>41716.785011574073</v>
      </c>
      <c r="Q2213" s="12">
        <f t="shared" si="207"/>
        <v>41739.290972222225</v>
      </c>
      <c r="R2213" t="s">
        <v>8280</v>
      </c>
      <c r="S2213" t="str">
        <f t="shared" si="208"/>
        <v>music</v>
      </c>
      <c r="T2213" t="str">
        <f t="shared" si="209"/>
        <v>electronic music</v>
      </c>
    </row>
    <row r="2214" spans="1:20" ht="43.2" x14ac:dyDescent="0.55000000000000004">
      <c r="A2214">
        <v>2212</v>
      </c>
      <c r="B2214" s="3" t="s">
        <v>2213</v>
      </c>
      <c r="C2214" s="3" t="s">
        <v>6322</v>
      </c>
      <c r="D2214" s="7">
        <v>6000</v>
      </c>
      <c r="E2214" s="7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7">
        <f t="shared" si="204"/>
        <v>55.796747967479675</v>
      </c>
      <c r="N2214" t="b">
        <v>1</v>
      </c>
      <c r="O2214" s="11">
        <f t="shared" si="205"/>
        <v>1.1438333333333333</v>
      </c>
      <c r="P2214" s="12">
        <f t="shared" si="206"/>
        <v>41548.747418981482</v>
      </c>
      <c r="Q2214" s="12">
        <f t="shared" si="207"/>
        <v>41582.041666666664</v>
      </c>
      <c r="R2214" t="s">
        <v>8280</v>
      </c>
      <c r="S2214" t="str">
        <f t="shared" si="208"/>
        <v>music</v>
      </c>
      <c r="T2214" t="str">
        <f t="shared" si="209"/>
        <v>electronic music</v>
      </c>
    </row>
    <row r="2215" spans="1:20" ht="57.6" x14ac:dyDescent="0.55000000000000004">
      <c r="A2215">
        <v>2213</v>
      </c>
      <c r="B2215" s="3" t="s">
        <v>2214</v>
      </c>
      <c r="C2215" s="3" t="s">
        <v>6323</v>
      </c>
      <c r="D2215" s="7">
        <v>5</v>
      </c>
      <c r="E2215" s="7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7">
        <f t="shared" si="204"/>
        <v>10</v>
      </c>
      <c r="N2215" t="b">
        <v>1</v>
      </c>
      <c r="O2215" s="11">
        <f t="shared" si="205"/>
        <v>2</v>
      </c>
      <c r="P2215" s="12">
        <f t="shared" si="206"/>
        <v>42109.826145833329</v>
      </c>
      <c r="Q2215" s="12">
        <f t="shared" si="207"/>
        <v>42139.826145833329</v>
      </c>
      <c r="R2215" t="s">
        <v>8280</v>
      </c>
      <c r="S2215" t="str">
        <f t="shared" si="208"/>
        <v>music</v>
      </c>
      <c r="T2215" t="str">
        <f t="shared" si="209"/>
        <v>electronic music</v>
      </c>
    </row>
    <row r="2216" spans="1:20" ht="43.2" x14ac:dyDescent="0.55000000000000004">
      <c r="A2216">
        <v>2214</v>
      </c>
      <c r="B2216" s="3" t="s">
        <v>2215</v>
      </c>
      <c r="C2216" s="3" t="s">
        <v>6324</v>
      </c>
      <c r="D2216" s="7">
        <v>600</v>
      </c>
      <c r="E2216" s="7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7">
        <f t="shared" si="204"/>
        <v>73.125416666666666</v>
      </c>
      <c r="N2216" t="b">
        <v>1</v>
      </c>
      <c r="O2216" s="11">
        <f t="shared" si="205"/>
        <v>2.9250166666666666</v>
      </c>
      <c r="P2216" s="12">
        <f t="shared" si="206"/>
        <v>41646.792222222226</v>
      </c>
      <c r="Q2216" s="12">
        <f t="shared" si="207"/>
        <v>41676.792222222226</v>
      </c>
      <c r="R2216" t="s">
        <v>8280</v>
      </c>
      <c r="S2216" t="str">
        <f t="shared" si="208"/>
        <v>music</v>
      </c>
      <c r="T2216" t="str">
        <f t="shared" si="209"/>
        <v>electronic music</v>
      </c>
    </row>
    <row r="2217" spans="1:20" ht="28.8" x14ac:dyDescent="0.55000000000000004">
      <c r="A2217">
        <v>2215</v>
      </c>
      <c r="B2217" s="3" t="s">
        <v>2216</v>
      </c>
      <c r="C2217" s="3" t="s">
        <v>6325</v>
      </c>
      <c r="D2217" s="7">
        <v>550</v>
      </c>
      <c r="E2217" s="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7">
        <f t="shared" si="204"/>
        <v>26.060606060606062</v>
      </c>
      <c r="N2217" t="b">
        <v>1</v>
      </c>
      <c r="O2217" s="11">
        <f t="shared" si="205"/>
        <v>1.5636363636363637</v>
      </c>
      <c r="P2217" s="12">
        <f t="shared" si="206"/>
        <v>40958.717268518521</v>
      </c>
      <c r="Q2217" s="12">
        <f t="shared" si="207"/>
        <v>40981.290972222225</v>
      </c>
      <c r="R2217" t="s">
        <v>8280</v>
      </c>
      <c r="S2217" t="str">
        <f t="shared" si="208"/>
        <v>music</v>
      </c>
      <c r="T2217" t="str">
        <f t="shared" si="209"/>
        <v>electronic music</v>
      </c>
    </row>
    <row r="2218" spans="1:20" ht="43.2" x14ac:dyDescent="0.55000000000000004">
      <c r="A2218">
        <v>2216</v>
      </c>
      <c r="B2218" s="3" t="s">
        <v>2217</v>
      </c>
      <c r="C2218" s="3" t="s">
        <v>6326</v>
      </c>
      <c r="D2218" s="7">
        <v>300</v>
      </c>
      <c r="E2218" s="7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7">
        <f t="shared" si="204"/>
        <v>22.642857142857142</v>
      </c>
      <c r="N2218" t="b">
        <v>1</v>
      </c>
      <c r="O2218" s="11">
        <f t="shared" si="205"/>
        <v>1.0566666666666666</v>
      </c>
      <c r="P2218" s="12">
        <f t="shared" si="206"/>
        <v>42194.751678240747</v>
      </c>
      <c r="Q2218" s="12">
        <f t="shared" si="207"/>
        <v>42208.751678240747</v>
      </c>
      <c r="R2218" t="s">
        <v>8280</v>
      </c>
      <c r="S2218" t="str">
        <f t="shared" si="208"/>
        <v>music</v>
      </c>
      <c r="T2218" t="str">
        <f t="shared" si="209"/>
        <v>electronic music</v>
      </c>
    </row>
    <row r="2219" spans="1:20" ht="43.2" x14ac:dyDescent="0.55000000000000004">
      <c r="A2219">
        <v>2217</v>
      </c>
      <c r="B2219" s="3" t="s">
        <v>2218</v>
      </c>
      <c r="C2219" s="3" t="s">
        <v>6327</v>
      </c>
      <c r="D2219" s="7">
        <v>420</v>
      </c>
      <c r="E2219" s="7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7">
        <f t="shared" si="204"/>
        <v>47.222222222222221</v>
      </c>
      <c r="N2219" t="b">
        <v>1</v>
      </c>
      <c r="O2219" s="11">
        <f t="shared" si="205"/>
        <v>1.0119047619047619</v>
      </c>
      <c r="P2219" s="12">
        <f t="shared" si="206"/>
        <v>42299.776770833334</v>
      </c>
      <c r="Q2219" s="12">
        <f t="shared" si="207"/>
        <v>42310.333333333328</v>
      </c>
      <c r="R2219" t="s">
        <v>8280</v>
      </c>
      <c r="S2219" t="str">
        <f t="shared" si="208"/>
        <v>music</v>
      </c>
      <c r="T2219" t="str">
        <f t="shared" si="209"/>
        <v>electronic music</v>
      </c>
    </row>
    <row r="2220" spans="1:20" ht="43.2" x14ac:dyDescent="0.55000000000000004">
      <c r="A2220">
        <v>2218</v>
      </c>
      <c r="B2220" s="3" t="s">
        <v>2219</v>
      </c>
      <c r="C2220" s="3" t="s">
        <v>6328</v>
      </c>
      <c r="D2220" s="7">
        <v>2000</v>
      </c>
      <c r="E2220" s="7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7">
        <f t="shared" si="204"/>
        <v>32.324473684210524</v>
      </c>
      <c r="N2220" t="b">
        <v>1</v>
      </c>
      <c r="O2220" s="11">
        <f t="shared" si="205"/>
        <v>1.2283299999999999</v>
      </c>
      <c r="P2220" s="12">
        <f t="shared" si="206"/>
        <v>41127.812303240738</v>
      </c>
      <c r="Q2220" s="12">
        <f t="shared" si="207"/>
        <v>41150</v>
      </c>
      <c r="R2220" t="s">
        <v>8280</v>
      </c>
      <c r="S2220" t="str">
        <f t="shared" si="208"/>
        <v>music</v>
      </c>
      <c r="T2220" t="str">
        <f t="shared" si="209"/>
        <v>electronic music</v>
      </c>
    </row>
    <row r="2221" spans="1:20" ht="43.2" x14ac:dyDescent="0.55000000000000004">
      <c r="A2221">
        <v>2219</v>
      </c>
      <c r="B2221" s="3" t="s">
        <v>2220</v>
      </c>
      <c r="C2221" s="3" t="s">
        <v>6329</v>
      </c>
      <c r="D2221" s="7">
        <v>1000</v>
      </c>
      <c r="E2221" s="7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7">
        <f t="shared" si="204"/>
        <v>53.421052631578945</v>
      </c>
      <c r="N2221" t="b">
        <v>1</v>
      </c>
      <c r="O2221" s="11">
        <f t="shared" si="205"/>
        <v>1.0149999999999999</v>
      </c>
      <c r="P2221" s="12">
        <f t="shared" si="206"/>
        <v>42205.718888888892</v>
      </c>
      <c r="Q2221" s="12">
        <f t="shared" si="207"/>
        <v>42235.718888888892</v>
      </c>
      <c r="R2221" t="s">
        <v>8280</v>
      </c>
      <c r="S2221" t="str">
        <f t="shared" si="208"/>
        <v>music</v>
      </c>
      <c r="T2221" t="str">
        <f t="shared" si="209"/>
        <v>electronic music</v>
      </c>
    </row>
    <row r="2222" spans="1:20" ht="43.2" x14ac:dyDescent="0.55000000000000004">
      <c r="A2222">
        <v>2220</v>
      </c>
      <c r="B2222" s="3" t="s">
        <v>2221</v>
      </c>
      <c r="C2222" s="3" t="s">
        <v>6330</v>
      </c>
      <c r="D2222" s="7">
        <v>3500</v>
      </c>
      <c r="E2222" s="7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7">
        <f t="shared" si="204"/>
        <v>51.304347826086953</v>
      </c>
      <c r="N2222" t="b">
        <v>1</v>
      </c>
      <c r="O2222" s="11">
        <f t="shared" si="205"/>
        <v>1.0114285714285713</v>
      </c>
      <c r="P2222" s="12">
        <f t="shared" si="206"/>
        <v>41452.060601851852</v>
      </c>
      <c r="Q2222" s="12">
        <f t="shared" si="207"/>
        <v>41482.060601851852</v>
      </c>
      <c r="R2222" t="s">
        <v>8280</v>
      </c>
      <c r="S2222" t="str">
        <f t="shared" si="208"/>
        <v>music</v>
      </c>
      <c r="T2222" t="str">
        <f t="shared" si="209"/>
        <v>electronic music</v>
      </c>
    </row>
    <row r="2223" spans="1:20" ht="43.2" x14ac:dyDescent="0.55000000000000004">
      <c r="A2223">
        <v>2221</v>
      </c>
      <c r="B2223" s="3" t="s">
        <v>2222</v>
      </c>
      <c r="C2223" s="3" t="s">
        <v>6331</v>
      </c>
      <c r="D2223" s="7">
        <v>7500</v>
      </c>
      <c r="E2223" s="7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7">
        <f t="shared" si="204"/>
        <v>37.197247706422019</v>
      </c>
      <c r="N2223" t="b">
        <v>1</v>
      </c>
      <c r="O2223" s="11">
        <f t="shared" si="205"/>
        <v>1.0811999999999999</v>
      </c>
      <c r="P2223" s="12">
        <f t="shared" si="206"/>
        <v>42452.666770833333</v>
      </c>
      <c r="Q2223" s="12">
        <f t="shared" si="207"/>
        <v>42483</v>
      </c>
      <c r="R2223" t="s">
        <v>8297</v>
      </c>
      <c r="S2223" t="str">
        <f t="shared" si="208"/>
        <v>games</v>
      </c>
      <c r="T2223" t="str">
        <f t="shared" si="209"/>
        <v>tabletop games</v>
      </c>
    </row>
    <row r="2224" spans="1:20" ht="43.2" x14ac:dyDescent="0.55000000000000004">
      <c r="A2224">
        <v>2222</v>
      </c>
      <c r="B2224" s="3" t="s">
        <v>2223</v>
      </c>
      <c r="C2224" s="3" t="s">
        <v>6332</v>
      </c>
      <c r="D2224" s="7">
        <v>500</v>
      </c>
      <c r="E2224" s="7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7">
        <f t="shared" si="204"/>
        <v>27.1</v>
      </c>
      <c r="N2224" t="b">
        <v>1</v>
      </c>
      <c r="O2224" s="11">
        <f t="shared" si="205"/>
        <v>1.6259999999999999</v>
      </c>
      <c r="P2224" s="12">
        <f t="shared" si="206"/>
        <v>40906.787581018521</v>
      </c>
      <c r="Q2224" s="12">
        <f t="shared" si="207"/>
        <v>40936.787581018521</v>
      </c>
      <c r="R2224" t="s">
        <v>8297</v>
      </c>
      <c r="S2224" t="str">
        <f t="shared" si="208"/>
        <v>games</v>
      </c>
      <c r="T2224" t="str">
        <f t="shared" si="209"/>
        <v>tabletop games</v>
      </c>
    </row>
    <row r="2225" spans="1:20" ht="43.2" x14ac:dyDescent="0.55000000000000004">
      <c r="A2225">
        <v>2223</v>
      </c>
      <c r="B2225" s="3" t="s">
        <v>2224</v>
      </c>
      <c r="C2225" s="3" t="s">
        <v>6333</v>
      </c>
      <c r="D2225" s="7">
        <v>19500</v>
      </c>
      <c r="E2225" s="7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7">
        <f t="shared" si="204"/>
        <v>206.31</v>
      </c>
      <c r="N2225" t="b">
        <v>1</v>
      </c>
      <c r="O2225" s="11">
        <f t="shared" si="205"/>
        <v>1.0580000000000001</v>
      </c>
      <c r="P2225" s="12">
        <f t="shared" si="206"/>
        <v>42152.640833333338</v>
      </c>
      <c r="Q2225" s="12">
        <f t="shared" si="207"/>
        <v>42182.640833333338</v>
      </c>
      <c r="R2225" t="s">
        <v>8297</v>
      </c>
      <c r="S2225" t="str">
        <f t="shared" si="208"/>
        <v>games</v>
      </c>
      <c r="T2225" t="str">
        <f t="shared" si="209"/>
        <v>tabletop games</v>
      </c>
    </row>
    <row r="2226" spans="1:20" ht="43.2" x14ac:dyDescent="0.55000000000000004">
      <c r="A2226">
        <v>2224</v>
      </c>
      <c r="B2226" s="3" t="s">
        <v>2225</v>
      </c>
      <c r="C2226" s="3" t="s">
        <v>6334</v>
      </c>
      <c r="D2226" s="7">
        <v>10000</v>
      </c>
      <c r="E2226" s="7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7">
        <f t="shared" si="204"/>
        <v>82.145270270270274</v>
      </c>
      <c r="N2226" t="b">
        <v>1</v>
      </c>
      <c r="O2226" s="11">
        <f t="shared" si="205"/>
        <v>2.4315000000000002</v>
      </c>
      <c r="P2226" s="12">
        <f t="shared" si="206"/>
        <v>42644.667534722219</v>
      </c>
      <c r="Q2226" s="12">
        <f t="shared" si="207"/>
        <v>42672.791666666672</v>
      </c>
      <c r="R2226" t="s">
        <v>8297</v>
      </c>
      <c r="S2226" t="str">
        <f t="shared" si="208"/>
        <v>games</v>
      </c>
      <c r="T2226" t="str">
        <f t="shared" si="209"/>
        <v>tabletop games</v>
      </c>
    </row>
    <row r="2227" spans="1:20" ht="43.2" x14ac:dyDescent="0.55000000000000004">
      <c r="A2227">
        <v>2225</v>
      </c>
      <c r="B2227" s="3" t="s">
        <v>2226</v>
      </c>
      <c r="C2227" s="3" t="s">
        <v>6335</v>
      </c>
      <c r="D2227" s="7">
        <v>21000</v>
      </c>
      <c r="E2227" s="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7">
        <f t="shared" si="204"/>
        <v>164.79651993355483</v>
      </c>
      <c r="N2227" t="b">
        <v>1</v>
      </c>
      <c r="O2227" s="11">
        <f t="shared" si="205"/>
        <v>9.4483338095238096</v>
      </c>
      <c r="P2227" s="12">
        <f t="shared" si="206"/>
        <v>41873.79184027778</v>
      </c>
      <c r="Q2227" s="12">
        <f t="shared" si="207"/>
        <v>41903.79184027778</v>
      </c>
      <c r="R2227" t="s">
        <v>8297</v>
      </c>
      <c r="S2227" t="str">
        <f t="shared" si="208"/>
        <v>games</v>
      </c>
      <c r="T2227" t="str">
        <f t="shared" si="209"/>
        <v>tabletop games</v>
      </c>
    </row>
    <row r="2228" spans="1:20" ht="43.2" x14ac:dyDescent="0.55000000000000004">
      <c r="A2228">
        <v>2226</v>
      </c>
      <c r="B2228" s="3" t="s">
        <v>2227</v>
      </c>
      <c r="C2228" s="3" t="s">
        <v>6336</v>
      </c>
      <c r="D2228" s="7">
        <v>18000</v>
      </c>
      <c r="E2228" s="7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7">
        <f t="shared" si="204"/>
        <v>60.820280373831778</v>
      </c>
      <c r="N2228" t="b">
        <v>1</v>
      </c>
      <c r="O2228" s="11">
        <f t="shared" si="205"/>
        <v>1.0846283333333333</v>
      </c>
      <c r="P2228" s="12">
        <f t="shared" si="206"/>
        <v>42381.79886574074</v>
      </c>
      <c r="Q2228" s="12">
        <f t="shared" si="207"/>
        <v>42412.207638888889</v>
      </c>
      <c r="R2228" t="s">
        <v>8297</v>
      </c>
      <c r="S2228" t="str">
        <f t="shared" si="208"/>
        <v>games</v>
      </c>
      <c r="T2228" t="str">
        <f t="shared" si="209"/>
        <v>tabletop games</v>
      </c>
    </row>
    <row r="2229" spans="1:20" ht="43.2" x14ac:dyDescent="0.55000000000000004">
      <c r="A2229">
        <v>2227</v>
      </c>
      <c r="B2229" s="3" t="s">
        <v>2228</v>
      </c>
      <c r="C2229" s="3" t="s">
        <v>6337</v>
      </c>
      <c r="D2229" s="7">
        <v>13000</v>
      </c>
      <c r="E2229" s="7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7">
        <f t="shared" si="204"/>
        <v>67.970099667774093</v>
      </c>
      <c r="N2229" t="b">
        <v>1</v>
      </c>
      <c r="O2229" s="11">
        <f t="shared" si="205"/>
        <v>1.5737692307692308</v>
      </c>
      <c r="P2229" s="12">
        <f t="shared" si="206"/>
        <v>41561.807349537034</v>
      </c>
      <c r="Q2229" s="12">
        <f t="shared" si="207"/>
        <v>41591.849016203705</v>
      </c>
      <c r="R2229" t="s">
        <v>8297</v>
      </c>
      <c r="S2229" t="str">
        <f t="shared" si="208"/>
        <v>games</v>
      </c>
      <c r="T2229" t="str">
        <f t="shared" si="209"/>
        <v>tabletop games</v>
      </c>
    </row>
    <row r="2230" spans="1:20" ht="43.2" x14ac:dyDescent="0.55000000000000004">
      <c r="A2230">
        <v>2228</v>
      </c>
      <c r="B2230" s="3" t="s">
        <v>2229</v>
      </c>
      <c r="C2230" s="3" t="s">
        <v>6338</v>
      </c>
      <c r="D2230" s="7">
        <v>1000</v>
      </c>
      <c r="E2230" s="7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7">
        <f t="shared" si="204"/>
        <v>81.561805555555551</v>
      </c>
      <c r="N2230" t="b">
        <v>1</v>
      </c>
      <c r="O2230" s="11">
        <f t="shared" si="205"/>
        <v>11.744899999999999</v>
      </c>
      <c r="P2230" s="12">
        <f t="shared" si="206"/>
        <v>42202.278194444443</v>
      </c>
      <c r="Q2230" s="12">
        <f t="shared" si="207"/>
        <v>42232.278194444443</v>
      </c>
      <c r="R2230" t="s">
        <v>8297</v>
      </c>
      <c r="S2230" t="str">
        <f t="shared" si="208"/>
        <v>games</v>
      </c>
      <c r="T2230" t="str">
        <f t="shared" si="209"/>
        <v>tabletop games</v>
      </c>
    </row>
    <row r="2231" spans="1:20" ht="43.2" x14ac:dyDescent="0.55000000000000004">
      <c r="A2231">
        <v>2229</v>
      </c>
      <c r="B2231" s="3" t="s">
        <v>2230</v>
      </c>
      <c r="C2231" s="3" t="s">
        <v>6339</v>
      </c>
      <c r="D2231" s="7">
        <v>8012</v>
      </c>
      <c r="E2231" s="7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7">
        <f t="shared" si="204"/>
        <v>25.42547309833024</v>
      </c>
      <c r="N2231" t="b">
        <v>1</v>
      </c>
      <c r="O2231" s="11">
        <f t="shared" si="205"/>
        <v>1.7104755366949576</v>
      </c>
      <c r="P2231" s="12">
        <f t="shared" si="206"/>
        <v>41484.664247685185</v>
      </c>
      <c r="Q2231" s="12">
        <f t="shared" si="207"/>
        <v>41520.166666666664</v>
      </c>
      <c r="R2231" t="s">
        <v>8297</v>
      </c>
      <c r="S2231" t="str">
        <f t="shared" si="208"/>
        <v>games</v>
      </c>
      <c r="T2231" t="str">
        <f t="shared" si="209"/>
        <v>tabletop games</v>
      </c>
    </row>
    <row r="2232" spans="1:20" ht="43.2" x14ac:dyDescent="0.55000000000000004">
      <c r="A2232">
        <v>2230</v>
      </c>
      <c r="B2232" s="3" t="s">
        <v>2231</v>
      </c>
      <c r="C2232" s="3" t="s">
        <v>6340</v>
      </c>
      <c r="D2232" s="7">
        <v>8500</v>
      </c>
      <c r="E2232" s="7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7">
        <f t="shared" si="204"/>
        <v>21.497991967871485</v>
      </c>
      <c r="N2232" t="b">
        <v>1</v>
      </c>
      <c r="O2232" s="11">
        <f t="shared" si="205"/>
        <v>1.2595294117647058</v>
      </c>
      <c r="P2232" s="12">
        <f t="shared" si="206"/>
        <v>41724.881099537037</v>
      </c>
      <c r="Q2232" s="12">
        <f t="shared" si="207"/>
        <v>41754.881099537037</v>
      </c>
      <c r="R2232" t="s">
        <v>8297</v>
      </c>
      <c r="S2232" t="str">
        <f t="shared" si="208"/>
        <v>games</v>
      </c>
      <c r="T2232" t="str">
        <f t="shared" si="209"/>
        <v>tabletop games</v>
      </c>
    </row>
    <row r="2233" spans="1:20" ht="43.2" x14ac:dyDescent="0.55000000000000004">
      <c r="A2233">
        <v>2231</v>
      </c>
      <c r="B2233" s="3" t="s">
        <v>2232</v>
      </c>
      <c r="C2233" s="3" t="s">
        <v>6341</v>
      </c>
      <c r="D2233" s="7">
        <v>2500</v>
      </c>
      <c r="E2233" s="7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7">
        <f t="shared" si="204"/>
        <v>27.226630727762803</v>
      </c>
      <c r="N2233" t="b">
        <v>1</v>
      </c>
      <c r="O2233" s="11">
        <f t="shared" si="205"/>
        <v>12.121296000000001</v>
      </c>
      <c r="P2233" s="12">
        <f t="shared" si="206"/>
        <v>41423.910891203705</v>
      </c>
      <c r="Q2233" s="12">
        <f t="shared" si="207"/>
        <v>41450.208333333336</v>
      </c>
      <c r="R2233" t="s">
        <v>8297</v>
      </c>
      <c r="S2233" t="str">
        <f t="shared" si="208"/>
        <v>games</v>
      </c>
      <c r="T2233" t="str">
        <f t="shared" si="209"/>
        <v>tabletop games</v>
      </c>
    </row>
    <row r="2234" spans="1:20" ht="43.2" x14ac:dyDescent="0.55000000000000004">
      <c r="A2234">
        <v>2232</v>
      </c>
      <c r="B2234" s="3" t="s">
        <v>2233</v>
      </c>
      <c r="C2234" s="3" t="s">
        <v>6342</v>
      </c>
      <c r="D2234" s="7">
        <v>5000</v>
      </c>
      <c r="E2234" s="7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7">
        <f t="shared" si="204"/>
        <v>25.091093117408906</v>
      </c>
      <c r="N2234" t="b">
        <v>1</v>
      </c>
      <c r="O2234" s="11">
        <f t="shared" si="205"/>
        <v>4.9580000000000002</v>
      </c>
      <c r="P2234" s="12">
        <f t="shared" si="206"/>
        <v>41806.794074074074</v>
      </c>
      <c r="Q2234" s="12">
        <f t="shared" si="207"/>
        <v>41839.125</v>
      </c>
      <c r="R2234" t="s">
        <v>8297</v>
      </c>
      <c r="S2234" t="str">
        <f t="shared" si="208"/>
        <v>games</v>
      </c>
      <c r="T2234" t="str">
        <f t="shared" si="209"/>
        <v>tabletop games</v>
      </c>
    </row>
    <row r="2235" spans="1:20" ht="43.2" x14ac:dyDescent="0.55000000000000004">
      <c r="A2235">
        <v>2233</v>
      </c>
      <c r="B2235" s="3" t="s">
        <v>2234</v>
      </c>
      <c r="C2235" s="3" t="s">
        <v>6343</v>
      </c>
      <c r="D2235" s="7">
        <v>2500</v>
      </c>
      <c r="E2235" s="7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7">
        <f t="shared" si="204"/>
        <v>21.230179028132991</v>
      </c>
      <c r="N2235" t="b">
        <v>1</v>
      </c>
      <c r="O2235" s="11">
        <f t="shared" si="205"/>
        <v>3.3203999999999998</v>
      </c>
      <c r="P2235" s="12">
        <f t="shared" si="206"/>
        <v>42331.378923611104</v>
      </c>
      <c r="Q2235" s="12">
        <f t="shared" si="207"/>
        <v>42352</v>
      </c>
      <c r="R2235" t="s">
        <v>8297</v>
      </c>
      <c r="S2235" t="str">
        <f t="shared" si="208"/>
        <v>games</v>
      </c>
      <c r="T2235" t="str">
        <f t="shared" si="209"/>
        <v>tabletop games</v>
      </c>
    </row>
    <row r="2236" spans="1:20" ht="43.2" x14ac:dyDescent="0.55000000000000004">
      <c r="A2236">
        <v>2234</v>
      </c>
      <c r="B2236" s="3" t="s">
        <v>2235</v>
      </c>
      <c r="C2236" s="3" t="s">
        <v>6344</v>
      </c>
      <c r="D2236" s="7">
        <v>100</v>
      </c>
      <c r="E2236" s="7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7">
        <f t="shared" si="204"/>
        <v>41.607142857142854</v>
      </c>
      <c r="N2236" t="b">
        <v>1</v>
      </c>
      <c r="O2236" s="11">
        <f t="shared" si="205"/>
        <v>11.65</v>
      </c>
      <c r="P2236" s="12">
        <f t="shared" si="206"/>
        <v>42710.824618055558</v>
      </c>
      <c r="Q2236" s="12">
        <f t="shared" si="207"/>
        <v>42740.824618055558</v>
      </c>
      <c r="R2236" t="s">
        <v>8297</v>
      </c>
      <c r="S2236" t="str">
        <f t="shared" si="208"/>
        <v>games</v>
      </c>
      <c r="T2236" t="str">
        <f t="shared" si="209"/>
        <v>tabletop games</v>
      </c>
    </row>
    <row r="2237" spans="1:20" ht="28.8" x14ac:dyDescent="0.55000000000000004">
      <c r="A2237">
        <v>2235</v>
      </c>
      <c r="B2237" s="3" t="s">
        <v>2236</v>
      </c>
      <c r="C2237" s="3" t="s">
        <v>6345</v>
      </c>
      <c r="D2237" s="7">
        <v>13000</v>
      </c>
      <c r="E2237" s="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7">
        <f t="shared" si="204"/>
        <v>135.58503401360545</v>
      </c>
      <c r="N2237" t="b">
        <v>1</v>
      </c>
      <c r="O2237" s="11">
        <f t="shared" si="205"/>
        <v>1.5331538461538461</v>
      </c>
      <c r="P2237" s="12">
        <f t="shared" si="206"/>
        <v>42062.022118055553</v>
      </c>
      <c r="Q2237" s="12">
        <f t="shared" si="207"/>
        <v>42091.980451388896</v>
      </c>
      <c r="R2237" t="s">
        <v>8297</v>
      </c>
      <c r="S2237" t="str">
        <f t="shared" si="208"/>
        <v>games</v>
      </c>
      <c r="T2237" t="str">
        <f t="shared" si="209"/>
        <v>tabletop games</v>
      </c>
    </row>
    <row r="2238" spans="1:20" ht="43.2" x14ac:dyDescent="0.55000000000000004">
      <c r="A2238">
        <v>2236</v>
      </c>
      <c r="B2238" s="3" t="s">
        <v>2237</v>
      </c>
      <c r="C2238" s="3" t="s">
        <v>6346</v>
      </c>
      <c r="D2238" s="7">
        <v>2800</v>
      </c>
      <c r="E2238" s="7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7">
        <f t="shared" si="204"/>
        <v>22.116176470588236</v>
      </c>
      <c r="N2238" t="b">
        <v>1</v>
      </c>
      <c r="O2238" s="11">
        <f t="shared" si="205"/>
        <v>5.3710714285714287</v>
      </c>
      <c r="P2238" s="12">
        <f t="shared" si="206"/>
        <v>42371.617164351846</v>
      </c>
      <c r="Q2238" s="12">
        <f t="shared" si="207"/>
        <v>42401.617164351846</v>
      </c>
      <c r="R2238" t="s">
        <v>8297</v>
      </c>
      <c r="S2238" t="str">
        <f t="shared" si="208"/>
        <v>games</v>
      </c>
      <c r="T2238" t="str">
        <f t="shared" si="209"/>
        <v>tabletop games</v>
      </c>
    </row>
    <row r="2239" spans="1:20" ht="43.2" x14ac:dyDescent="0.55000000000000004">
      <c r="A2239">
        <v>2237</v>
      </c>
      <c r="B2239" s="3" t="s">
        <v>2238</v>
      </c>
      <c r="C2239" s="3" t="s">
        <v>6347</v>
      </c>
      <c r="D2239" s="7">
        <v>18000</v>
      </c>
      <c r="E2239" s="7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7">
        <f t="shared" si="204"/>
        <v>64.625635808748726</v>
      </c>
      <c r="N2239" t="b">
        <v>1</v>
      </c>
      <c r="O2239" s="11">
        <f t="shared" si="205"/>
        <v>3.5292777777777777</v>
      </c>
      <c r="P2239" s="12">
        <f t="shared" si="206"/>
        <v>41915.003275462965</v>
      </c>
      <c r="Q2239" s="12">
        <f t="shared" si="207"/>
        <v>41955.332638888889</v>
      </c>
      <c r="R2239" t="s">
        <v>8297</v>
      </c>
      <c r="S2239" t="str">
        <f t="shared" si="208"/>
        <v>games</v>
      </c>
      <c r="T2239" t="str">
        <f t="shared" si="209"/>
        <v>tabletop games</v>
      </c>
    </row>
    <row r="2240" spans="1:20" ht="28.8" x14ac:dyDescent="0.55000000000000004">
      <c r="A2240">
        <v>2238</v>
      </c>
      <c r="B2240" s="3" t="s">
        <v>2239</v>
      </c>
      <c r="C2240" s="3" t="s">
        <v>6348</v>
      </c>
      <c r="D2240" s="7">
        <v>4000</v>
      </c>
      <c r="E2240" s="7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7">
        <f t="shared" si="204"/>
        <v>69.569620253164558</v>
      </c>
      <c r="N2240" t="b">
        <v>1</v>
      </c>
      <c r="O2240" s="11">
        <f t="shared" si="205"/>
        <v>1.3740000000000001</v>
      </c>
      <c r="P2240" s="12">
        <f t="shared" si="206"/>
        <v>42774.621712962966</v>
      </c>
      <c r="Q2240" s="12">
        <f t="shared" si="207"/>
        <v>42804.621712962966</v>
      </c>
      <c r="R2240" t="s">
        <v>8297</v>
      </c>
      <c r="S2240" t="str">
        <f t="shared" si="208"/>
        <v>games</v>
      </c>
      <c r="T2240" t="str">
        <f t="shared" si="209"/>
        <v>tabletop games</v>
      </c>
    </row>
    <row r="2241" spans="1:20" ht="28.8" x14ac:dyDescent="0.55000000000000004">
      <c r="A2241">
        <v>2239</v>
      </c>
      <c r="B2241" s="3" t="s">
        <v>2240</v>
      </c>
      <c r="C2241" s="3" t="s">
        <v>6349</v>
      </c>
      <c r="D2241" s="7">
        <v>25000</v>
      </c>
      <c r="E2241" s="7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7">
        <f t="shared" si="204"/>
        <v>75.133028169014082</v>
      </c>
      <c r="N2241" t="b">
        <v>1</v>
      </c>
      <c r="O2241" s="11">
        <f t="shared" si="205"/>
        <v>1.2802667999999999</v>
      </c>
      <c r="P2241" s="12">
        <f t="shared" si="206"/>
        <v>41572.958495370374</v>
      </c>
      <c r="Q2241" s="12">
        <f t="shared" si="207"/>
        <v>41609.168055555558</v>
      </c>
      <c r="R2241" t="s">
        <v>8297</v>
      </c>
      <c r="S2241" t="str">
        <f t="shared" si="208"/>
        <v>games</v>
      </c>
      <c r="T2241" t="str">
        <f t="shared" si="209"/>
        <v>tabletop games</v>
      </c>
    </row>
    <row r="2242" spans="1:20" ht="43.2" x14ac:dyDescent="0.55000000000000004">
      <c r="A2242">
        <v>2240</v>
      </c>
      <c r="B2242" s="3" t="s">
        <v>2241</v>
      </c>
      <c r="C2242" s="3" t="s">
        <v>6350</v>
      </c>
      <c r="D2242" s="7">
        <v>5000</v>
      </c>
      <c r="E2242" s="7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7">
        <f t="shared" si="204"/>
        <v>140.97916666666666</v>
      </c>
      <c r="N2242" t="b">
        <v>1</v>
      </c>
      <c r="O2242" s="11">
        <f t="shared" si="205"/>
        <v>2.7067999999999999</v>
      </c>
      <c r="P2242" s="12">
        <f t="shared" si="206"/>
        <v>42452.825740740736</v>
      </c>
      <c r="Q2242" s="12">
        <f t="shared" si="207"/>
        <v>42482.825740740736</v>
      </c>
      <c r="R2242" t="s">
        <v>8297</v>
      </c>
      <c r="S2242" t="str">
        <f t="shared" si="208"/>
        <v>games</v>
      </c>
      <c r="T2242" t="str">
        <f t="shared" si="209"/>
        <v>tabletop games</v>
      </c>
    </row>
    <row r="2243" spans="1:20" ht="43.2" x14ac:dyDescent="0.55000000000000004">
      <c r="A2243">
        <v>2241</v>
      </c>
      <c r="B2243" s="3" t="s">
        <v>2242</v>
      </c>
      <c r="C2243" s="3" t="s">
        <v>6351</v>
      </c>
      <c r="D2243" s="7">
        <v>1000</v>
      </c>
      <c r="E2243" s="7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7">
        <f t="shared" ref="M2243:M2306" si="210">E2243/L2243</f>
        <v>49.472392638036808</v>
      </c>
      <c r="N2243" t="b">
        <v>1</v>
      </c>
      <c r="O2243" s="11">
        <f t="shared" ref="O2243:O2306" si="211">E2243/D2243</f>
        <v>8.0640000000000001</v>
      </c>
      <c r="P2243" s="12">
        <f t="shared" ref="P2243:P2306" si="212">(((J2243/60)/60)/24)+DATE(1970,1,1)</f>
        <v>42766.827546296292</v>
      </c>
      <c r="Q2243" s="12">
        <f t="shared" ref="Q2243:Q2306" si="213">(((I2243/60)/60)/24)+DATE(1970,1,1)</f>
        <v>42796.827546296292</v>
      </c>
      <c r="R2243" t="s">
        <v>8297</v>
      </c>
      <c r="S2243" t="str">
        <f t="shared" ref="S2243:S2306" si="214">LEFT(R2243, SEARCH("/",R2243,1)-1)</f>
        <v>games</v>
      </c>
      <c r="T2243" t="str">
        <f t="shared" ref="T2243:T2306" si="215">RIGHT(R2243,LEN(R2243)-SEARCH("/",R2243))</f>
        <v>tabletop games</v>
      </c>
    </row>
    <row r="2244" spans="1:20" ht="28.8" x14ac:dyDescent="0.55000000000000004">
      <c r="A2244">
        <v>2242</v>
      </c>
      <c r="B2244" s="3" t="s">
        <v>2243</v>
      </c>
      <c r="C2244" s="3" t="s">
        <v>6352</v>
      </c>
      <c r="D2244" s="7">
        <v>10000</v>
      </c>
      <c r="E2244" s="7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7">
        <f t="shared" si="210"/>
        <v>53.865251485148519</v>
      </c>
      <c r="N2244" t="b">
        <v>1</v>
      </c>
      <c r="O2244" s="11">
        <f t="shared" si="211"/>
        <v>13.600976000000001</v>
      </c>
      <c r="P2244" s="12">
        <f t="shared" si="212"/>
        <v>41569.575613425928</v>
      </c>
      <c r="Q2244" s="12">
        <f t="shared" si="213"/>
        <v>41605.126388888886</v>
      </c>
      <c r="R2244" t="s">
        <v>8297</v>
      </c>
      <c r="S2244" t="str">
        <f t="shared" si="214"/>
        <v>games</v>
      </c>
      <c r="T2244" t="str">
        <f t="shared" si="215"/>
        <v>tabletop games</v>
      </c>
    </row>
    <row r="2245" spans="1:20" ht="43.2" x14ac:dyDescent="0.55000000000000004">
      <c r="A2245">
        <v>2243</v>
      </c>
      <c r="B2245" s="3" t="s">
        <v>2244</v>
      </c>
      <c r="C2245" s="3" t="s">
        <v>6353</v>
      </c>
      <c r="D2245" s="7">
        <v>1</v>
      </c>
      <c r="E2245" s="7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7">
        <f t="shared" si="210"/>
        <v>4.5712530712530715</v>
      </c>
      <c r="N2245" t="b">
        <v>1</v>
      </c>
      <c r="O2245" s="11">
        <f t="shared" si="211"/>
        <v>9302.5</v>
      </c>
      <c r="P2245" s="12">
        <f t="shared" si="212"/>
        <v>42800.751041666663</v>
      </c>
      <c r="Q2245" s="12">
        <f t="shared" si="213"/>
        <v>42807.125</v>
      </c>
      <c r="R2245" t="s">
        <v>8297</v>
      </c>
      <c r="S2245" t="str">
        <f t="shared" si="214"/>
        <v>games</v>
      </c>
      <c r="T2245" t="str">
        <f t="shared" si="215"/>
        <v>tabletop games</v>
      </c>
    </row>
    <row r="2246" spans="1:20" ht="43.2" x14ac:dyDescent="0.55000000000000004">
      <c r="A2246">
        <v>2244</v>
      </c>
      <c r="B2246" s="3" t="s">
        <v>2245</v>
      </c>
      <c r="C2246" s="3" t="s">
        <v>6354</v>
      </c>
      <c r="D2246" s="7">
        <v>5000</v>
      </c>
      <c r="E2246" s="7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7">
        <f t="shared" si="210"/>
        <v>65.00344827586207</v>
      </c>
      <c r="N2246" t="b">
        <v>1</v>
      </c>
      <c r="O2246" s="11">
        <f t="shared" si="211"/>
        <v>3.7702</v>
      </c>
      <c r="P2246" s="12">
        <f t="shared" si="212"/>
        <v>42647.818819444445</v>
      </c>
      <c r="Q2246" s="12">
        <f t="shared" si="213"/>
        <v>42659.854166666672</v>
      </c>
      <c r="R2246" t="s">
        <v>8297</v>
      </c>
      <c r="S2246" t="str">
        <f t="shared" si="214"/>
        <v>games</v>
      </c>
      <c r="T2246" t="str">
        <f t="shared" si="215"/>
        <v>tabletop games</v>
      </c>
    </row>
    <row r="2247" spans="1:20" ht="43.2" x14ac:dyDescent="0.55000000000000004">
      <c r="A2247">
        <v>2245</v>
      </c>
      <c r="B2247" s="3" t="s">
        <v>2246</v>
      </c>
      <c r="C2247" s="3" t="s">
        <v>6355</v>
      </c>
      <c r="D2247" s="7">
        <v>4000</v>
      </c>
      <c r="E2247" s="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7">
        <f t="shared" si="210"/>
        <v>53.475252525252522</v>
      </c>
      <c r="N2247" t="b">
        <v>1</v>
      </c>
      <c r="O2247" s="11">
        <f t="shared" si="211"/>
        <v>26.47025</v>
      </c>
      <c r="P2247" s="12">
        <f t="shared" si="212"/>
        <v>41660.708530092597</v>
      </c>
      <c r="Q2247" s="12">
        <f t="shared" si="213"/>
        <v>41691.75</v>
      </c>
      <c r="R2247" t="s">
        <v>8297</v>
      </c>
      <c r="S2247" t="str">
        <f t="shared" si="214"/>
        <v>games</v>
      </c>
      <c r="T2247" t="str">
        <f t="shared" si="215"/>
        <v>tabletop games</v>
      </c>
    </row>
    <row r="2248" spans="1:20" ht="43.2" x14ac:dyDescent="0.55000000000000004">
      <c r="A2248">
        <v>2246</v>
      </c>
      <c r="B2248" s="3" t="s">
        <v>2247</v>
      </c>
      <c r="C2248" s="3" t="s">
        <v>6356</v>
      </c>
      <c r="D2248" s="7">
        <v>2500</v>
      </c>
      <c r="E2248" s="7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7">
        <f t="shared" si="210"/>
        <v>43.912280701754383</v>
      </c>
      <c r="N2248" t="b">
        <v>1</v>
      </c>
      <c r="O2248" s="11">
        <f t="shared" si="211"/>
        <v>1.0012000000000001</v>
      </c>
      <c r="P2248" s="12">
        <f t="shared" si="212"/>
        <v>42221.79178240741</v>
      </c>
      <c r="Q2248" s="12">
        <f t="shared" si="213"/>
        <v>42251.79178240741</v>
      </c>
      <c r="R2248" t="s">
        <v>8297</v>
      </c>
      <c r="S2248" t="str">
        <f t="shared" si="214"/>
        <v>games</v>
      </c>
      <c r="T2248" t="str">
        <f t="shared" si="215"/>
        <v>tabletop games</v>
      </c>
    </row>
    <row r="2249" spans="1:20" ht="28.8" x14ac:dyDescent="0.55000000000000004">
      <c r="A2249">
        <v>2247</v>
      </c>
      <c r="B2249" s="3" t="s">
        <v>2248</v>
      </c>
      <c r="C2249" s="3" t="s">
        <v>6357</v>
      </c>
      <c r="D2249" s="7">
        <v>18500</v>
      </c>
      <c r="E2249" s="7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7">
        <f t="shared" si="210"/>
        <v>50.852631578947367</v>
      </c>
      <c r="N2249" t="b">
        <v>1</v>
      </c>
      <c r="O2249" s="11">
        <f t="shared" si="211"/>
        <v>1.0445405405405406</v>
      </c>
      <c r="P2249" s="12">
        <f t="shared" si="212"/>
        <v>42200.666261574079</v>
      </c>
      <c r="Q2249" s="12">
        <f t="shared" si="213"/>
        <v>42214.666261574079</v>
      </c>
      <c r="R2249" t="s">
        <v>8297</v>
      </c>
      <c r="S2249" t="str">
        <f t="shared" si="214"/>
        <v>games</v>
      </c>
      <c r="T2249" t="str">
        <f t="shared" si="215"/>
        <v>tabletop games</v>
      </c>
    </row>
    <row r="2250" spans="1:20" ht="43.2" x14ac:dyDescent="0.55000000000000004">
      <c r="A2250">
        <v>2248</v>
      </c>
      <c r="B2250" s="3" t="s">
        <v>2249</v>
      </c>
      <c r="C2250" s="3" t="s">
        <v>6358</v>
      </c>
      <c r="D2250" s="7">
        <v>7000</v>
      </c>
      <c r="E2250" s="7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7">
        <f t="shared" si="210"/>
        <v>58.6328125</v>
      </c>
      <c r="N2250" t="b">
        <v>1</v>
      </c>
      <c r="O2250" s="11">
        <f t="shared" si="211"/>
        <v>1.0721428571428571</v>
      </c>
      <c r="P2250" s="12">
        <f t="shared" si="212"/>
        <v>42688.875902777778</v>
      </c>
      <c r="Q2250" s="12">
        <f t="shared" si="213"/>
        <v>42718.875902777778</v>
      </c>
      <c r="R2250" t="s">
        <v>8297</v>
      </c>
      <c r="S2250" t="str">
        <f t="shared" si="214"/>
        <v>games</v>
      </c>
      <c r="T2250" t="str">
        <f t="shared" si="215"/>
        <v>tabletop games</v>
      </c>
    </row>
    <row r="2251" spans="1:20" ht="43.2" x14ac:dyDescent="0.55000000000000004">
      <c r="A2251">
        <v>2249</v>
      </c>
      <c r="B2251" s="3" t="s">
        <v>2250</v>
      </c>
      <c r="C2251" s="3" t="s">
        <v>6359</v>
      </c>
      <c r="D2251" s="7">
        <v>3500</v>
      </c>
      <c r="E2251" s="7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7">
        <f t="shared" si="210"/>
        <v>32.81666666666667</v>
      </c>
      <c r="N2251" t="b">
        <v>1</v>
      </c>
      <c r="O2251" s="11">
        <f t="shared" si="211"/>
        <v>1.6877142857142857</v>
      </c>
      <c r="P2251" s="12">
        <f t="shared" si="212"/>
        <v>41336.703298611108</v>
      </c>
      <c r="Q2251" s="12">
        <f t="shared" si="213"/>
        <v>41366.661631944444</v>
      </c>
      <c r="R2251" t="s">
        <v>8297</v>
      </c>
      <c r="S2251" t="str">
        <f t="shared" si="214"/>
        <v>games</v>
      </c>
      <c r="T2251" t="str">
        <f t="shared" si="215"/>
        <v>tabletop games</v>
      </c>
    </row>
    <row r="2252" spans="1:20" ht="43.2" x14ac:dyDescent="0.55000000000000004">
      <c r="A2252">
        <v>2250</v>
      </c>
      <c r="B2252" s="3" t="s">
        <v>2251</v>
      </c>
      <c r="C2252" s="3" t="s">
        <v>6360</v>
      </c>
      <c r="D2252" s="7">
        <v>25000</v>
      </c>
      <c r="E2252" s="7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7">
        <f t="shared" si="210"/>
        <v>426.93169877408059</v>
      </c>
      <c r="N2252" t="b">
        <v>1</v>
      </c>
      <c r="O2252" s="11">
        <f t="shared" si="211"/>
        <v>9.7511200000000002</v>
      </c>
      <c r="P2252" s="12">
        <f t="shared" si="212"/>
        <v>42677.005474537036</v>
      </c>
      <c r="Q2252" s="12">
        <f t="shared" si="213"/>
        <v>42707.0471412037</v>
      </c>
      <c r="R2252" t="s">
        <v>8297</v>
      </c>
      <c r="S2252" t="str">
        <f t="shared" si="214"/>
        <v>games</v>
      </c>
      <c r="T2252" t="str">
        <f t="shared" si="215"/>
        <v>tabletop games</v>
      </c>
    </row>
    <row r="2253" spans="1:20" ht="43.2" x14ac:dyDescent="0.55000000000000004">
      <c r="A2253">
        <v>2251</v>
      </c>
      <c r="B2253" s="3" t="s">
        <v>2252</v>
      </c>
      <c r="C2253" s="3" t="s">
        <v>6361</v>
      </c>
      <c r="D2253" s="7">
        <v>8500</v>
      </c>
      <c r="E2253" s="7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7">
        <f t="shared" si="210"/>
        <v>23.808729166666669</v>
      </c>
      <c r="N2253" t="b">
        <v>1</v>
      </c>
      <c r="O2253" s="11">
        <f t="shared" si="211"/>
        <v>1.3444929411764706</v>
      </c>
      <c r="P2253" s="12">
        <f t="shared" si="212"/>
        <v>41846.34579861111</v>
      </c>
      <c r="Q2253" s="12">
        <f t="shared" si="213"/>
        <v>41867.34579861111</v>
      </c>
      <c r="R2253" t="s">
        <v>8297</v>
      </c>
      <c r="S2253" t="str">
        <f t="shared" si="214"/>
        <v>games</v>
      </c>
      <c r="T2253" t="str">
        <f t="shared" si="215"/>
        <v>tabletop games</v>
      </c>
    </row>
    <row r="2254" spans="1:20" ht="43.2" x14ac:dyDescent="0.55000000000000004">
      <c r="A2254">
        <v>2252</v>
      </c>
      <c r="B2254" s="3" t="s">
        <v>2253</v>
      </c>
      <c r="C2254" s="3" t="s">
        <v>6362</v>
      </c>
      <c r="D2254" s="7">
        <v>9000</v>
      </c>
      <c r="E2254" s="7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7">
        <f t="shared" si="210"/>
        <v>98.413654618473899</v>
      </c>
      <c r="N2254" t="b">
        <v>1</v>
      </c>
      <c r="O2254" s="11">
        <f t="shared" si="211"/>
        <v>2.722777777777778</v>
      </c>
      <c r="P2254" s="12">
        <f t="shared" si="212"/>
        <v>42573.327986111108</v>
      </c>
      <c r="Q2254" s="12">
        <f t="shared" si="213"/>
        <v>42588.327986111108</v>
      </c>
      <c r="R2254" t="s">
        <v>8297</v>
      </c>
      <c r="S2254" t="str">
        <f t="shared" si="214"/>
        <v>games</v>
      </c>
      <c r="T2254" t="str">
        <f t="shared" si="215"/>
        <v>tabletop games</v>
      </c>
    </row>
    <row r="2255" spans="1:20" ht="43.2" x14ac:dyDescent="0.55000000000000004">
      <c r="A2255">
        <v>2253</v>
      </c>
      <c r="B2255" s="3" t="s">
        <v>2254</v>
      </c>
      <c r="C2255" s="3" t="s">
        <v>6363</v>
      </c>
      <c r="D2255" s="7">
        <v>8000</v>
      </c>
      <c r="E2255" s="7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7">
        <f t="shared" si="210"/>
        <v>107.32142857142857</v>
      </c>
      <c r="N2255" t="b">
        <v>1</v>
      </c>
      <c r="O2255" s="11">
        <f t="shared" si="211"/>
        <v>1.1268750000000001</v>
      </c>
      <c r="P2255" s="12">
        <f t="shared" si="212"/>
        <v>42296.631331018521</v>
      </c>
      <c r="Q2255" s="12">
        <f t="shared" si="213"/>
        <v>42326.672997685186</v>
      </c>
      <c r="R2255" t="s">
        <v>8297</v>
      </c>
      <c r="S2255" t="str">
        <f t="shared" si="214"/>
        <v>games</v>
      </c>
      <c r="T2255" t="str">
        <f t="shared" si="215"/>
        <v>tabletop games</v>
      </c>
    </row>
    <row r="2256" spans="1:20" ht="28.8" x14ac:dyDescent="0.55000000000000004">
      <c r="A2256">
        <v>2254</v>
      </c>
      <c r="B2256" s="3" t="s">
        <v>2255</v>
      </c>
      <c r="C2256" s="3" t="s">
        <v>6364</v>
      </c>
      <c r="D2256" s="7">
        <v>500</v>
      </c>
      <c r="E2256" s="7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7">
        <f t="shared" si="210"/>
        <v>11.67005076142132</v>
      </c>
      <c r="N2256" t="b">
        <v>1</v>
      </c>
      <c r="O2256" s="11">
        <f t="shared" si="211"/>
        <v>4.5979999999999999</v>
      </c>
      <c r="P2256" s="12">
        <f t="shared" si="212"/>
        <v>42752.647777777776</v>
      </c>
      <c r="Q2256" s="12">
        <f t="shared" si="213"/>
        <v>42759.647777777776</v>
      </c>
      <c r="R2256" t="s">
        <v>8297</v>
      </c>
      <c r="S2256" t="str">
        <f t="shared" si="214"/>
        <v>games</v>
      </c>
      <c r="T2256" t="str">
        <f t="shared" si="215"/>
        <v>tabletop games</v>
      </c>
    </row>
    <row r="2257" spans="1:20" ht="28.8" x14ac:dyDescent="0.55000000000000004">
      <c r="A2257">
        <v>2255</v>
      </c>
      <c r="B2257" s="3" t="s">
        <v>2256</v>
      </c>
      <c r="C2257" s="3" t="s">
        <v>6365</v>
      </c>
      <c r="D2257" s="7">
        <v>3950</v>
      </c>
      <c r="E2257" s="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7">
        <f t="shared" si="210"/>
        <v>41.782287822878232</v>
      </c>
      <c r="N2257" t="b">
        <v>1</v>
      </c>
      <c r="O2257" s="11">
        <f t="shared" si="211"/>
        <v>2.8665822784810127</v>
      </c>
      <c r="P2257" s="12">
        <f t="shared" si="212"/>
        <v>42467.951979166668</v>
      </c>
      <c r="Q2257" s="12">
        <f t="shared" si="213"/>
        <v>42497.951979166668</v>
      </c>
      <c r="R2257" t="s">
        <v>8297</v>
      </c>
      <c r="S2257" t="str">
        <f t="shared" si="214"/>
        <v>games</v>
      </c>
      <c r="T2257" t="str">
        <f t="shared" si="215"/>
        <v>tabletop games</v>
      </c>
    </row>
    <row r="2258" spans="1:20" ht="43.2" x14ac:dyDescent="0.55000000000000004">
      <c r="A2258">
        <v>2256</v>
      </c>
      <c r="B2258" s="3" t="s">
        <v>2257</v>
      </c>
      <c r="C2258" s="3" t="s">
        <v>6366</v>
      </c>
      <c r="D2258" s="7">
        <v>480</v>
      </c>
      <c r="E2258" s="7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7">
        <f t="shared" si="210"/>
        <v>21.38</v>
      </c>
      <c r="N2258" t="b">
        <v>1</v>
      </c>
      <c r="O2258" s="11">
        <f t="shared" si="211"/>
        <v>2.2270833333333333</v>
      </c>
      <c r="P2258" s="12">
        <f t="shared" si="212"/>
        <v>42682.451921296291</v>
      </c>
      <c r="Q2258" s="12">
        <f t="shared" si="213"/>
        <v>42696.451921296291</v>
      </c>
      <c r="R2258" t="s">
        <v>8297</v>
      </c>
      <c r="S2258" t="str">
        <f t="shared" si="214"/>
        <v>games</v>
      </c>
      <c r="T2258" t="str">
        <f t="shared" si="215"/>
        <v>tabletop games</v>
      </c>
    </row>
    <row r="2259" spans="1:20" ht="43.2" x14ac:dyDescent="0.55000000000000004">
      <c r="A2259">
        <v>2257</v>
      </c>
      <c r="B2259" s="3" t="s">
        <v>2258</v>
      </c>
      <c r="C2259" s="3" t="s">
        <v>6367</v>
      </c>
      <c r="D2259" s="7">
        <v>2500</v>
      </c>
      <c r="E2259" s="7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7">
        <f t="shared" si="210"/>
        <v>94.103550295857985</v>
      </c>
      <c r="N2259" t="b">
        <v>1</v>
      </c>
      <c r="O2259" s="11">
        <f t="shared" si="211"/>
        <v>6.3613999999999997</v>
      </c>
      <c r="P2259" s="12">
        <f t="shared" si="212"/>
        <v>42505.936678240745</v>
      </c>
      <c r="Q2259" s="12">
        <f t="shared" si="213"/>
        <v>42540.958333333328</v>
      </c>
      <c r="R2259" t="s">
        <v>8297</v>
      </c>
      <c r="S2259" t="str">
        <f t="shared" si="214"/>
        <v>games</v>
      </c>
      <c r="T2259" t="str">
        <f t="shared" si="215"/>
        <v>tabletop games</v>
      </c>
    </row>
    <row r="2260" spans="1:20" ht="28.8" x14ac:dyDescent="0.55000000000000004">
      <c r="A2260">
        <v>2258</v>
      </c>
      <c r="B2260" s="3" t="s">
        <v>2259</v>
      </c>
      <c r="C2260" s="3" t="s">
        <v>6368</v>
      </c>
      <c r="D2260" s="7">
        <v>2200</v>
      </c>
      <c r="E2260" s="7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7">
        <f t="shared" si="210"/>
        <v>15.721951219512196</v>
      </c>
      <c r="N2260" t="b">
        <v>1</v>
      </c>
      <c r="O2260" s="11">
        <f t="shared" si="211"/>
        <v>1.4650000000000001</v>
      </c>
      <c r="P2260" s="12">
        <f t="shared" si="212"/>
        <v>42136.75100694444</v>
      </c>
      <c r="Q2260" s="12">
        <f t="shared" si="213"/>
        <v>42166.75100694444</v>
      </c>
      <c r="R2260" t="s">
        <v>8297</v>
      </c>
      <c r="S2260" t="str">
        <f t="shared" si="214"/>
        <v>games</v>
      </c>
      <c r="T2260" t="str">
        <f t="shared" si="215"/>
        <v>tabletop games</v>
      </c>
    </row>
    <row r="2261" spans="1:20" ht="43.2" x14ac:dyDescent="0.55000000000000004">
      <c r="A2261">
        <v>2259</v>
      </c>
      <c r="B2261" s="3" t="s">
        <v>2260</v>
      </c>
      <c r="C2261" s="3" t="s">
        <v>6369</v>
      </c>
      <c r="D2261" s="7">
        <v>1000</v>
      </c>
      <c r="E2261" s="7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7">
        <f t="shared" si="210"/>
        <v>90.635922330097088</v>
      </c>
      <c r="N2261" t="b">
        <v>1</v>
      </c>
      <c r="O2261" s="11">
        <f t="shared" si="211"/>
        <v>18.670999999999999</v>
      </c>
      <c r="P2261" s="12">
        <f t="shared" si="212"/>
        <v>42702.804814814815</v>
      </c>
      <c r="Q2261" s="12">
        <f t="shared" si="213"/>
        <v>42712.804814814815</v>
      </c>
      <c r="R2261" t="s">
        <v>8297</v>
      </c>
      <c r="S2261" t="str">
        <f t="shared" si="214"/>
        <v>games</v>
      </c>
      <c r="T2261" t="str">
        <f t="shared" si="215"/>
        <v>tabletop games</v>
      </c>
    </row>
    <row r="2262" spans="1:20" ht="43.2" x14ac:dyDescent="0.55000000000000004">
      <c r="A2262">
        <v>2260</v>
      </c>
      <c r="B2262" s="3" t="s">
        <v>2261</v>
      </c>
      <c r="C2262" s="3" t="s">
        <v>6370</v>
      </c>
      <c r="D2262" s="7">
        <v>2500</v>
      </c>
      <c r="E2262" s="7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7">
        <f t="shared" si="210"/>
        <v>97.297619047619051</v>
      </c>
      <c r="N2262" t="b">
        <v>1</v>
      </c>
      <c r="O2262" s="11">
        <f t="shared" si="211"/>
        <v>3.2692000000000001</v>
      </c>
      <c r="P2262" s="12">
        <f t="shared" si="212"/>
        <v>41695.016782407409</v>
      </c>
      <c r="Q2262" s="12">
        <f t="shared" si="213"/>
        <v>41724.975115740745</v>
      </c>
      <c r="R2262" t="s">
        <v>8297</v>
      </c>
      <c r="S2262" t="str">
        <f t="shared" si="214"/>
        <v>games</v>
      </c>
      <c r="T2262" t="str">
        <f t="shared" si="215"/>
        <v>tabletop games</v>
      </c>
    </row>
    <row r="2263" spans="1:20" ht="43.2" x14ac:dyDescent="0.55000000000000004">
      <c r="A2263">
        <v>2261</v>
      </c>
      <c r="B2263" s="3" t="s">
        <v>2262</v>
      </c>
      <c r="C2263" s="3" t="s">
        <v>6371</v>
      </c>
      <c r="D2263" s="7">
        <v>1000</v>
      </c>
      <c r="E2263" s="7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7">
        <f t="shared" si="210"/>
        <v>37.11904761904762</v>
      </c>
      <c r="N2263" t="b">
        <v>1</v>
      </c>
      <c r="O2263" s="11">
        <f t="shared" si="211"/>
        <v>7.7949999999999999</v>
      </c>
      <c r="P2263" s="12">
        <f t="shared" si="212"/>
        <v>42759.724768518514</v>
      </c>
      <c r="Q2263" s="12">
        <f t="shared" si="213"/>
        <v>42780.724768518514</v>
      </c>
      <c r="R2263" t="s">
        <v>8297</v>
      </c>
      <c r="S2263" t="str">
        <f t="shared" si="214"/>
        <v>games</v>
      </c>
      <c r="T2263" t="str">
        <f t="shared" si="215"/>
        <v>tabletop games</v>
      </c>
    </row>
    <row r="2264" spans="1:20" ht="28.8" x14ac:dyDescent="0.55000000000000004">
      <c r="A2264">
        <v>2262</v>
      </c>
      <c r="B2264" s="3" t="s">
        <v>2263</v>
      </c>
      <c r="C2264" s="3" t="s">
        <v>6372</v>
      </c>
      <c r="D2264" s="7">
        <v>3300</v>
      </c>
      <c r="E2264" s="7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7">
        <f t="shared" si="210"/>
        <v>28.104972375690608</v>
      </c>
      <c r="N2264" t="b">
        <v>1</v>
      </c>
      <c r="O2264" s="11">
        <f t="shared" si="211"/>
        <v>1.5415151515151515</v>
      </c>
      <c r="P2264" s="12">
        <f t="shared" si="212"/>
        <v>41926.585162037038</v>
      </c>
      <c r="Q2264" s="12">
        <f t="shared" si="213"/>
        <v>41961</v>
      </c>
      <c r="R2264" t="s">
        <v>8297</v>
      </c>
      <c r="S2264" t="str">
        <f t="shared" si="214"/>
        <v>games</v>
      </c>
      <c r="T2264" t="str">
        <f t="shared" si="215"/>
        <v>tabletop games</v>
      </c>
    </row>
    <row r="2265" spans="1:20" ht="43.2" x14ac:dyDescent="0.55000000000000004">
      <c r="A2265">
        <v>2263</v>
      </c>
      <c r="B2265" s="3" t="s">
        <v>2264</v>
      </c>
      <c r="C2265" s="3" t="s">
        <v>6373</v>
      </c>
      <c r="D2265" s="7">
        <v>7500</v>
      </c>
      <c r="E2265" s="7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7">
        <f t="shared" si="210"/>
        <v>144.43333333333334</v>
      </c>
      <c r="N2265" t="b">
        <v>1</v>
      </c>
      <c r="O2265" s="11">
        <f t="shared" si="211"/>
        <v>1.1554666666666666</v>
      </c>
      <c r="P2265" s="12">
        <f t="shared" si="212"/>
        <v>42014.832326388889</v>
      </c>
      <c r="Q2265" s="12">
        <f t="shared" si="213"/>
        <v>42035.832326388889</v>
      </c>
      <c r="R2265" t="s">
        <v>8297</v>
      </c>
      <c r="S2265" t="str">
        <f t="shared" si="214"/>
        <v>games</v>
      </c>
      <c r="T2265" t="str">
        <f t="shared" si="215"/>
        <v>tabletop games</v>
      </c>
    </row>
    <row r="2266" spans="1:20" ht="43.2" x14ac:dyDescent="0.55000000000000004">
      <c r="A2266">
        <v>2264</v>
      </c>
      <c r="B2266" s="3" t="s">
        <v>2265</v>
      </c>
      <c r="C2266" s="3" t="s">
        <v>6374</v>
      </c>
      <c r="D2266" s="7">
        <v>6000</v>
      </c>
      <c r="E2266" s="7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7">
        <f t="shared" si="210"/>
        <v>24.274157303370785</v>
      </c>
      <c r="N2266" t="b">
        <v>1</v>
      </c>
      <c r="O2266" s="11">
        <f t="shared" si="211"/>
        <v>1.8003333333333333</v>
      </c>
      <c r="P2266" s="12">
        <f t="shared" si="212"/>
        <v>42496.582337962958</v>
      </c>
      <c r="Q2266" s="12">
        <f t="shared" si="213"/>
        <v>42513.125</v>
      </c>
      <c r="R2266" t="s">
        <v>8297</v>
      </c>
      <c r="S2266" t="str">
        <f t="shared" si="214"/>
        <v>games</v>
      </c>
      <c r="T2266" t="str">
        <f t="shared" si="215"/>
        <v>tabletop games</v>
      </c>
    </row>
    <row r="2267" spans="1:20" ht="43.2" x14ac:dyDescent="0.55000000000000004">
      <c r="A2267">
        <v>2265</v>
      </c>
      <c r="B2267" s="3" t="s">
        <v>2266</v>
      </c>
      <c r="C2267" s="3" t="s">
        <v>6375</v>
      </c>
      <c r="D2267" s="7">
        <v>200</v>
      </c>
      <c r="E2267" s="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7">
        <f t="shared" si="210"/>
        <v>35.117647058823529</v>
      </c>
      <c r="N2267" t="b">
        <v>1</v>
      </c>
      <c r="O2267" s="11">
        <f t="shared" si="211"/>
        <v>2.9849999999999999</v>
      </c>
      <c r="P2267" s="12">
        <f t="shared" si="212"/>
        <v>42689.853090277778</v>
      </c>
      <c r="Q2267" s="12">
        <f t="shared" si="213"/>
        <v>42696.853090277778</v>
      </c>
      <c r="R2267" t="s">
        <v>8297</v>
      </c>
      <c r="S2267" t="str">
        <f t="shared" si="214"/>
        <v>games</v>
      </c>
      <c r="T2267" t="str">
        <f t="shared" si="215"/>
        <v>tabletop games</v>
      </c>
    </row>
    <row r="2268" spans="1:20" ht="43.2" x14ac:dyDescent="0.55000000000000004">
      <c r="A2268">
        <v>2266</v>
      </c>
      <c r="B2268" s="3" t="s">
        <v>2267</v>
      </c>
      <c r="C2268" s="3" t="s">
        <v>6376</v>
      </c>
      <c r="D2268" s="7">
        <v>1500</v>
      </c>
      <c r="E2268" s="7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7">
        <f t="shared" si="210"/>
        <v>24.762886597938145</v>
      </c>
      <c r="N2268" t="b">
        <v>1</v>
      </c>
      <c r="O2268" s="11">
        <f t="shared" si="211"/>
        <v>3.2026666666666666</v>
      </c>
      <c r="P2268" s="12">
        <f t="shared" si="212"/>
        <v>42469.874907407408</v>
      </c>
      <c r="Q2268" s="12">
        <f t="shared" si="213"/>
        <v>42487.083333333328</v>
      </c>
      <c r="R2268" t="s">
        <v>8297</v>
      </c>
      <c r="S2268" t="str">
        <f t="shared" si="214"/>
        <v>games</v>
      </c>
      <c r="T2268" t="str">
        <f t="shared" si="215"/>
        <v>tabletop games</v>
      </c>
    </row>
    <row r="2269" spans="1:20" ht="43.2" x14ac:dyDescent="0.55000000000000004">
      <c r="A2269">
        <v>2267</v>
      </c>
      <c r="B2269" s="3" t="s">
        <v>2268</v>
      </c>
      <c r="C2269" s="3" t="s">
        <v>6377</v>
      </c>
      <c r="D2269" s="7">
        <v>20000</v>
      </c>
      <c r="E2269" s="7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7">
        <f t="shared" si="210"/>
        <v>188.37871287128712</v>
      </c>
      <c r="N2269" t="b">
        <v>1</v>
      </c>
      <c r="O2269" s="11">
        <f t="shared" si="211"/>
        <v>3.80525</v>
      </c>
      <c r="P2269" s="12">
        <f t="shared" si="212"/>
        <v>41968.829826388886</v>
      </c>
      <c r="Q2269" s="12">
        <f t="shared" si="213"/>
        <v>41994.041666666672</v>
      </c>
      <c r="R2269" t="s">
        <v>8297</v>
      </c>
      <c r="S2269" t="str">
        <f t="shared" si="214"/>
        <v>games</v>
      </c>
      <c r="T2269" t="str">
        <f t="shared" si="215"/>
        <v>tabletop games</v>
      </c>
    </row>
    <row r="2270" spans="1:20" ht="43.2" x14ac:dyDescent="0.55000000000000004">
      <c r="A2270">
        <v>2268</v>
      </c>
      <c r="B2270" s="3" t="s">
        <v>2269</v>
      </c>
      <c r="C2270" s="3" t="s">
        <v>6378</v>
      </c>
      <c r="D2270" s="7">
        <v>28000</v>
      </c>
      <c r="E2270" s="7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7">
        <f t="shared" si="210"/>
        <v>148.08247422680412</v>
      </c>
      <c r="N2270" t="b">
        <v>1</v>
      </c>
      <c r="O2270" s="11">
        <f t="shared" si="211"/>
        <v>1.026</v>
      </c>
      <c r="P2270" s="12">
        <f t="shared" si="212"/>
        <v>42776.082349537035</v>
      </c>
      <c r="Q2270" s="12">
        <f t="shared" si="213"/>
        <v>42806.082349537035</v>
      </c>
      <c r="R2270" t="s">
        <v>8297</v>
      </c>
      <c r="S2270" t="str">
        <f t="shared" si="214"/>
        <v>games</v>
      </c>
      <c r="T2270" t="str">
        <f t="shared" si="215"/>
        <v>tabletop games</v>
      </c>
    </row>
    <row r="2271" spans="1:20" ht="43.2" x14ac:dyDescent="0.55000000000000004">
      <c r="A2271">
        <v>2269</v>
      </c>
      <c r="B2271" s="3" t="s">
        <v>2270</v>
      </c>
      <c r="C2271" s="3" t="s">
        <v>6379</v>
      </c>
      <c r="D2271" s="7">
        <v>2500</v>
      </c>
      <c r="E2271" s="7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7">
        <f t="shared" si="210"/>
        <v>49.934589800443462</v>
      </c>
      <c r="N2271" t="b">
        <v>1</v>
      </c>
      <c r="O2271" s="11">
        <f t="shared" si="211"/>
        <v>18.016400000000001</v>
      </c>
      <c r="P2271" s="12">
        <f t="shared" si="212"/>
        <v>42776.704432870371</v>
      </c>
      <c r="Q2271" s="12">
        <f t="shared" si="213"/>
        <v>42801.208333333328</v>
      </c>
      <c r="R2271" t="s">
        <v>8297</v>
      </c>
      <c r="S2271" t="str">
        <f t="shared" si="214"/>
        <v>games</v>
      </c>
      <c r="T2271" t="str">
        <f t="shared" si="215"/>
        <v>tabletop games</v>
      </c>
    </row>
    <row r="2272" spans="1:20" ht="43.2" x14ac:dyDescent="0.55000000000000004">
      <c r="A2272">
        <v>2270</v>
      </c>
      <c r="B2272" s="3" t="s">
        <v>2271</v>
      </c>
      <c r="C2272" s="3" t="s">
        <v>6380</v>
      </c>
      <c r="D2272" s="7">
        <v>25000</v>
      </c>
      <c r="E2272" s="7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7">
        <f t="shared" si="210"/>
        <v>107.82155688622754</v>
      </c>
      <c r="N2272" t="b">
        <v>1</v>
      </c>
      <c r="O2272" s="11">
        <f t="shared" si="211"/>
        <v>7.2024800000000004</v>
      </c>
      <c r="P2272" s="12">
        <f t="shared" si="212"/>
        <v>42725.869363425925</v>
      </c>
      <c r="Q2272" s="12">
        <f t="shared" si="213"/>
        <v>42745.915972222225</v>
      </c>
      <c r="R2272" t="s">
        <v>8297</v>
      </c>
      <c r="S2272" t="str">
        <f t="shared" si="214"/>
        <v>games</v>
      </c>
      <c r="T2272" t="str">
        <f t="shared" si="215"/>
        <v>tabletop games</v>
      </c>
    </row>
    <row r="2273" spans="1:20" ht="43.2" x14ac:dyDescent="0.55000000000000004">
      <c r="A2273">
        <v>2271</v>
      </c>
      <c r="B2273" s="3" t="s">
        <v>2272</v>
      </c>
      <c r="C2273" s="3" t="s">
        <v>6381</v>
      </c>
      <c r="D2273" s="7">
        <v>20000</v>
      </c>
      <c r="E2273" s="7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7">
        <f t="shared" si="210"/>
        <v>42.63403614457831</v>
      </c>
      <c r="N2273" t="b">
        <v>1</v>
      </c>
      <c r="O2273" s="11">
        <f t="shared" si="211"/>
        <v>2.8309000000000002</v>
      </c>
      <c r="P2273" s="12">
        <f t="shared" si="212"/>
        <v>42684.000046296293</v>
      </c>
      <c r="Q2273" s="12">
        <f t="shared" si="213"/>
        <v>42714.000046296293</v>
      </c>
      <c r="R2273" t="s">
        <v>8297</v>
      </c>
      <c r="S2273" t="str">
        <f t="shared" si="214"/>
        <v>games</v>
      </c>
      <c r="T2273" t="str">
        <f t="shared" si="215"/>
        <v>tabletop games</v>
      </c>
    </row>
    <row r="2274" spans="1:20" ht="43.2" x14ac:dyDescent="0.55000000000000004">
      <c r="A2274">
        <v>2272</v>
      </c>
      <c r="B2274" s="3" t="s">
        <v>2273</v>
      </c>
      <c r="C2274" s="3" t="s">
        <v>6382</v>
      </c>
      <c r="D2274" s="7">
        <v>1000</v>
      </c>
      <c r="E2274" s="7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7">
        <f t="shared" si="210"/>
        <v>14.370762711864407</v>
      </c>
      <c r="N2274" t="b">
        <v>1</v>
      </c>
      <c r="O2274" s="11">
        <f t="shared" si="211"/>
        <v>13.566000000000001</v>
      </c>
      <c r="P2274" s="12">
        <f t="shared" si="212"/>
        <v>42315.699490740735</v>
      </c>
      <c r="Q2274" s="12">
        <f t="shared" si="213"/>
        <v>42345.699490740735</v>
      </c>
      <c r="R2274" t="s">
        <v>8297</v>
      </c>
      <c r="S2274" t="str">
        <f t="shared" si="214"/>
        <v>games</v>
      </c>
      <c r="T2274" t="str">
        <f t="shared" si="215"/>
        <v>tabletop games</v>
      </c>
    </row>
    <row r="2275" spans="1:20" ht="43.2" x14ac:dyDescent="0.55000000000000004">
      <c r="A2275">
        <v>2273</v>
      </c>
      <c r="B2275" s="3" t="s">
        <v>2274</v>
      </c>
      <c r="C2275" s="3" t="s">
        <v>6383</v>
      </c>
      <c r="D2275" s="7">
        <v>2500</v>
      </c>
      <c r="E2275" s="7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7">
        <f t="shared" si="210"/>
        <v>37.476190476190474</v>
      </c>
      <c r="N2275" t="b">
        <v>1</v>
      </c>
      <c r="O2275" s="11">
        <f t="shared" si="211"/>
        <v>2.2035999999999998</v>
      </c>
      <c r="P2275" s="12">
        <f t="shared" si="212"/>
        <v>42781.549097222218</v>
      </c>
      <c r="Q2275" s="12">
        <f t="shared" si="213"/>
        <v>42806.507430555561</v>
      </c>
      <c r="R2275" t="s">
        <v>8297</v>
      </c>
      <c r="S2275" t="str">
        <f t="shared" si="214"/>
        <v>games</v>
      </c>
      <c r="T2275" t="str">
        <f t="shared" si="215"/>
        <v>tabletop games</v>
      </c>
    </row>
    <row r="2276" spans="1:20" ht="57.6" x14ac:dyDescent="0.55000000000000004">
      <c r="A2276">
        <v>2274</v>
      </c>
      <c r="B2276" s="3" t="s">
        <v>2275</v>
      </c>
      <c r="C2276" s="3" t="s">
        <v>6384</v>
      </c>
      <c r="D2276" s="7">
        <v>2500</v>
      </c>
      <c r="E2276" s="7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7">
        <f t="shared" si="210"/>
        <v>30.202020202020201</v>
      </c>
      <c r="N2276" t="b">
        <v>1</v>
      </c>
      <c r="O2276" s="11">
        <f t="shared" si="211"/>
        <v>1.196</v>
      </c>
      <c r="P2276" s="12">
        <f t="shared" si="212"/>
        <v>41663.500659722224</v>
      </c>
      <c r="Q2276" s="12">
        <f t="shared" si="213"/>
        <v>41693.500659722224</v>
      </c>
      <c r="R2276" t="s">
        <v>8297</v>
      </c>
      <c r="S2276" t="str">
        <f t="shared" si="214"/>
        <v>games</v>
      </c>
      <c r="T2276" t="str">
        <f t="shared" si="215"/>
        <v>tabletop games</v>
      </c>
    </row>
    <row r="2277" spans="1:20" ht="43.2" x14ac:dyDescent="0.55000000000000004">
      <c r="A2277">
        <v>2275</v>
      </c>
      <c r="B2277" s="3" t="s">
        <v>2276</v>
      </c>
      <c r="C2277" s="3" t="s">
        <v>6385</v>
      </c>
      <c r="D2277" s="7">
        <v>650</v>
      </c>
      <c r="E2277" s="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7">
        <f t="shared" si="210"/>
        <v>33.550632911392405</v>
      </c>
      <c r="N2277" t="b">
        <v>1</v>
      </c>
      <c r="O2277" s="11">
        <f t="shared" si="211"/>
        <v>4.0776923076923079</v>
      </c>
      <c r="P2277" s="12">
        <f t="shared" si="212"/>
        <v>41965.616655092599</v>
      </c>
      <c r="Q2277" s="12">
        <f t="shared" si="213"/>
        <v>41995.616655092599</v>
      </c>
      <c r="R2277" t="s">
        <v>8297</v>
      </c>
      <c r="S2277" t="str">
        <f t="shared" si="214"/>
        <v>games</v>
      </c>
      <c r="T2277" t="str">
        <f t="shared" si="215"/>
        <v>tabletop games</v>
      </c>
    </row>
    <row r="2278" spans="1:20" ht="43.2" x14ac:dyDescent="0.55000000000000004">
      <c r="A2278">
        <v>2276</v>
      </c>
      <c r="B2278" s="3" t="s">
        <v>2277</v>
      </c>
      <c r="C2278" s="3" t="s">
        <v>6386</v>
      </c>
      <c r="D2278" s="7">
        <v>4589</v>
      </c>
      <c r="E2278" s="7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7">
        <f t="shared" si="210"/>
        <v>64.74666666666667</v>
      </c>
      <c r="N2278" t="b">
        <v>1</v>
      </c>
      <c r="O2278" s="11">
        <f t="shared" si="211"/>
        <v>1.0581826105905425</v>
      </c>
      <c r="P2278" s="12">
        <f t="shared" si="212"/>
        <v>41614.651493055557</v>
      </c>
      <c r="Q2278" s="12">
        <f t="shared" si="213"/>
        <v>41644.651493055557</v>
      </c>
      <c r="R2278" t="s">
        <v>8297</v>
      </c>
      <c r="S2278" t="str">
        <f t="shared" si="214"/>
        <v>games</v>
      </c>
      <c r="T2278" t="str">
        <f t="shared" si="215"/>
        <v>tabletop games</v>
      </c>
    </row>
    <row r="2279" spans="1:20" ht="43.2" x14ac:dyDescent="0.55000000000000004">
      <c r="A2279">
        <v>2277</v>
      </c>
      <c r="B2279" s="3" t="s">
        <v>2278</v>
      </c>
      <c r="C2279" s="3" t="s">
        <v>6387</v>
      </c>
      <c r="D2279" s="7">
        <v>8500</v>
      </c>
      <c r="E2279" s="7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7">
        <f t="shared" si="210"/>
        <v>57.932367149758456</v>
      </c>
      <c r="N2279" t="b">
        <v>1</v>
      </c>
      <c r="O2279" s="11">
        <f t="shared" si="211"/>
        <v>1.4108235294117648</v>
      </c>
      <c r="P2279" s="12">
        <f t="shared" si="212"/>
        <v>40936.678506944445</v>
      </c>
      <c r="Q2279" s="12">
        <f t="shared" si="213"/>
        <v>40966.678506944445</v>
      </c>
      <c r="R2279" t="s">
        <v>8297</v>
      </c>
      <c r="S2279" t="str">
        <f t="shared" si="214"/>
        <v>games</v>
      </c>
      <c r="T2279" t="str">
        <f t="shared" si="215"/>
        <v>tabletop games</v>
      </c>
    </row>
    <row r="2280" spans="1:20" ht="28.8" x14ac:dyDescent="0.55000000000000004">
      <c r="A2280">
        <v>2278</v>
      </c>
      <c r="B2280" s="3" t="s">
        <v>2279</v>
      </c>
      <c r="C2280" s="3" t="s">
        <v>6388</v>
      </c>
      <c r="D2280" s="7">
        <v>2000</v>
      </c>
      <c r="E2280" s="7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7">
        <f t="shared" si="210"/>
        <v>53.078431372549019</v>
      </c>
      <c r="N2280" t="b">
        <v>1</v>
      </c>
      <c r="O2280" s="11">
        <f t="shared" si="211"/>
        <v>2.7069999999999999</v>
      </c>
      <c r="P2280" s="12">
        <f t="shared" si="212"/>
        <v>42338.709108796291</v>
      </c>
      <c r="Q2280" s="12">
        <f t="shared" si="213"/>
        <v>42372.957638888889</v>
      </c>
      <c r="R2280" t="s">
        <v>8297</v>
      </c>
      <c r="S2280" t="str">
        <f t="shared" si="214"/>
        <v>games</v>
      </c>
      <c r="T2280" t="str">
        <f t="shared" si="215"/>
        <v>tabletop games</v>
      </c>
    </row>
    <row r="2281" spans="1:20" ht="43.2" x14ac:dyDescent="0.55000000000000004">
      <c r="A2281">
        <v>2279</v>
      </c>
      <c r="B2281" s="3" t="s">
        <v>2280</v>
      </c>
      <c r="C2281" s="3" t="s">
        <v>6389</v>
      </c>
      <c r="D2281" s="7">
        <v>1000</v>
      </c>
      <c r="E2281" s="7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7">
        <f t="shared" si="210"/>
        <v>48.0625</v>
      </c>
      <c r="N2281" t="b">
        <v>1</v>
      </c>
      <c r="O2281" s="11">
        <f t="shared" si="211"/>
        <v>1.538</v>
      </c>
      <c r="P2281" s="12">
        <f t="shared" si="212"/>
        <v>42020.806701388887</v>
      </c>
      <c r="Q2281" s="12">
        <f t="shared" si="213"/>
        <v>42039.166666666672</v>
      </c>
      <c r="R2281" t="s">
        <v>8297</v>
      </c>
      <c r="S2281" t="str">
        <f t="shared" si="214"/>
        <v>games</v>
      </c>
      <c r="T2281" t="str">
        <f t="shared" si="215"/>
        <v>tabletop games</v>
      </c>
    </row>
    <row r="2282" spans="1:20" ht="57.6" x14ac:dyDescent="0.55000000000000004">
      <c r="A2282">
        <v>2280</v>
      </c>
      <c r="B2282" s="3" t="s">
        <v>2281</v>
      </c>
      <c r="C2282" s="3" t="s">
        <v>6390</v>
      </c>
      <c r="D2282" s="7">
        <v>9800</v>
      </c>
      <c r="E2282" s="7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7">
        <f t="shared" si="210"/>
        <v>82.396874999999994</v>
      </c>
      <c r="N2282" t="b">
        <v>1</v>
      </c>
      <c r="O2282" s="11">
        <f t="shared" si="211"/>
        <v>4.0357653061224488</v>
      </c>
      <c r="P2282" s="12">
        <f t="shared" si="212"/>
        <v>42234.624895833331</v>
      </c>
      <c r="Q2282" s="12">
        <f t="shared" si="213"/>
        <v>42264.624895833331</v>
      </c>
      <c r="R2282" t="s">
        <v>8297</v>
      </c>
      <c r="S2282" t="str">
        <f t="shared" si="214"/>
        <v>games</v>
      </c>
      <c r="T2282" t="str">
        <f t="shared" si="215"/>
        <v>tabletop games</v>
      </c>
    </row>
    <row r="2283" spans="1:20" ht="43.2" x14ac:dyDescent="0.55000000000000004">
      <c r="A2283">
        <v>2281</v>
      </c>
      <c r="B2283" s="3" t="s">
        <v>2282</v>
      </c>
      <c r="C2283" s="3" t="s">
        <v>6391</v>
      </c>
      <c r="D2283" s="7">
        <v>300</v>
      </c>
      <c r="E2283" s="7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7">
        <f t="shared" si="210"/>
        <v>50.454545454545453</v>
      </c>
      <c r="N2283" t="b">
        <v>1</v>
      </c>
      <c r="O2283" s="11">
        <f t="shared" si="211"/>
        <v>1.85</v>
      </c>
      <c r="P2283" s="12">
        <f t="shared" si="212"/>
        <v>40687.285844907405</v>
      </c>
      <c r="Q2283" s="12">
        <f t="shared" si="213"/>
        <v>40749.284722222219</v>
      </c>
      <c r="R2283" t="s">
        <v>8276</v>
      </c>
      <c r="S2283" t="str">
        <f t="shared" si="214"/>
        <v>music</v>
      </c>
      <c r="T2283" t="str">
        <f t="shared" si="215"/>
        <v>rock</v>
      </c>
    </row>
    <row r="2284" spans="1:20" ht="28.8" x14ac:dyDescent="0.55000000000000004">
      <c r="A2284">
        <v>2282</v>
      </c>
      <c r="B2284" s="3" t="s">
        <v>2283</v>
      </c>
      <c r="C2284" s="3" t="s">
        <v>6392</v>
      </c>
      <c r="D2284" s="7">
        <v>750</v>
      </c>
      <c r="E2284" s="7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7">
        <f t="shared" si="210"/>
        <v>115.83333333333333</v>
      </c>
      <c r="N2284" t="b">
        <v>1</v>
      </c>
      <c r="O2284" s="11">
        <f t="shared" si="211"/>
        <v>1.8533333333333333</v>
      </c>
      <c r="P2284" s="12">
        <f t="shared" si="212"/>
        <v>42323.17460648148</v>
      </c>
      <c r="Q2284" s="12">
        <f t="shared" si="213"/>
        <v>42383.17460648148</v>
      </c>
      <c r="R2284" t="s">
        <v>8276</v>
      </c>
      <c r="S2284" t="str">
        <f t="shared" si="214"/>
        <v>music</v>
      </c>
      <c r="T2284" t="str">
        <f t="shared" si="215"/>
        <v>rock</v>
      </c>
    </row>
    <row r="2285" spans="1:20" ht="43.2" x14ac:dyDescent="0.55000000000000004">
      <c r="A2285">
        <v>2283</v>
      </c>
      <c r="B2285" s="3" t="s">
        <v>2284</v>
      </c>
      <c r="C2285" s="3" t="s">
        <v>6393</v>
      </c>
      <c r="D2285" s="7">
        <v>3000</v>
      </c>
      <c r="E2285" s="7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7">
        <f t="shared" si="210"/>
        <v>63.03458333333333</v>
      </c>
      <c r="N2285" t="b">
        <v>1</v>
      </c>
      <c r="O2285" s="11">
        <f t="shared" si="211"/>
        <v>1.0085533333333332</v>
      </c>
      <c r="P2285" s="12">
        <f t="shared" si="212"/>
        <v>40978.125046296293</v>
      </c>
      <c r="Q2285" s="12">
        <f t="shared" si="213"/>
        <v>41038.083379629628</v>
      </c>
      <c r="R2285" t="s">
        <v>8276</v>
      </c>
      <c r="S2285" t="str">
        <f t="shared" si="214"/>
        <v>music</v>
      </c>
      <c r="T2285" t="str">
        <f t="shared" si="215"/>
        <v>rock</v>
      </c>
    </row>
    <row r="2286" spans="1:20" ht="28.8" x14ac:dyDescent="0.55000000000000004">
      <c r="A2286">
        <v>2284</v>
      </c>
      <c r="B2286" s="3" t="s">
        <v>2285</v>
      </c>
      <c r="C2286" s="3" t="s">
        <v>6394</v>
      </c>
      <c r="D2286" s="7">
        <v>6000</v>
      </c>
      <c r="E2286" s="7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7">
        <f t="shared" si="210"/>
        <v>108.02152542372882</v>
      </c>
      <c r="N2286" t="b">
        <v>1</v>
      </c>
      <c r="O2286" s="11">
        <f t="shared" si="211"/>
        <v>1.0622116666666668</v>
      </c>
      <c r="P2286" s="12">
        <f t="shared" si="212"/>
        <v>40585.796817129631</v>
      </c>
      <c r="Q2286" s="12">
        <f t="shared" si="213"/>
        <v>40614.166666666664</v>
      </c>
      <c r="R2286" t="s">
        <v>8276</v>
      </c>
      <c r="S2286" t="str">
        <f t="shared" si="214"/>
        <v>music</v>
      </c>
      <c r="T2286" t="str">
        <f t="shared" si="215"/>
        <v>rock</v>
      </c>
    </row>
    <row r="2287" spans="1:20" ht="43.2" x14ac:dyDescent="0.55000000000000004">
      <c r="A2287">
        <v>2285</v>
      </c>
      <c r="B2287" s="3" t="s">
        <v>2286</v>
      </c>
      <c r="C2287" s="3" t="s">
        <v>6395</v>
      </c>
      <c r="D2287" s="7">
        <v>3000</v>
      </c>
      <c r="E2287" s="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7">
        <f t="shared" si="210"/>
        <v>46.088607594936711</v>
      </c>
      <c r="N2287" t="b">
        <v>1</v>
      </c>
      <c r="O2287" s="11">
        <f t="shared" si="211"/>
        <v>1.2136666666666667</v>
      </c>
      <c r="P2287" s="12">
        <f t="shared" si="212"/>
        <v>41059.185682870368</v>
      </c>
      <c r="Q2287" s="12">
        <f t="shared" si="213"/>
        <v>41089.185682870368</v>
      </c>
      <c r="R2287" t="s">
        <v>8276</v>
      </c>
      <c r="S2287" t="str">
        <f t="shared" si="214"/>
        <v>music</v>
      </c>
      <c r="T2287" t="str">
        <f t="shared" si="215"/>
        <v>rock</v>
      </c>
    </row>
    <row r="2288" spans="1:20" ht="43.2" x14ac:dyDescent="0.55000000000000004">
      <c r="A2288">
        <v>2286</v>
      </c>
      <c r="B2288" s="3" t="s">
        <v>2287</v>
      </c>
      <c r="C2288" s="3" t="s">
        <v>6396</v>
      </c>
      <c r="D2288" s="7">
        <v>1500</v>
      </c>
      <c r="E2288" s="7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7">
        <f t="shared" si="210"/>
        <v>107.21428571428571</v>
      </c>
      <c r="N2288" t="b">
        <v>1</v>
      </c>
      <c r="O2288" s="11">
        <f t="shared" si="211"/>
        <v>1.0006666666666666</v>
      </c>
      <c r="P2288" s="12">
        <f t="shared" si="212"/>
        <v>41494.963587962964</v>
      </c>
      <c r="Q2288" s="12">
        <f t="shared" si="213"/>
        <v>41523.165972222225</v>
      </c>
      <c r="R2288" t="s">
        <v>8276</v>
      </c>
      <c r="S2288" t="str">
        <f t="shared" si="214"/>
        <v>music</v>
      </c>
      <c r="T2288" t="str">
        <f t="shared" si="215"/>
        <v>rock</v>
      </c>
    </row>
    <row r="2289" spans="1:20" ht="43.2" x14ac:dyDescent="0.55000000000000004">
      <c r="A2289">
        <v>2287</v>
      </c>
      <c r="B2289" s="3" t="s">
        <v>2288</v>
      </c>
      <c r="C2289" s="3" t="s">
        <v>6397</v>
      </c>
      <c r="D2289" s="7">
        <v>4500</v>
      </c>
      <c r="E2289" s="7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7">
        <f t="shared" si="210"/>
        <v>50.9338679245283</v>
      </c>
      <c r="N2289" t="b">
        <v>1</v>
      </c>
      <c r="O2289" s="11">
        <f t="shared" si="211"/>
        <v>1.1997755555555556</v>
      </c>
      <c r="P2289" s="12">
        <f t="shared" si="212"/>
        <v>41792.667361111111</v>
      </c>
      <c r="Q2289" s="12">
        <f t="shared" si="213"/>
        <v>41813.667361111111</v>
      </c>
      <c r="R2289" t="s">
        <v>8276</v>
      </c>
      <c r="S2289" t="str">
        <f t="shared" si="214"/>
        <v>music</v>
      </c>
      <c r="T2289" t="str">
        <f t="shared" si="215"/>
        <v>rock</v>
      </c>
    </row>
    <row r="2290" spans="1:20" ht="43.2" x14ac:dyDescent="0.55000000000000004">
      <c r="A2290">
        <v>2288</v>
      </c>
      <c r="B2290" s="3" t="s">
        <v>2289</v>
      </c>
      <c r="C2290" s="3" t="s">
        <v>6398</v>
      </c>
      <c r="D2290" s="7">
        <v>1000</v>
      </c>
      <c r="E2290" s="7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7">
        <f t="shared" si="210"/>
        <v>40.04</v>
      </c>
      <c r="N2290" t="b">
        <v>1</v>
      </c>
      <c r="O2290" s="11">
        <f t="shared" si="211"/>
        <v>1.0009999999999999</v>
      </c>
      <c r="P2290" s="12">
        <f t="shared" si="212"/>
        <v>41067.827418981484</v>
      </c>
      <c r="Q2290" s="12">
        <f t="shared" si="213"/>
        <v>41086.75</v>
      </c>
      <c r="R2290" t="s">
        <v>8276</v>
      </c>
      <c r="S2290" t="str">
        <f t="shared" si="214"/>
        <v>music</v>
      </c>
      <c r="T2290" t="str">
        <f t="shared" si="215"/>
        <v>rock</v>
      </c>
    </row>
    <row r="2291" spans="1:20" ht="43.2" x14ac:dyDescent="0.55000000000000004">
      <c r="A2291">
        <v>2289</v>
      </c>
      <c r="B2291" s="3" t="s">
        <v>2290</v>
      </c>
      <c r="C2291" s="3" t="s">
        <v>6399</v>
      </c>
      <c r="D2291" s="7">
        <v>1500</v>
      </c>
      <c r="E2291" s="7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7">
        <f t="shared" si="210"/>
        <v>64.44</v>
      </c>
      <c r="N2291" t="b">
        <v>1</v>
      </c>
      <c r="O2291" s="11">
        <f t="shared" si="211"/>
        <v>1.0740000000000001</v>
      </c>
      <c r="P2291" s="12">
        <f t="shared" si="212"/>
        <v>41571.998379629629</v>
      </c>
      <c r="Q2291" s="12">
        <f t="shared" si="213"/>
        <v>41614.973611111112</v>
      </c>
      <c r="R2291" t="s">
        <v>8276</v>
      </c>
      <c r="S2291" t="str">
        <f t="shared" si="214"/>
        <v>music</v>
      </c>
      <c r="T2291" t="str">
        <f t="shared" si="215"/>
        <v>rock</v>
      </c>
    </row>
    <row r="2292" spans="1:20" ht="43.2" x14ac:dyDescent="0.55000000000000004">
      <c r="A2292">
        <v>2290</v>
      </c>
      <c r="B2292" s="3" t="s">
        <v>2291</v>
      </c>
      <c r="C2292" s="3" t="s">
        <v>6400</v>
      </c>
      <c r="D2292" s="7">
        <v>1500</v>
      </c>
      <c r="E2292" s="7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7">
        <f t="shared" si="210"/>
        <v>53.827586206896555</v>
      </c>
      <c r="N2292" t="b">
        <v>1</v>
      </c>
      <c r="O2292" s="11">
        <f t="shared" si="211"/>
        <v>1.0406666666666666</v>
      </c>
      <c r="P2292" s="12">
        <f t="shared" si="212"/>
        <v>40070.253819444442</v>
      </c>
      <c r="Q2292" s="12">
        <f t="shared" si="213"/>
        <v>40148.708333333336</v>
      </c>
      <c r="R2292" t="s">
        <v>8276</v>
      </c>
      <c r="S2292" t="str">
        <f t="shared" si="214"/>
        <v>music</v>
      </c>
      <c r="T2292" t="str">
        <f t="shared" si="215"/>
        <v>rock</v>
      </c>
    </row>
    <row r="2293" spans="1:20" ht="43.2" x14ac:dyDescent="0.55000000000000004">
      <c r="A2293">
        <v>2291</v>
      </c>
      <c r="B2293" s="3" t="s">
        <v>2292</v>
      </c>
      <c r="C2293" s="3" t="s">
        <v>6401</v>
      </c>
      <c r="D2293" s="7">
        <v>2500</v>
      </c>
      <c r="E2293" s="7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7">
        <f t="shared" si="210"/>
        <v>100.46511627906976</v>
      </c>
      <c r="N2293" t="b">
        <v>1</v>
      </c>
      <c r="O2293" s="11">
        <f t="shared" si="211"/>
        <v>1.728</v>
      </c>
      <c r="P2293" s="12">
        <f t="shared" si="212"/>
        <v>40987.977060185185</v>
      </c>
      <c r="Q2293" s="12">
        <f t="shared" si="213"/>
        <v>41022.166666666664</v>
      </c>
      <c r="R2293" t="s">
        <v>8276</v>
      </c>
      <c r="S2293" t="str">
        <f t="shared" si="214"/>
        <v>music</v>
      </c>
      <c r="T2293" t="str">
        <f t="shared" si="215"/>
        <v>rock</v>
      </c>
    </row>
    <row r="2294" spans="1:20" ht="43.2" x14ac:dyDescent="0.55000000000000004">
      <c r="A2294">
        <v>2292</v>
      </c>
      <c r="B2294" s="3" t="s">
        <v>2293</v>
      </c>
      <c r="C2294" s="3" t="s">
        <v>6402</v>
      </c>
      <c r="D2294" s="7">
        <v>2000</v>
      </c>
      <c r="E2294" s="7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7">
        <f t="shared" si="210"/>
        <v>46.630652173913049</v>
      </c>
      <c r="N2294" t="b">
        <v>1</v>
      </c>
      <c r="O2294" s="11">
        <f t="shared" si="211"/>
        <v>1.072505</v>
      </c>
      <c r="P2294" s="12">
        <f t="shared" si="212"/>
        <v>40987.697638888887</v>
      </c>
      <c r="Q2294" s="12">
        <f t="shared" si="213"/>
        <v>41017.697638888887</v>
      </c>
      <c r="R2294" t="s">
        <v>8276</v>
      </c>
      <c r="S2294" t="str">
        <f t="shared" si="214"/>
        <v>music</v>
      </c>
      <c r="T2294" t="str">
        <f t="shared" si="215"/>
        <v>rock</v>
      </c>
    </row>
    <row r="2295" spans="1:20" ht="28.8" x14ac:dyDescent="0.55000000000000004">
      <c r="A2295">
        <v>2293</v>
      </c>
      <c r="B2295" s="3" t="s">
        <v>2294</v>
      </c>
      <c r="C2295" s="3" t="s">
        <v>6403</v>
      </c>
      <c r="D2295" s="7">
        <v>850</v>
      </c>
      <c r="E2295" s="7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7">
        <f t="shared" si="210"/>
        <v>34.074074074074076</v>
      </c>
      <c r="N2295" t="b">
        <v>1</v>
      </c>
      <c r="O2295" s="11">
        <f t="shared" si="211"/>
        <v>1.0823529411764705</v>
      </c>
      <c r="P2295" s="12">
        <f t="shared" si="212"/>
        <v>41151.708321759259</v>
      </c>
      <c r="Q2295" s="12">
        <f t="shared" si="213"/>
        <v>41177.165972222225</v>
      </c>
      <c r="R2295" t="s">
        <v>8276</v>
      </c>
      <c r="S2295" t="str">
        <f t="shared" si="214"/>
        <v>music</v>
      </c>
      <c r="T2295" t="str">
        <f t="shared" si="215"/>
        <v>rock</v>
      </c>
    </row>
    <row r="2296" spans="1:20" ht="43.2" x14ac:dyDescent="0.55000000000000004">
      <c r="A2296">
        <v>2294</v>
      </c>
      <c r="B2296" s="3" t="s">
        <v>2295</v>
      </c>
      <c r="C2296" s="3" t="s">
        <v>6404</v>
      </c>
      <c r="D2296" s="7">
        <v>5000</v>
      </c>
      <c r="E2296" s="7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7">
        <f t="shared" si="210"/>
        <v>65.214642857142863</v>
      </c>
      <c r="N2296" t="b">
        <v>1</v>
      </c>
      <c r="O2296" s="11">
        <f t="shared" si="211"/>
        <v>1.4608079999999999</v>
      </c>
      <c r="P2296" s="12">
        <f t="shared" si="212"/>
        <v>41264.72314814815</v>
      </c>
      <c r="Q2296" s="12">
        <f t="shared" si="213"/>
        <v>41294.72314814815</v>
      </c>
      <c r="R2296" t="s">
        <v>8276</v>
      </c>
      <c r="S2296" t="str">
        <f t="shared" si="214"/>
        <v>music</v>
      </c>
      <c r="T2296" t="str">
        <f t="shared" si="215"/>
        <v>rock</v>
      </c>
    </row>
    <row r="2297" spans="1:20" ht="43.2" x14ac:dyDescent="0.55000000000000004">
      <c r="A2297">
        <v>2295</v>
      </c>
      <c r="B2297" s="3" t="s">
        <v>2296</v>
      </c>
      <c r="C2297" s="3" t="s">
        <v>6405</v>
      </c>
      <c r="D2297" s="7">
        <v>1200</v>
      </c>
      <c r="E2297" s="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7">
        <f t="shared" si="210"/>
        <v>44.205882352941174</v>
      </c>
      <c r="N2297" t="b">
        <v>1</v>
      </c>
      <c r="O2297" s="11">
        <f t="shared" si="211"/>
        <v>1.2524999999999999</v>
      </c>
      <c r="P2297" s="12">
        <f t="shared" si="212"/>
        <v>41270.954351851848</v>
      </c>
      <c r="Q2297" s="12">
        <f t="shared" si="213"/>
        <v>41300.954351851848</v>
      </c>
      <c r="R2297" t="s">
        <v>8276</v>
      </c>
      <c r="S2297" t="str">
        <f t="shared" si="214"/>
        <v>music</v>
      </c>
      <c r="T2297" t="str">
        <f t="shared" si="215"/>
        <v>rock</v>
      </c>
    </row>
    <row r="2298" spans="1:20" ht="43.2" x14ac:dyDescent="0.55000000000000004">
      <c r="A2298">
        <v>2296</v>
      </c>
      <c r="B2298" s="3" t="s">
        <v>2297</v>
      </c>
      <c r="C2298" s="3" t="s">
        <v>6406</v>
      </c>
      <c r="D2298" s="7">
        <v>7000</v>
      </c>
      <c r="E2298" s="7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7">
        <f t="shared" si="210"/>
        <v>71.965517241379317</v>
      </c>
      <c r="N2298" t="b">
        <v>1</v>
      </c>
      <c r="O2298" s="11">
        <f t="shared" si="211"/>
        <v>1.4907142857142857</v>
      </c>
      <c r="P2298" s="12">
        <f t="shared" si="212"/>
        <v>40927.731782407405</v>
      </c>
      <c r="Q2298" s="12">
        <f t="shared" si="213"/>
        <v>40962.731782407405</v>
      </c>
      <c r="R2298" t="s">
        <v>8276</v>
      </c>
      <c r="S2298" t="str">
        <f t="shared" si="214"/>
        <v>music</v>
      </c>
      <c r="T2298" t="str">
        <f t="shared" si="215"/>
        <v>rock</v>
      </c>
    </row>
    <row r="2299" spans="1:20" ht="28.8" x14ac:dyDescent="0.55000000000000004">
      <c r="A2299">
        <v>2297</v>
      </c>
      <c r="B2299" s="3" t="s">
        <v>2298</v>
      </c>
      <c r="C2299" s="3" t="s">
        <v>6407</v>
      </c>
      <c r="D2299" s="7">
        <v>1000</v>
      </c>
      <c r="E2299" s="7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7">
        <f t="shared" si="210"/>
        <v>52.94736842105263</v>
      </c>
      <c r="N2299" t="b">
        <v>1</v>
      </c>
      <c r="O2299" s="11">
        <f t="shared" si="211"/>
        <v>1.006</v>
      </c>
      <c r="P2299" s="12">
        <f t="shared" si="212"/>
        <v>40948.042233796295</v>
      </c>
      <c r="Q2299" s="12">
        <f t="shared" si="213"/>
        <v>40982.165972222225</v>
      </c>
      <c r="R2299" t="s">
        <v>8276</v>
      </c>
      <c r="S2299" t="str">
        <f t="shared" si="214"/>
        <v>music</v>
      </c>
      <c r="T2299" t="str">
        <f t="shared" si="215"/>
        <v>rock</v>
      </c>
    </row>
    <row r="2300" spans="1:20" ht="43.2" x14ac:dyDescent="0.55000000000000004">
      <c r="A2300">
        <v>2298</v>
      </c>
      <c r="B2300" s="3" t="s">
        <v>2299</v>
      </c>
      <c r="C2300" s="3" t="s">
        <v>6408</v>
      </c>
      <c r="D2300" s="7">
        <v>30000</v>
      </c>
      <c r="E2300" s="7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7">
        <f t="shared" si="210"/>
        <v>109.45138888888889</v>
      </c>
      <c r="N2300" t="b">
        <v>1</v>
      </c>
      <c r="O2300" s="11">
        <f t="shared" si="211"/>
        <v>1.0507333333333333</v>
      </c>
      <c r="P2300" s="12">
        <f t="shared" si="212"/>
        <v>41694.84065972222</v>
      </c>
      <c r="Q2300" s="12">
        <f t="shared" si="213"/>
        <v>41724.798993055556</v>
      </c>
      <c r="R2300" t="s">
        <v>8276</v>
      </c>
      <c r="S2300" t="str">
        <f t="shared" si="214"/>
        <v>music</v>
      </c>
      <c r="T2300" t="str">
        <f t="shared" si="215"/>
        <v>rock</v>
      </c>
    </row>
    <row r="2301" spans="1:20" ht="43.2" x14ac:dyDescent="0.55000000000000004">
      <c r="A2301">
        <v>2299</v>
      </c>
      <c r="B2301" s="3" t="s">
        <v>2300</v>
      </c>
      <c r="C2301" s="3" t="s">
        <v>6409</v>
      </c>
      <c r="D2301" s="7">
        <v>300</v>
      </c>
      <c r="E2301" s="7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7">
        <f t="shared" si="210"/>
        <v>75.035714285714292</v>
      </c>
      <c r="N2301" t="b">
        <v>1</v>
      </c>
      <c r="O2301" s="11">
        <f t="shared" si="211"/>
        <v>3.5016666666666665</v>
      </c>
      <c r="P2301" s="12">
        <f t="shared" si="212"/>
        <v>40565.032511574071</v>
      </c>
      <c r="Q2301" s="12">
        <f t="shared" si="213"/>
        <v>40580.032511574071</v>
      </c>
      <c r="R2301" t="s">
        <v>8276</v>
      </c>
      <c r="S2301" t="str">
        <f t="shared" si="214"/>
        <v>music</v>
      </c>
      <c r="T2301" t="str">
        <f t="shared" si="215"/>
        <v>rock</v>
      </c>
    </row>
    <row r="2302" spans="1:20" ht="43.2" x14ac:dyDescent="0.55000000000000004">
      <c r="A2302">
        <v>2300</v>
      </c>
      <c r="B2302" s="3" t="s">
        <v>2301</v>
      </c>
      <c r="C2302" s="3" t="s">
        <v>6410</v>
      </c>
      <c r="D2302" s="7">
        <v>800</v>
      </c>
      <c r="E2302" s="7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7">
        <f t="shared" si="210"/>
        <v>115.71428571428571</v>
      </c>
      <c r="N2302" t="b">
        <v>1</v>
      </c>
      <c r="O2302" s="11">
        <f t="shared" si="211"/>
        <v>1.0125</v>
      </c>
      <c r="P2302" s="12">
        <f t="shared" si="212"/>
        <v>41074.727037037039</v>
      </c>
      <c r="Q2302" s="12">
        <f t="shared" si="213"/>
        <v>41088.727037037039</v>
      </c>
      <c r="R2302" t="s">
        <v>8276</v>
      </c>
      <c r="S2302" t="str">
        <f t="shared" si="214"/>
        <v>music</v>
      </c>
      <c r="T2302" t="str">
        <f t="shared" si="215"/>
        <v>rock</v>
      </c>
    </row>
    <row r="2303" spans="1:20" ht="28.8" x14ac:dyDescent="0.55000000000000004">
      <c r="A2303">
        <v>2301</v>
      </c>
      <c r="B2303" s="3" t="s">
        <v>2302</v>
      </c>
      <c r="C2303" s="3" t="s">
        <v>6411</v>
      </c>
      <c r="D2303" s="7">
        <v>5000</v>
      </c>
      <c r="E2303" s="7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7">
        <f t="shared" si="210"/>
        <v>31.659810426540286</v>
      </c>
      <c r="N2303" t="b">
        <v>1</v>
      </c>
      <c r="O2303" s="11">
        <f t="shared" si="211"/>
        <v>1.336044</v>
      </c>
      <c r="P2303" s="12">
        <f t="shared" si="212"/>
        <v>41416.146944444445</v>
      </c>
      <c r="Q2303" s="12">
        <f t="shared" si="213"/>
        <v>41446.146944444445</v>
      </c>
      <c r="R2303" t="s">
        <v>8279</v>
      </c>
      <c r="S2303" t="str">
        <f t="shared" si="214"/>
        <v>music</v>
      </c>
      <c r="T2303" t="str">
        <f t="shared" si="215"/>
        <v>indie rock</v>
      </c>
    </row>
    <row r="2304" spans="1:20" ht="43.2" x14ac:dyDescent="0.55000000000000004">
      <c r="A2304">
        <v>2302</v>
      </c>
      <c r="B2304" s="3" t="s">
        <v>2303</v>
      </c>
      <c r="C2304" s="3" t="s">
        <v>6412</v>
      </c>
      <c r="D2304" s="7">
        <v>2300</v>
      </c>
      <c r="E2304" s="7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7">
        <f t="shared" si="210"/>
        <v>46.176470588235297</v>
      </c>
      <c r="N2304" t="b">
        <v>1</v>
      </c>
      <c r="O2304" s="11">
        <f t="shared" si="211"/>
        <v>1.7065217391304348</v>
      </c>
      <c r="P2304" s="12">
        <f t="shared" si="212"/>
        <v>41605.868449074071</v>
      </c>
      <c r="Q2304" s="12">
        <f t="shared" si="213"/>
        <v>41639.291666666664</v>
      </c>
      <c r="R2304" t="s">
        <v>8279</v>
      </c>
      <c r="S2304" t="str">
        <f t="shared" si="214"/>
        <v>music</v>
      </c>
      <c r="T2304" t="str">
        <f t="shared" si="215"/>
        <v>indie rock</v>
      </c>
    </row>
    <row r="2305" spans="1:20" ht="43.2" x14ac:dyDescent="0.55000000000000004">
      <c r="A2305">
        <v>2303</v>
      </c>
      <c r="B2305" s="3" t="s">
        <v>2304</v>
      </c>
      <c r="C2305" s="3" t="s">
        <v>6413</v>
      </c>
      <c r="D2305" s="7">
        <v>6450</v>
      </c>
      <c r="E2305" s="7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7">
        <f t="shared" si="210"/>
        <v>68.481650485436887</v>
      </c>
      <c r="N2305" t="b">
        <v>1</v>
      </c>
      <c r="O2305" s="11">
        <f t="shared" si="211"/>
        <v>1.0935829457364341</v>
      </c>
      <c r="P2305" s="12">
        <f t="shared" si="212"/>
        <v>40850.111064814817</v>
      </c>
      <c r="Q2305" s="12">
        <f t="shared" si="213"/>
        <v>40890.152731481481</v>
      </c>
      <c r="R2305" t="s">
        <v>8279</v>
      </c>
      <c r="S2305" t="str">
        <f t="shared" si="214"/>
        <v>music</v>
      </c>
      <c r="T2305" t="str">
        <f t="shared" si="215"/>
        <v>indie rock</v>
      </c>
    </row>
    <row r="2306" spans="1:20" ht="43.2" x14ac:dyDescent="0.55000000000000004">
      <c r="A2306">
        <v>2304</v>
      </c>
      <c r="B2306" s="3" t="s">
        <v>2305</v>
      </c>
      <c r="C2306" s="3" t="s">
        <v>6414</v>
      </c>
      <c r="D2306" s="7">
        <v>6000</v>
      </c>
      <c r="E2306" s="7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7">
        <f t="shared" si="210"/>
        <v>53.469203539823013</v>
      </c>
      <c r="N2306" t="b">
        <v>1</v>
      </c>
      <c r="O2306" s="11">
        <f t="shared" si="211"/>
        <v>1.0070033333333335</v>
      </c>
      <c r="P2306" s="12">
        <f t="shared" si="212"/>
        <v>40502.815868055557</v>
      </c>
      <c r="Q2306" s="12">
        <f t="shared" si="213"/>
        <v>40544.207638888889</v>
      </c>
      <c r="R2306" t="s">
        <v>8279</v>
      </c>
      <c r="S2306" t="str">
        <f t="shared" si="214"/>
        <v>music</v>
      </c>
      <c r="T2306" t="str">
        <f t="shared" si="215"/>
        <v>indie rock</v>
      </c>
    </row>
    <row r="2307" spans="1:20" ht="43.2" x14ac:dyDescent="0.55000000000000004">
      <c r="A2307">
        <v>2305</v>
      </c>
      <c r="B2307" s="3" t="s">
        <v>2306</v>
      </c>
      <c r="C2307" s="3" t="s">
        <v>6415</v>
      </c>
      <c r="D2307" s="7">
        <v>18000</v>
      </c>
      <c r="E2307" s="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7">
        <f t="shared" ref="M2307:M2370" si="216">E2307/L2307</f>
        <v>109.10778443113773</v>
      </c>
      <c r="N2307" t="b">
        <v>1</v>
      </c>
      <c r="O2307" s="11">
        <f t="shared" ref="O2307:O2370" si="217">E2307/D2307</f>
        <v>1.0122777777777778</v>
      </c>
      <c r="P2307" s="12">
        <f t="shared" ref="P2307:P2370" si="218">(((J2307/60)/60)/24)+DATE(1970,1,1)</f>
        <v>41834.695277777777</v>
      </c>
      <c r="Q2307" s="12">
        <f t="shared" ref="Q2307:Q2370" si="219">(((I2307/60)/60)/24)+DATE(1970,1,1)</f>
        <v>41859.75</v>
      </c>
      <c r="R2307" t="s">
        <v>8279</v>
      </c>
      <c r="S2307" t="str">
        <f t="shared" ref="S2307:S2370" si="220">LEFT(R2307, SEARCH("/",R2307,1)-1)</f>
        <v>music</v>
      </c>
      <c r="T2307" t="str">
        <f t="shared" ref="T2307:T2370" si="221">RIGHT(R2307,LEN(R2307)-SEARCH("/",R2307))</f>
        <v>indie rock</v>
      </c>
    </row>
    <row r="2308" spans="1:20" ht="43.2" x14ac:dyDescent="0.55000000000000004">
      <c r="A2308">
        <v>2306</v>
      </c>
      <c r="B2308" s="3" t="s">
        <v>2307</v>
      </c>
      <c r="C2308" s="3" t="s">
        <v>6416</v>
      </c>
      <c r="D2308" s="7">
        <v>3500</v>
      </c>
      <c r="E2308" s="7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7">
        <f t="shared" si="216"/>
        <v>51.185616438356163</v>
      </c>
      <c r="N2308" t="b">
        <v>1</v>
      </c>
      <c r="O2308" s="11">
        <f t="shared" si="217"/>
        <v>1.0675857142857144</v>
      </c>
      <c r="P2308" s="12">
        <f t="shared" si="218"/>
        <v>40948.16815972222</v>
      </c>
      <c r="Q2308" s="12">
        <f t="shared" si="219"/>
        <v>40978.16815972222</v>
      </c>
      <c r="R2308" t="s">
        <v>8279</v>
      </c>
      <c r="S2308" t="str">
        <f t="shared" si="220"/>
        <v>music</v>
      </c>
      <c r="T2308" t="str">
        <f t="shared" si="221"/>
        <v>indie rock</v>
      </c>
    </row>
    <row r="2309" spans="1:20" ht="43.2" x14ac:dyDescent="0.55000000000000004">
      <c r="A2309">
        <v>2307</v>
      </c>
      <c r="B2309" s="3" t="s">
        <v>2308</v>
      </c>
      <c r="C2309" s="3" t="s">
        <v>6417</v>
      </c>
      <c r="D2309" s="7">
        <v>1964.47</v>
      </c>
      <c r="E2309" s="7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7">
        <f t="shared" si="216"/>
        <v>27.936800000000002</v>
      </c>
      <c r="N2309" t="b">
        <v>1</v>
      </c>
      <c r="O2309" s="11">
        <f t="shared" si="217"/>
        <v>1.0665777537961894</v>
      </c>
      <c r="P2309" s="12">
        <f t="shared" si="218"/>
        <v>41004.802465277775</v>
      </c>
      <c r="Q2309" s="12">
        <f t="shared" si="219"/>
        <v>41034.802407407406</v>
      </c>
      <c r="R2309" t="s">
        <v>8279</v>
      </c>
      <c r="S2309" t="str">
        <f t="shared" si="220"/>
        <v>music</v>
      </c>
      <c r="T2309" t="str">
        <f t="shared" si="221"/>
        <v>indie rock</v>
      </c>
    </row>
    <row r="2310" spans="1:20" ht="43.2" x14ac:dyDescent="0.55000000000000004">
      <c r="A2310">
        <v>2308</v>
      </c>
      <c r="B2310" s="3" t="s">
        <v>2309</v>
      </c>
      <c r="C2310" s="3" t="s">
        <v>6418</v>
      </c>
      <c r="D2310" s="7">
        <v>50000</v>
      </c>
      <c r="E2310" s="7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7">
        <f t="shared" si="216"/>
        <v>82.496921824104234</v>
      </c>
      <c r="N2310" t="b">
        <v>1</v>
      </c>
      <c r="O2310" s="11">
        <f t="shared" si="217"/>
        <v>1.0130622</v>
      </c>
      <c r="P2310" s="12">
        <f t="shared" si="218"/>
        <v>41851.962916666671</v>
      </c>
      <c r="Q2310" s="12">
        <f t="shared" si="219"/>
        <v>41880.041666666664</v>
      </c>
      <c r="R2310" t="s">
        <v>8279</v>
      </c>
      <c r="S2310" t="str">
        <f t="shared" si="220"/>
        <v>music</v>
      </c>
      <c r="T2310" t="str">
        <f t="shared" si="221"/>
        <v>indie rock</v>
      </c>
    </row>
    <row r="2311" spans="1:20" ht="43.2" x14ac:dyDescent="0.55000000000000004">
      <c r="A2311">
        <v>2309</v>
      </c>
      <c r="B2311" s="3" t="s">
        <v>2310</v>
      </c>
      <c r="C2311" s="3" t="s">
        <v>6419</v>
      </c>
      <c r="D2311" s="7">
        <v>6000</v>
      </c>
      <c r="E2311" s="7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7">
        <f t="shared" si="216"/>
        <v>59.817476635514019</v>
      </c>
      <c r="N2311" t="b">
        <v>1</v>
      </c>
      <c r="O2311" s="11">
        <f t="shared" si="217"/>
        <v>1.0667450000000001</v>
      </c>
      <c r="P2311" s="12">
        <f t="shared" si="218"/>
        <v>41307.987696759257</v>
      </c>
      <c r="Q2311" s="12">
        <f t="shared" si="219"/>
        <v>41342.987696759257</v>
      </c>
      <c r="R2311" t="s">
        <v>8279</v>
      </c>
      <c r="S2311" t="str">
        <f t="shared" si="220"/>
        <v>music</v>
      </c>
      <c r="T2311" t="str">
        <f t="shared" si="221"/>
        <v>indie rock</v>
      </c>
    </row>
    <row r="2312" spans="1:20" ht="43.2" x14ac:dyDescent="0.55000000000000004">
      <c r="A2312">
        <v>2310</v>
      </c>
      <c r="B2312" s="3" t="s">
        <v>2311</v>
      </c>
      <c r="C2312" s="3" t="s">
        <v>6420</v>
      </c>
      <c r="D2312" s="7">
        <v>18500</v>
      </c>
      <c r="E2312" s="7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7">
        <f t="shared" si="216"/>
        <v>64.816470588235291</v>
      </c>
      <c r="N2312" t="b">
        <v>1</v>
      </c>
      <c r="O2312" s="11">
        <f t="shared" si="217"/>
        <v>4.288397837837838</v>
      </c>
      <c r="P2312" s="12">
        <f t="shared" si="218"/>
        <v>41324.79415509259</v>
      </c>
      <c r="Q2312" s="12">
        <f t="shared" si="219"/>
        <v>41354.752488425926</v>
      </c>
      <c r="R2312" t="s">
        <v>8279</v>
      </c>
      <c r="S2312" t="str">
        <f t="shared" si="220"/>
        <v>music</v>
      </c>
      <c r="T2312" t="str">
        <f t="shared" si="221"/>
        <v>indie rock</v>
      </c>
    </row>
    <row r="2313" spans="1:20" ht="43.2" x14ac:dyDescent="0.55000000000000004">
      <c r="A2313">
        <v>2311</v>
      </c>
      <c r="B2313" s="3" t="s">
        <v>2312</v>
      </c>
      <c r="C2313" s="3" t="s">
        <v>6421</v>
      </c>
      <c r="D2313" s="7">
        <v>9000</v>
      </c>
      <c r="E2313" s="7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7">
        <f t="shared" si="216"/>
        <v>90.09615384615384</v>
      </c>
      <c r="N2313" t="b">
        <v>1</v>
      </c>
      <c r="O2313" s="11">
        <f t="shared" si="217"/>
        <v>1.0411111111111111</v>
      </c>
      <c r="P2313" s="12">
        <f t="shared" si="218"/>
        <v>41736.004502314812</v>
      </c>
      <c r="Q2313" s="12">
        <f t="shared" si="219"/>
        <v>41766.004502314812</v>
      </c>
      <c r="R2313" t="s">
        <v>8279</v>
      </c>
      <c r="S2313" t="str">
        <f t="shared" si="220"/>
        <v>music</v>
      </c>
      <c r="T2313" t="str">
        <f t="shared" si="221"/>
        <v>indie rock</v>
      </c>
    </row>
    <row r="2314" spans="1:20" ht="43.2" x14ac:dyDescent="0.55000000000000004">
      <c r="A2314">
        <v>2312</v>
      </c>
      <c r="B2314" s="3" t="s">
        <v>2313</v>
      </c>
      <c r="C2314" s="3" t="s">
        <v>6422</v>
      </c>
      <c r="D2314" s="7">
        <v>3000</v>
      </c>
      <c r="E2314" s="7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7">
        <f t="shared" si="216"/>
        <v>40.962025316455694</v>
      </c>
      <c r="N2314" t="b">
        <v>1</v>
      </c>
      <c r="O2314" s="11">
        <f t="shared" si="217"/>
        <v>1.0786666666666667</v>
      </c>
      <c r="P2314" s="12">
        <f t="shared" si="218"/>
        <v>41716.632847222223</v>
      </c>
      <c r="Q2314" s="12">
        <f t="shared" si="219"/>
        <v>41747.958333333336</v>
      </c>
      <c r="R2314" t="s">
        <v>8279</v>
      </c>
      <c r="S2314" t="str">
        <f t="shared" si="220"/>
        <v>music</v>
      </c>
      <c r="T2314" t="str">
        <f t="shared" si="221"/>
        <v>indie rock</v>
      </c>
    </row>
    <row r="2315" spans="1:20" ht="28.8" x14ac:dyDescent="0.55000000000000004">
      <c r="A2315">
        <v>2313</v>
      </c>
      <c r="B2315" s="3" t="s">
        <v>2314</v>
      </c>
      <c r="C2315" s="3" t="s">
        <v>6423</v>
      </c>
      <c r="D2315" s="7">
        <v>5000</v>
      </c>
      <c r="E2315" s="7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7">
        <f t="shared" si="216"/>
        <v>56.000127388535034</v>
      </c>
      <c r="N2315" t="b">
        <v>1</v>
      </c>
      <c r="O2315" s="11">
        <f t="shared" si="217"/>
        <v>1.7584040000000001</v>
      </c>
      <c r="P2315" s="12">
        <f t="shared" si="218"/>
        <v>41002.958634259259</v>
      </c>
      <c r="Q2315" s="12">
        <f t="shared" si="219"/>
        <v>41032.958634259259</v>
      </c>
      <c r="R2315" t="s">
        <v>8279</v>
      </c>
      <c r="S2315" t="str">
        <f t="shared" si="220"/>
        <v>music</v>
      </c>
      <c r="T2315" t="str">
        <f t="shared" si="221"/>
        <v>indie rock</v>
      </c>
    </row>
    <row r="2316" spans="1:20" ht="43.2" x14ac:dyDescent="0.55000000000000004">
      <c r="A2316">
        <v>2314</v>
      </c>
      <c r="B2316" s="3" t="s">
        <v>2315</v>
      </c>
      <c r="C2316" s="3" t="s">
        <v>6424</v>
      </c>
      <c r="D2316" s="7">
        <v>1200</v>
      </c>
      <c r="E2316" s="7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7">
        <f t="shared" si="216"/>
        <v>37.672800000000002</v>
      </c>
      <c r="N2316" t="b">
        <v>1</v>
      </c>
      <c r="O2316" s="11">
        <f t="shared" si="217"/>
        <v>1.5697000000000001</v>
      </c>
      <c r="P2316" s="12">
        <f t="shared" si="218"/>
        <v>41037.551585648151</v>
      </c>
      <c r="Q2316" s="12">
        <f t="shared" si="219"/>
        <v>41067.551585648151</v>
      </c>
      <c r="R2316" t="s">
        <v>8279</v>
      </c>
      <c r="S2316" t="str">
        <f t="shared" si="220"/>
        <v>music</v>
      </c>
      <c r="T2316" t="str">
        <f t="shared" si="221"/>
        <v>indie rock</v>
      </c>
    </row>
    <row r="2317" spans="1:20" ht="28.8" x14ac:dyDescent="0.55000000000000004">
      <c r="A2317">
        <v>2315</v>
      </c>
      <c r="B2317" s="3" t="s">
        <v>2316</v>
      </c>
      <c r="C2317" s="3" t="s">
        <v>6425</v>
      </c>
      <c r="D2317" s="7">
        <v>2500</v>
      </c>
      <c r="E2317" s="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7">
        <f t="shared" si="216"/>
        <v>40.078125</v>
      </c>
      <c r="N2317" t="b">
        <v>1</v>
      </c>
      <c r="O2317" s="11">
        <f t="shared" si="217"/>
        <v>1.026</v>
      </c>
      <c r="P2317" s="12">
        <f t="shared" si="218"/>
        <v>41004.72619212963</v>
      </c>
      <c r="Q2317" s="12">
        <f t="shared" si="219"/>
        <v>41034.72619212963</v>
      </c>
      <c r="R2317" t="s">
        <v>8279</v>
      </c>
      <c r="S2317" t="str">
        <f t="shared" si="220"/>
        <v>music</v>
      </c>
      <c r="T2317" t="str">
        <f t="shared" si="221"/>
        <v>indie rock</v>
      </c>
    </row>
    <row r="2318" spans="1:20" ht="57.6" x14ac:dyDescent="0.55000000000000004">
      <c r="A2318">
        <v>2316</v>
      </c>
      <c r="B2318" s="3" t="s">
        <v>2317</v>
      </c>
      <c r="C2318" s="3" t="s">
        <v>6426</v>
      </c>
      <c r="D2318" s="7">
        <v>15000</v>
      </c>
      <c r="E2318" s="7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7">
        <f t="shared" si="216"/>
        <v>78.031999999999996</v>
      </c>
      <c r="N2318" t="b">
        <v>1</v>
      </c>
      <c r="O2318" s="11">
        <f t="shared" si="217"/>
        <v>1.0404266666666666</v>
      </c>
      <c r="P2318" s="12">
        <f t="shared" si="218"/>
        <v>40079.725115740745</v>
      </c>
      <c r="Q2318" s="12">
        <f t="shared" si="219"/>
        <v>40156.76666666667</v>
      </c>
      <c r="R2318" t="s">
        <v>8279</v>
      </c>
      <c r="S2318" t="str">
        <f t="shared" si="220"/>
        <v>music</v>
      </c>
      <c r="T2318" t="str">
        <f t="shared" si="221"/>
        <v>indie rock</v>
      </c>
    </row>
    <row r="2319" spans="1:20" ht="43.2" x14ac:dyDescent="0.55000000000000004">
      <c r="A2319">
        <v>2317</v>
      </c>
      <c r="B2319" s="3" t="s">
        <v>2318</v>
      </c>
      <c r="C2319" s="3" t="s">
        <v>6427</v>
      </c>
      <c r="D2319" s="7">
        <v>400</v>
      </c>
      <c r="E2319" s="7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7">
        <f t="shared" si="216"/>
        <v>18.90909090909091</v>
      </c>
      <c r="N2319" t="b">
        <v>1</v>
      </c>
      <c r="O2319" s="11">
        <f t="shared" si="217"/>
        <v>1.04</v>
      </c>
      <c r="P2319" s="12">
        <f t="shared" si="218"/>
        <v>40192.542233796295</v>
      </c>
      <c r="Q2319" s="12">
        <f t="shared" si="219"/>
        <v>40224.208333333336</v>
      </c>
      <c r="R2319" t="s">
        <v>8279</v>
      </c>
      <c r="S2319" t="str">
        <f t="shared" si="220"/>
        <v>music</v>
      </c>
      <c r="T2319" t="str">
        <f t="shared" si="221"/>
        <v>indie rock</v>
      </c>
    </row>
    <row r="2320" spans="1:20" ht="57.6" x14ac:dyDescent="0.55000000000000004">
      <c r="A2320">
        <v>2318</v>
      </c>
      <c r="B2320" s="3" t="s">
        <v>2319</v>
      </c>
      <c r="C2320" s="3" t="s">
        <v>6428</v>
      </c>
      <c r="D2320" s="7">
        <v>5000</v>
      </c>
      <c r="E2320" s="7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7">
        <f t="shared" si="216"/>
        <v>37.134969325153371</v>
      </c>
      <c r="N2320" t="b">
        <v>1</v>
      </c>
      <c r="O2320" s="11">
        <f t="shared" si="217"/>
        <v>1.2105999999999999</v>
      </c>
      <c r="P2320" s="12">
        <f t="shared" si="218"/>
        <v>40050.643680555557</v>
      </c>
      <c r="Q2320" s="12">
        <f t="shared" si="219"/>
        <v>40082.165972222225</v>
      </c>
      <c r="R2320" t="s">
        <v>8279</v>
      </c>
      <c r="S2320" t="str">
        <f t="shared" si="220"/>
        <v>music</v>
      </c>
      <c r="T2320" t="str">
        <f t="shared" si="221"/>
        <v>indie rock</v>
      </c>
    </row>
    <row r="2321" spans="1:20" ht="43.2" x14ac:dyDescent="0.55000000000000004">
      <c r="A2321">
        <v>2319</v>
      </c>
      <c r="B2321" s="3" t="s">
        <v>2320</v>
      </c>
      <c r="C2321" s="3" t="s">
        <v>6429</v>
      </c>
      <c r="D2321" s="7">
        <v>3000</v>
      </c>
      <c r="E2321" s="7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7">
        <f t="shared" si="216"/>
        <v>41.961038961038959</v>
      </c>
      <c r="N2321" t="b">
        <v>1</v>
      </c>
      <c r="O2321" s="11">
        <f t="shared" si="217"/>
        <v>1.077</v>
      </c>
      <c r="P2321" s="12">
        <f t="shared" si="218"/>
        <v>41593.082002314812</v>
      </c>
      <c r="Q2321" s="12">
        <f t="shared" si="219"/>
        <v>41623.082002314812</v>
      </c>
      <c r="R2321" t="s">
        <v>8279</v>
      </c>
      <c r="S2321" t="str">
        <f t="shared" si="220"/>
        <v>music</v>
      </c>
      <c r="T2321" t="str">
        <f t="shared" si="221"/>
        <v>indie rock</v>
      </c>
    </row>
    <row r="2322" spans="1:20" ht="43.2" x14ac:dyDescent="0.55000000000000004">
      <c r="A2322">
        <v>2320</v>
      </c>
      <c r="B2322" s="3" t="s">
        <v>2321</v>
      </c>
      <c r="C2322" s="3" t="s">
        <v>6430</v>
      </c>
      <c r="D2322" s="7">
        <v>5000</v>
      </c>
      <c r="E2322" s="7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7">
        <f t="shared" si="216"/>
        <v>61.044943820224717</v>
      </c>
      <c r="N2322" t="b">
        <v>1</v>
      </c>
      <c r="O2322" s="11">
        <f t="shared" si="217"/>
        <v>1.0866</v>
      </c>
      <c r="P2322" s="12">
        <f t="shared" si="218"/>
        <v>41696.817129629628</v>
      </c>
      <c r="Q2322" s="12">
        <f t="shared" si="219"/>
        <v>41731.775462962964</v>
      </c>
      <c r="R2322" t="s">
        <v>8279</v>
      </c>
      <c r="S2322" t="str">
        <f t="shared" si="220"/>
        <v>music</v>
      </c>
      <c r="T2322" t="str">
        <f t="shared" si="221"/>
        <v>indie rock</v>
      </c>
    </row>
    <row r="2323" spans="1:20" ht="43.2" x14ac:dyDescent="0.55000000000000004">
      <c r="A2323">
        <v>2321</v>
      </c>
      <c r="B2323" s="3" t="s">
        <v>2322</v>
      </c>
      <c r="C2323" s="3" t="s">
        <v>6431</v>
      </c>
      <c r="D2323" s="7">
        <v>10557</v>
      </c>
      <c r="E2323" s="7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7">
        <f t="shared" si="216"/>
        <v>64.53125</v>
      </c>
      <c r="N2323" t="b">
        <v>0</v>
      </c>
      <c r="O2323" s="11">
        <f t="shared" si="217"/>
        <v>0.39120962394619685</v>
      </c>
      <c r="P2323" s="12">
        <f t="shared" si="218"/>
        <v>42799.260428240741</v>
      </c>
      <c r="Q2323" s="12">
        <f t="shared" si="219"/>
        <v>42829.21876157407</v>
      </c>
      <c r="R2323" t="s">
        <v>8298</v>
      </c>
      <c r="S2323" t="str">
        <f t="shared" si="220"/>
        <v>food</v>
      </c>
      <c r="T2323" t="str">
        <f t="shared" si="221"/>
        <v>small batch</v>
      </c>
    </row>
    <row r="2324" spans="1:20" ht="43.2" x14ac:dyDescent="0.55000000000000004">
      <c r="A2324">
        <v>2322</v>
      </c>
      <c r="B2324" s="3" t="s">
        <v>2323</v>
      </c>
      <c r="C2324" s="3" t="s">
        <v>6432</v>
      </c>
      <c r="D2324" s="7">
        <v>2700</v>
      </c>
      <c r="E2324" s="7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7">
        <f t="shared" si="216"/>
        <v>21.25</v>
      </c>
      <c r="N2324" t="b">
        <v>0</v>
      </c>
      <c r="O2324" s="11">
        <f t="shared" si="217"/>
        <v>3.1481481481481478E-2</v>
      </c>
      <c r="P2324" s="12">
        <f t="shared" si="218"/>
        <v>42804.895474537043</v>
      </c>
      <c r="Q2324" s="12">
        <f t="shared" si="219"/>
        <v>42834.853807870371</v>
      </c>
      <c r="R2324" t="s">
        <v>8298</v>
      </c>
      <c r="S2324" t="str">
        <f t="shared" si="220"/>
        <v>food</v>
      </c>
      <c r="T2324" t="str">
        <f t="shared" si="221"/>
        <v>small batch</v>
      </c>
    </row>
    <row r="2325" spans="1:20" ht="43.2" x14ac:dyDescent="0.55000000000000004">
      <c r="A2325">
        <v>2323</v>
      </c>
      <c r="B2325" s="3" t="s">
        <v>2324</v>
      </c>
      <c r="C2325" s="3" t="s">
        <v>6433</v>
      </c>
      <c r="D2325" s="7">
        <v>250</v>
      </c>
      <c r="E2325" s="7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7">
        <f t="shared" si="216"/>
        <v>30</v>
      </c>
      <c r="N2325" t="b">
        <v>0</v>
      </c>
      <c r="O2325" s="11">
        <f t="shared" si="217"/>
        <v>0.48</v>
      </c>
      <c r="P2325" s="12">
        <f t="shared" si="218"/>
        <v>42807.755173611105</v>
      </c>
      <c r="Q2325" s="12">
        <f t="shared" si="219"/>
        <v>42814.755173611105</v>
      </c>
      <c r="R2325" t="s">
        <v>8298</v>
      </c>
      <c r="S2325" t="str">
        <f t="shared" si="220"/>
        <v>food</v>
      </c>
      <c r="T2325" t="str">
        <f t="shared" si="221"/>
        <v>small batch</v>
      </c>
    </row>
    <row r="2326" spans="1:20" ht="28.8" x14ac:dyDescent="0.55000000000000004">
      <c r="A2326">
        <v>2324</v>
      </c>
      <c r="B2326" s="3" t="s">
        <v>2325</v>
      </c>
      <c r="C2326" s="3" t="s">
        <v>6434</v>
      </c>
      <c r="D2326" s="7">
        <v>7500</v>
      </c>
      <c r="E2326" s="7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7">
        <f t="shared" si="216"/>
        <v>25.491803278688526</v>
      </c>
      <c r="N2326" t="b">
        <v>0</v>
      </c>
      <c r="O2326" s="11">
        <f t="shared" si="217"/>
        <v>0.20733333333333334</v>
      </c>
      <c r="P2326" s="12">
        <f t="shared" si="218"/>
        <v>42790.885243055556</v>
      </c>
      <c r="Q2326" s="12">
        <f t="shared" si="219"/>
        <v>42820.843576388885</v>
      </c>
      <c r="R2326" t="s">
        <v>8298</v>
      </c>
      <c r="S2326" t="str">
        <f t="shared" si="220"/>
        <v>food</v>
      </c>
      <c r="T2326" t="str">
        <f t="shared" si="221"/>
        <v>small batch</v>
      </c>
    </row>
    <row r="2327" spans="1:20" ht="43.2" x14ac:dyDescent="0.55000000000000004">
      <c r="A2327">
        <v>2325</v>
      </c>
      <c r="B2327" s="3" t="s">
        <v>2326</v>
      </c>
      <c r="C2327" s="3" t="s">
        <v>6435</v>
      </c>
      <c r="D2327" s="7">
        <v>1000</v>
      </c>
      <c r="E2327" s="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7">
        <f t="shared" si="216"/>
        <v>11.428571428571429</v>
      </c>
      <c r="N2327" t="b">
        <v>0</v>
      </c>
      <c r="O2327" s="11">
        <f t="shared" si="217"/>
        <v>0.08</v>
      </c>
      <c r="P2327" s="12">
        <f t="shared" si="218"/>
        <v>42794.022349537037</v>
      </c>
      <c r="Q2327" s="12">
        <f t="shared" si="219"/>
        <v>42823.980682870373</v>
      </c>
      <c r="R2327" t="s">
        <v>8298</v>
      </c>
      <c r="S2327" t="str">
        <f t="shared" si="220"/>
        <v>food</v>
      </c>
      <c r="T2327" t="str">
        <f t="shared" si="221"/>
        <v>small batch</v>
      </c>
    </row>
    <row r="2328" spans="1:20" ht="43.2" x14ac:dyDescent="0.55000000000000004">
      <c r="A2328">
        <v>2326</v>
      </c>
      <c r="B2328" s="3" t="s">
        <v>2327</v>
      </c>
      <c r="C2328" s="3" t="s">
        <v>6436</v>
      </c>
      <c r="D2328" s="7">
        <v>15000</v>
      </c>
      <c r="E2328" s="7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7">
        <f t="shared" si="216"/>
        <v>108</v>
      </c>
      <c r="N2328" t="b">
        <v>0</v>
      </c>
      <c r="O2328" s="11">
        <f t="shared" si="217"/>
        <v>7.1999999999999998E-3</v>
      </c>
      <c r="P2328" s="12">
        <f t="shared" si="218"/>
        <v>42804.034120370372</v>
      </c>
      <c r="Q2328" s="12">
        <f t="shared" si="219"/>
        <v>42855.708333333328</v>
      </c>
      <c r="R2328" t="s">
        <v>8298</v>
      </c>
      <c r="S2328" t="str">
        <f t="shared" si="220"/>
        <v>food</v>
      </c>
      <c r="T2328" t="str">
        <f t="shared" si="221"/>
        <v>small batch</v>
      </c>
    </row>
    <row r="2329" spans="1:20" ht="28.8" x14ac:dyDescent="0.55000000000000004">
      <c r="A2329">
        <v>2327</v>
      </c>
      <c r="B2329" s="3" t="s">
        <v>2328</v>
      </c>
      <c r="C2329" s="3" t="s">
        <v>6437</v>
      </c>
      <c r="D2329" s="7">
        <v>35000</v>
      </c>
      <c r="E2329" s="7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7">
        <f t="shared" si="216"/>
        <v>54.883162444113267</v>
      </c>
      <c r="N2329" t="b">
        <v>1</v>
      </c>
      <c r="O2329" s="11">
        <f t="shared" si="217"/>
        <v>5.2609431428571432</v>
      </c>
      <c r="P2329" s="12">
        <f t="shared" si="218"/>
        <v>41842.917129629634</v>
      </c>
      <c r="Q2329" s="12">
        <f t="shared" si="219"/>
        <v>41877.917129629634</v>
      </c>
      <c r="R2329" t="s">
        <v>8298</v>
      </c>
      <c r="S2329" t="str">
        <f t="shared" si="220"/>
        <v>food</v>
      </c>
      <c r="T2329" t="str">
        <f t="shared" si="221"/>
        <v>small batch</v>
      </c>
    </row>
    <row r="2330" spans="1:20" ht="57.6" x14ac:dyDescent="0.55000000000000004">
      <c r="A2330">
        <v>2328</v>
      </c>
      <c r="B2330" s="3" t="s">
        <v>2329</v>
      </c>
      <c r="C2330" s="3" t="s">
        <v>6438</v>
      </c>
      <c r="D2330" s="7">
        <v>10000</v>
      </c>
      <c r="E2330" s="7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7">
        <f t="shared" si="216"/>
        <v>47.383612662942269</v>
      </c>
      <c r="N2330" t="b">
        <v>1</v>
      </c>
      <c r="O2330" s="11">
        <f t="shared" si="217"/>
        <v>2.5445000000000002</v>
      </c>
      <c r="P2330" s="12">
        <f t="shared" si="218"/>
        <v>42139.781678240746</v>
      </c>
      <c r="Q2330" s="12">
        <f t="shared" si="219"/>
        <v>42169.781678240746</v>
      </c>
      <c r="R2330" t="s">
        <v>8298</v>
      </c>
      <c r="S2330" t="str">
        <f t="shared" si="220"/>
        <v>food</v>
      </c>
      <c r="T2330" t="str">
        <f t="shared" si="221"/>
        <v>small batch</v>
      </c>
    </row>
    <row r="2331" spans="1:20" ht="43.2" x14ac:dyDescent="0.55000000000000004">
      <c r="A2331">
        <v>2329</v>
      </c>
      <c r="B2331" s="3" t="s">
        <v>2330</v>
      </c>
      <c r="C2331" s="3" t="s">
        <v>6439</v>
      </c>
      <c r="D2331" s="7">
        <v>25000</v>
      </c>
      <c r="E2331" s="7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7">
        <f t="shared" si="216"/>
        <v>211.84</v>
      </c>
      <c r="N2331" t="b">
        <v>1</v>
      </c>
      <c r="O2331" s="11">
        <f t="shared" si="217"/>
        <v>1.0591999999999999</v>
      </c>
      <c r="P2331" s="12">
        <f t="shared" si="218"/>
        <v>41807.624374999999</v>
      </c>
      <c r="Q2331" s="12">
        <f t="shared" si="219"/>
        <v>41837.624374999999</v>
      </c>
      <c r="R2331" t="s">
        <v>8298</v>
      </c>
      <c r="S2331" t="str">
        <f t="shared" si="220"/>
        <v>food</v>
      </c>
      <c r="T2331" t="str">
        <f t="shared" si="221"/>
        <v>small batch</v>
      </c>
    </row>
    <row r="2332" spans="1:20" ht="43.2" x14ac:dyDescent="0.55000000000000004">
      <c r="A2332">
        <v>2330</v>
      </c>
      <c r="B2332" s="3" t="s">
        <v>2331</v>
      </c>
      <c r="C2332" s="3" t="s">
        <v>6440</v>
      </c>
      <c r="D2332" s="7">
        <v>35000</v>
      </c>
      <c r="E2332" s="7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7">
        <f t="shared" si="216"/>
        <v>219.92638036809817</v>
      </c>
      <c r="N2332" t="b">
        <v>1</v>
      </c>
      <c r="O2332" s="11">
        <f t="shared" si="217"/>
        <v>1.0242285714285715</v>
      </c>
      <c r="P2332" s="12">
        <f t="shared" si="218"/>
        <v>42332.89980324074</v>
      </c>
      <c r="Q2332" s="12">
        <f t="shared" si="219"/>
        <v>42363</v>
      </c>
      <c r="R2332" t="s">
        <v>8298</v>
      </c>
      <c r="S2332" t="str">
        <f t="shared" si="220"/>
        <v>food</v>
      </c>
      <c r="T2332" t="str">
        <f t="shared" si="221"/>
        <v>small batch</v>
      </c>
    </row>
    <row r="2333" spans="1:20" ht="43.2" x14ac:dyDescent="0.55000000000000004">
      <c r="A2333">
        <v>2331</v>
      </c>
      <c r="B2333" s="3" t="s">
        <v>2332</v>
      </c>
      <c r="C2333" s="3" t="s">
        <v>6441</v>
      </c>
      <c r="D2333" s="7">
        <v>8000</v>
      </c>
      <c r="E2333" s="7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7">
        <f t="shared" si="216"/>
        <v>40.795406360424032</v>
      </c>
      <c r="N2333" t="b">
        <v>1</v>
      </c>
      <c r="O2333" s="11">
        <f t="shared" si="217"/>
        <v>1.4431375</v>
      </c>
      <c r="P2333" s="12">
        <f t="shared" si="218"/>
        <v>41839.005671296298</v>
      </c>
      <c r="Q2333" s="12">
        <f t="shared" si="219"/>
        <v>41869.005671296298</v>
      </c>
      <c r="R2333" t="s">
        <v>8298</v>
      </c>
      <c r="S2333" t="str">
        <f t="shared" si="220"/>
        <v>food</v>
      </c>
      <c r="T2333" t="str">
        <f t="shared" si="221"/>
        <v>small batch</v>
      </c>
    </row>
    <row r="2334" spans="1:20" ht="43.2" x14ac:dyDescent="0.55000000000000004">
      <c r="A2334">
        <v>2332</v>
      </c>
      <c r="B2334" s="3" t="s">
        <v>2333</v>
      </c>
      <c r="C2334" s="3" t="s">
        <v>6442</v>
      </c>
      <c r="D2334" s="7">
        <v>25000</v>
      </c>
      <c r="E2334" s="7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7">
        <f t="shared" si="216"/>
        <v>75.502840909090907</v>
      </c>
      <c r="N2334" t="b">
        <v>1</v>
      </c>
      <c r="O2334" s="11">
        <f t="shared" si="217"/>
        <v>1.06308</v>
      </c>
      <c r="P2334" s="12">
        <f t="shared" si="218"/>
        <v>42011.628136574072</v>
      </c>
      <c r="Q2334" s="12">
        <f t="shared" si="219"/>
        <v>42041.628136574072</v>
      </c>
      <c r="R2334" t="s">
        <v>8298</v>
      </c>
      <c r="S2334" t="str">
        <f t="shared" si="220"/>
        <v>food</v>
      </c>
      <c r="T2334" t="str">
        <f t="shared" si="221"/>
        <v>small batch</v>
      </c>
    </row>
    <row r="2335" spans="1:20" ht="43.2" x14ac:dyDescent="0.55000000000000004">
      <c r="A2335">
        <v>2333</v>
      </c>
      <c r="B2335" s="3" t="s">
        <v>2334</v>
      </c>
      <c r="C2335" s="3" t="s">
        <v>6443</v>
      </c>
      <c r="D2335" s="7">
        <v>600</v>
      </c>
      <c r="E2335" s="7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7">
        <f t="shared" si="216"/>
        <v>13.542553191489361</v>
      </c>
      <c r="N2335" t="b">
        <v>1</v>
      </c>
      <c r="O2335" s="11">
        <f t="shared" si="217"/>
        <v>2.1216666666666666</v>
      </c>
      <c r="P2335" s="12">
        <f t="shared" si="218"/>
        <v>41767.650347222225</v>
      </c>
      <c r="Q2335" s="12">
        <f t="shared" si="219"/>
        <v>41788.743055555555</v>
      </c>
      <c r="R2335" t="s">
        <v>8298</v>
      </c>
      <c r="S2335" t="str">
        <f t="shared" si="220"/>
        <v>food</v>
      </c>
      <c r="T2335" t="str">
        <f t="shared" si="221"/>
        <v>small batch</v>
      </c>
    </row>
    <row r="2336" spans="1:20" ht="43.2" x14ac:dyDescent="0.55000000000000004">
      <c r="A2336">
        <v>2334</v>
      </c>
      <c r="B2336" s="3" t="s">
        <v>2335</v>
      </c>
      <c r="C2336" s="3" t="s">
        <v>6444</v>
      </c>
      <c r="D2336" s="7">
        <v>4000</v>
      </c>
      <c r="E2336" s="7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7">
        <f t="shared" si="216"/>
        <v>60.865671641791046</v>
      </c>
      <c r="N2336" t="b">
        <v>1</v>
      </c>
      <c r="O2336" s="11">
        <f t="shared" si="217"/>
        <v>1.0195000000000001</v>
      </c>
      <c r="P2336" s="12">
        <f t="shared" si="218"/>
        <v>41918.670115740737</v>
      </c>
      <c r="Q2336" s="12">
        <f t="shared" si="219"/>
        <v>41948.731944444444</v>
      </c>
      <c r="R2336" t="s">
        <v>8298</v>
      </c>
      <c r="S2336" t="str">
        <f t="shared" si="220"/>
        <v>food</v>
      </c>
      <c r="T2336" t="str">
        <f t="shared" si="221"/>
        <v>small batch</v>
      </c>
    </row>
    <row r="2337" spans="1:20" ht="43.2" x14ac:dyDescent="0.55000000000000004">
      <c r="A2337">
        <v>2335</v>
      </c>
      <c r="B2337" s="3" t="s">
        <v>2336</v>
      </c>
      <c r="C2337" s="3" t="s">
        <v>6445</v>
      </c>
      <c r="D2337" s="7">
        <v>25000</v>
      </c>
      <c r="E2337" s="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7">
        <f t="shared" si="216"/>
        <v>115.69230769230769</v>
      </c>
      <c r="N2337" t="b">
        <v>1</v>
      </c>
      <c r="O2337" s="11">
        <f t="shared" si="217"/>
        <v>1.0227200000000001</v>
      </c>
      <c r="P2337" s="12">
        <f t="shared" si="218"/>
        <v>41771.572256944448</v>
      </c>
      <c r="Q2337" s="12">
        <f t="shared" si="219"/>
        <v>41801.572256944448</v>
      </c>
      <c r="R2337" t="s">
        <v>8298</v>
      </c>
      <c r="S2337" t="str">
        <f t="shared" si="220"/>
        <v>food</v>
      </c>
      <c r="T2337" t="str">
        <f t="shared" si="221"/>
        <v>small batch</v>
      </c>
    </row>
    <row r="2338" spans="1:20" ht="43.2" x14ac:dyDescent="0.55000000000000004">
      <c r="A2338">
        <v>2336</v>
      </c>
      <c r="B2338" s="3" t="s">
        <v>2337</v>
      </c>
      <c r="C2338" s="3" t="s">
        <v>6446</v>
      </c>
      <c r="D2338" s="7">
        <v>20000</v>
      </c>
      <c r="E2338" s="7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7">
        <f t="shared" si="216"/>
        <v>48.104623556581984</v>
      </c>
      <c r="N2338" t="b">
        <v>1</v>
      </c>
      <c r="O2338" s="11">
        <f t="shared" si="217"/>
        <v>5.2073254999999996</v>
      </c>
      <c r="P2338" s="12">
        <f t="shared" si="218"/>
        <v>41666.924710648149</v>
      </c>
      <c r="Q2338" s="12">
        <f t="shared" si="219"/>
        <v>41706.924710648149</v>
      </c>
      <c r="R2338" t="s">
        <v>8298</v>
      </c>
      <c r="S2338" t="str">
        <f t="shared" si="220"/>
        <v>food</v>
      </c>
      <c r="T2338" t="str">
        <f t="shared" si="221"/>
        <v>small batch</v>
      </c>
    </row>
    <row r="2339" spans="1:20" ht="28.8" x14ac:dyDescent="0.55000000000000004">
      <c r="A2339">
        <v>2337</v>
      </c>
      <c r="B2339" s="3" t="s">
        <v>2338</v>
      </c>
      <c r="C2339" s="3" t="s">
        <v>6447</v>
      </c>
      <c r="D2339" s="7">
        <v>12000</v>
      </c>
      <c r="E2339" s="7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7">
        <f t="shared" si="216"/>
        <v>74.184357541899445</v>
      </c>
      <c r="N2339" t="b">
        <v>1</v>
      </c>
      <c r="O2339" s="11">
        <f t="shared" si="217"/>
        <v>1.1065833333333333</v>
      </c>
      <c r="P2339" s="12">
        <f t="shared" si="218"/>
        <v>41786.640543981484</v>
      </c>
      <c r="Q2339" s="12">
        <f t="shared" si="219"/>
        <v>41816.640543981484</v>
      </c>
      <c r="R2339" t="s">
        <v>8298</v>
      </c>
      <c r="S2339" t="str">
        <f t="shared" si="220"/>
        <v>food</v>
      </c>
      <c r="T2339" t="str">
        <f t="shared" si="221"/>
        <v>small batch</v>
      </c>
    </row>
    <row r="2340" spans="1:20" ht="43.2" x14ac:dyDescent="0.55000000000000004">
      <c r="A2340">
        <v>2338</v>
      </c>
      <c r="B2340" s="3" t="s">
        <v>2339</v>
      </c>
      <c r="C2340" s="3" t="s">
        <v>6448</v>
      </c>
      <c r="D2340" s="7">
        <v>15000</v>
      </c>
      <c r="E2340" s="7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7">
        <f t="shared" si="216"/>
        <v>123.34552845528455</v>
      </c>
      <c r="N2340" t="b">
        <v>1</v>
      </c>
      <c r="O2340" s="11">
        <f t="shared" si="217"/>
        <v>1.0114333333333334</v>
      </c>
      <c r="P2340" s="12">
        <f t="shared" si="218"/>
        <v>41789.896805555552</v>
      </c>
      <c r="Q2340" s="12">
        <f t="shared" si="219"/>
        <v>41819.896805555552</v>
      </c>
      <c r="R2340" t="s">
        <v>8298</v>
      </c>
      <c r="S2340" t="str">
        <f t="shared" si="220"/>
        <v>food</v>
      </c>
      <c r="T2340" t="str">
        <f t="shared" si="221"/>
        <v>small batch</v>
      </c>
    </row>
    <row r="2341" spans="1:20" ht="43.2" x14ac:dyDescent="0.55000000000000004">
      <c r="A2341">
        <v>2339</v>
      </c>
      <c r="B2341" s="3" t="s">
        <v>2340</v>
      </c>
      <c r="C2341" s="3" t="s">
        <v>6449</v>
      </c>
      <c r="D2341" s="7">
        <v>25000</v>
      </c>
      <c r="E2341" s="7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7">
        <f t="shared" si="216"/>
        <v>66.623188405797094</v>
      </c>
      <c r="N2341" t="b">
        <v>1</v>
      </c>
      <c r="O2341" s="11">
        <f t="shared" si="217"/>
        <v>2.9420799999999998</v>
      </c>
      <c r="P2341" s="12">
        <f t="shared" si="218"/>
        <v>42692.79987268518</v>
      </c>
      <c r="Q2341" s="12">
        <f t="shared" si="219"/>
        <v>42723.332638888889</v>
      </c>
      <c r="R2341" t="s">
        <v>8298</v>
      </c>
      <c r="S2341" t="str">
        <f t="shared" si="220"/>
        <v>food</v>
      </c>
      <c r="T2341" t="str">
        <f t="shared" si="221"/>
        <v>small batch</v>
      </c>
    </row>
    <row r="2342" spans="1:20" ht="43.2" x14ac:dyDescent="0.55000000000000004">
      <c r="A2342">
        <v>2340</v>
      </c>
      <c r="B2342" s="3" t="s">
        <v>2341</v>
      </c>
      <c r="C2342" s="3" t="s">
        <v>6450</v>
      </c>
      <c r="D2342" s="7">
        <v>40000</v>
      </c>
      <c r="E2342" s="7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7">
        <f t="shared" si="216"/>
        <v>104.99007444168734</v>
      </c>
      <c r="N2342" t="b">
        <v>1</v>
      </c>
      <c r="O2342" s="11">
        <f t="shared" si="217"/>
        <v>1.0577749999999999</v>
      </c>
      <c r="P2342" s="12">
        <f t="shared" si="218"/>
        <v>42643.642800925925</v>
      </c>
      <c r="Q2342" s="12">
        <f t="shared" si="219"/>
        <v>42673.642800925925</v>
      </c>
      <c r="R2342" t="s">
        <v>8298</v>
      </c>
      <c r="S2342" t="str">
        <f t="shared" si="220"/>
        <v>food</v>
      </c>
      <c r="T2342" t="str">
        <f t="shared" si="221"/>
        <v>small batch</v>
      </c>
    </row>
    <row r="2343" spans="1:20" ht="43.2" x14ac:dyDescent="0.55000000000000004">
      <c r="A2343">
        <v>2341</v>
      </c>
      <c r="B2343" s="3" t="s">
        <v>2342</v>
      </c>
      <c r="C2343" s="3" t="s">
        <v>6451</v>
      </c>
      <c r="D2343" s="7">
        <v>5000</v>
      </c>
      <c r="E2343" s="7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7" t="e">
        <f t="shared" si="216"/>
        <v>#DIV/0!</v>
      </c>
      <c r="N2343" t="b">
        <v>0</v>
      </c>
      <c r="O2343" s="11">
        <f t="shared" si="217"/>
        <v>0</v>
      </c>
      <c r="P2343" s="12">
        <f t="shared" si="218"/>
        <v>42167.813703703709</v>
      </c>
      <c r="Q2343" s="12">
        <f t="shared" si="219"/>
        <v>42197.813703703709</v>
      </c>
      <c r="R2343" t="s">
        <v>8272</v>
      </c>
      <c r="S2343" t="str">
        <f t="shared" si="220"/>
        <v>technology</v>
      </c>
      <c r="T2343" t="str">
        <f t="shared" si="221"/>
        <v>web</v>
      </c>
    </row>
    <row r="2344" spans="1:20" ht="43.2" x14ac:dyDescent="0.55000000000000004">
      <c r="A2344">
        <v>2342</v>
      </c>
      <c r="B2344" s="3" t="s">
        <v>2343</v>
      </c>
      <c r="C2344" s="3" t="s">
        <v>6452</v>
      </c>
      <c r="D2344" s="7">
        <v>5500</v>
      </c>
      <c r="E2344" s="7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7" t="e">
        <f t="shared" si="216"/>
        <v>#DIV/0!</v>
      </c>
      <c r="N2344" t="b">
        <v>0</v>
      </c>
      <c r="O2344" s="11">
        <f t="shared" si="217"/>
        <v>0</v>
      </c>
      <c r="P2344" s="12">
        <f t="shared" si="218"/>
        <v>41897.702199074076</v>
      </c>
      <c r="Q2344" s="12">
        <f t="shared" si="219"/>
        <v>41918.208333333336</v>
      </c>
      <c r="R2344" t="s">
        <v>8272</v>
      </c>
      <c r="S2344" t="str">
        <f t="shared" si="220"/>
        <v>technology</v>
      </c>
      <c r="T2344" t="str">
        <f t="shared" si="221"/>
        <v>web</v>
      </c>
    </row>
    <row r="2345" spans="1:20" ht="43.2" x14ac:dyDescent="0.55000000000000004">
      <c r="A2345">
        <v>2343</v>
      </c>
      <c r="B2345" s="3" t="s">
        <v>2344</v>
      </c>
      <c r="C2345" s="3" t="s">
        <v>6453</v>
      </c>
      <c r="D2345" s="7">
        <v>10000</v>
      </c>
      <c r="E2345" s="7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7">
        <f t="shared" si="216"/>
        <v>300</v>
      </c>
      <c r="N2345" t="b">
        <v>0</v>
      </c>
      <c r="O2345" s="11">
        <f t="shared" si="217"/>
        <v>0.03</v>
      </c>
      <c r="P2345" s="12">
        <f t="shared" si="218"/>
        <v>42327.825289351851</v>
      </c>
      <c r="Q2345" s="12">
        <f t="shared" si="219"/>
        <v>42377.82430555555</v>
      </c>
      <c r="R2345" t="s">
        <v>8272</v>
      </c>
      <c r="S2345" t="str">
        <f t="shared" si="220"/>
        <v>technology</v>
      </c>
      <c r="T2345" t="str">
        <f t="shared" si="221"/>
        <v>web</v>
      </c>
    </row>
    <row r="2346" spans="1:20" ht="43.2" x14ac:dyDescent="0.55000000000000004">
      <c r="A2346">
        <v>2344</v>
      </c>
      <c r="B2346" s="3" t="s">
        <v>2345</v>
      </c>
      <c r="C2346" s="3" t="s">
        <v>6454</v>
      </c>
      <c r="D2346" s="7">
        <v>1000</v>
      </c>
      <c r="E2346" s="7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7">
        <f t="shared" si="216"/>
        <v>1</v>
      </c>
      <c r="N2346" t="b">
        <v>0</v>
      </c>
      <c r="O2346" s="11">
        <f t="shared" si="217"/>
        <v>1E-3</v>
      </c>
      <c r="P2346" s="12">
        <f t="shared" si="218"/>
        <v>42515.727650462963</v>
      </c>
      <c r="Q2346" s="12">
        <f t="shared" si="219"/>
        <v>42545.727650462963</v>
      </c>
      <c r="R2346" t="s">
        <v>8272</v>
      </c>
      <c r="S2346" t="str">
        <f t="shared" si="220"/>
        <v>technology</v>
      </c>
      <c r="T2346" t="str">
        <f t="shared" si="221"/>
        <v>web</v>
      </c>
    </row>
    <row r="2347" spans="1:20" ht="43.2" x14ac:dyDescent="0.55000000000000004">
      <c r="A2347">
        <v>2345</v>
      </c>
      <c r="B2347" s="3" t="s">
        <v>2346</v>
      </c>
      <c r="C2347" s="3" t="s">
        <v>6455</v>
      </c>
      <c r="D2347" s="7">
        <v>3000</v>
      </c>
      <c r="E2347" s="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7" t="e">
        <f t="shared" si="216"/>
        <v>#DIV/0!</v>
      </c>
      <c r="N2347" t="b">
        <v>0</v>
      </c>
      <c r="O2347" s="11">
        <f t="shared" si="217"/>
        <v>0</v>
      </c>
      <c r="P2347" s="12">
        <f t="shared" si="218"/>
        <v>42060.001805555556</v>
      </c>
      <c r="Q2347" s="12">
        <f t="shared" si="219"/>
        <v>42094.985416666663</v>
      </c>
      <c r="R2347" t="s">
        <v>8272</v>
      </c>
      <c r="S2347" t="str">
        <f t="shared" si="220"/>
        <v>technology</v>
      </c>
      <c r="T2347" t="str">
        <f t="shared" si="221"/>
        <v>web</v>
      </c>
    </row>
    <row r="2348" spans="1:20" ht="43.2" x14ac:dyDescent="0.55000000000000004">
      <c r="A2348">
        <v>2346</v>
      </c>
      <c r="B2348" s="3" t="s">
        <v>2347</v>
      </c>
      <c r="C2348" s="3" t="s">
        <v>6456</v>
      </c>
      <c r="D2348" s="7">
        <v>60000</v>
      </c>
      <c r="E2348" s="7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7">
        <f t="shared" si="216"/>
        <v>13</v>
      </c>
      <c r="N2348" t="b">
        <v>0</v>
      </c>
      <c r="O2348" s="11">
        <f t="shared" si="217"/>
        <v>6.4999999999999997E-4</v>
      </c>
      <c r="P2348" s="12">
        <f t="shared" si="218"/>
        <v>42615.79896990741</v>
      </c>
      <c r="Q2348" s="12">
        <f t="shared" si="219"/>
        <v>42660.79896990741</v>
      </c>
      <c r="R2348" t="s">
        <v>8272</v>
      </c>
      <c r="S2348" t="str">
        <f t="shared" si="220"/>
        <v>technology</v>
      </c>
      <c r="T2348" t="str">
        <f t="shared" si="221"/>
        <v>web</v>
      </c>
    </row>
    <row r="2349" spans="1:20" ht="43.2" x14ac:dyDescent="0.55000000000000004">
      <c r="A2349">
        <v>2347</v>
      </c>
      <c r="B2349" s="3" t="s">
        <v>2348</v>
      </c>
      <c r="C2349" s="3" t="s">
        <v>6457</v>
      </c>
      <c r="D2349" s="7">
        <v>1000</v>
      </c>
      <c r="E2349" s="7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7">
        <f t="shared" si="216"/>
        <v>15</v>
      </c>
      <c r="N2349" t="b">
        <v>0</v>
      </c>
      <c r="O2349" s="11">
        <f t="shared" si="217"/>
        <v>1.4999999999999999E-2</v>
      </c>
      <c r="P2349" s="12">
        <f t="shared" si="218"/>
        <v>42577.607361111113</v>
      </c>
      <c r="Q2349" s="12">
        <f t="shared" si="219"/>
        <v>42607.607361111113</v>
      </c>
      <c r="R2349" t="s">
        <v>8272</v>
      </c>
      <c r="S2349" t="str">
        <f t="shared" si="220"/>
        <v>technology</v>
      </c>
      <c r="T2349" t="str">
        <f t="shared" si="221"/>
        <v>web</v>
      </c>
    </row>
    <row r="2350" spans="1:20" ht="43.2" x14ac:dyDescent="0.55000000000000004">
      <c r="A2350">
        <v>2348</v>
      </c>
      <c r="B2350" s="3" t="s">
        <v>2349</v>
      </c>
      <c r="C2350" s="3" t="s">
        <v>6458</v>
      </c>
      <c r="D2350" s="7">
        <v>70000</v>
      </c>
      <c r="E2350" s="7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7">
        <f t="shared" si="216"/>
        <v>54</v>
      </c>
      <c r="N2350" t="b">
        <v>0</v>
      </c>
      <c r="O2350" s="11">
        <f t="shared" si="217"/>
        <v>3.8571428571428572E-3</v>
      </c>
      <c r="P2350" s="12">
        <f t="shared" si="218"/>
        <v>42360.932152777779</v>
      </c>
      <c r="Q2350" s="12">
        <f t="shared" si="219"/>
        <v>42420.932152777779</v>
      </c>
      <c r="R2350" t="s">
        <v>8272</v>
      </c>
      <c r="S2350" t="str">
        <f t="shared" si="220"/>
        <v>technology</v>
      </c>
      <c r="T2350" t="str">
        <f t="shared" si="221"/>
        <v>web</v>
      </c>
    </row>
    <row r="2351" spans="1:20" ht="43.2" x14ac:dyDescent="0.55000000000000004">
      <c r="A2351">
        <v>2349</v>
      </c>
      <c r="B2351" s="3" t="s">
        <v>2350</v>
      </c>
      <c r="C2351" s="3" t="s">
        <v>6459</v>
      </c>
      <c r="D2351" s="7">
        <v>474900</v>
      </c>
      <c r="E2351" s="7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7" t="e">
        <f t="shared" si="216"/>
        <v>#DIV/0!</v>
      </c>
      <c r="N2351" t="b">
        <v>0</v>
      </c>
      <c r="O2351" s="11">
        <f t="shared" si="217"/>
        <v>0</v>
      </c>
      <c r="P2351" s="12">
        <f t="shared" si="218"/>
        <v>42198.775787037041</v>
      </c>
      <c r="Q2351" s="12">
        <f t="shared" si="219"/>
        <v>42227.775787037041</v>
      </c>
      <c r="R2351" t="s">
        <v>8272</v>
      </c>
      <c r="S2351" t="str">
        <f t="shared" si="220"/>
        <v>technology</v>
      </c>
      <c r="T2351" t="str">
        <f t="shared" si="221"/>
        <v>web</v>
      </c>
    </row>
    <row r="2352" spans="1:20" ht="43.2" x14ac:dyDescent="0.55000000000000004">
      <c r="A2352">
        <v>2350</v>
      </c>
      <c r="B2352" s="3" t="s">
        <v>2351</v>
      </c>
      <c r="C2352" s="3" t="s">
        <v>6460</v>
      </c>
      <c r="D2352" s="7">
        <v>50000</v>
      </c>
      <c r="E2352" s="7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7" t="e">
        <f t="shared" si="216"/>
        <v>#DIV/0!</v>
      </c>
      <c r="N2352" t="b">
        <v>0</v>
      </c>
      <c r="O2352" s="11">
        <f t="shared" si="217"/>
        <v>0</v>
      </c>
      <c r="P2352" s="12">
        <f t="shared" si="218"/>
        <v>42708.842245370368</v>
      </c>
      <c r="Q2352" s="12">
        <f t="shared" si="219"/>
        <v>42738.842245370368</v>
      </c>
      <c r="R2352" t="s">
        <v>8272</v>
      </c>
      <c r="S2352" t="str">
        <f t="shared" si="220"/>
        <v>technology</v>
      </c>
      <c r="T2352" t="str">
        <f t="shared" si="221"/>
        <v>web</v>
      </c>
    </row>
    <row r="2353" spans="1:20" ht="28.8" x14ac:dyDescent="0.55000000000000004">
      <c r="A2353">
        <v>2351</v>
      </c>
      <c r="B2353" s="3" t="s">
        <v>2352</v>
      </c>
      <c r="C2353" s="3" t="s">
        <v>6461</v>
      </c>
      <c r="D2353" s="7">
        <v>18900</v>
      </c>
      <c r="E2353" s="7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7">
        <f t="shared" si="216"/>
        <v>15.428571428571429</v>
      </c>
      <c r="N2353" t="b">
        <v>0</v>
      </c>
      <c r="O2353" s="11">
        <f t="shared" si="217"/>
        <v>5.7142857142857143E-3</v>
      </c>
      <c r="P2353" s="12">
        <f t="shared" si="218"/>
        <v>42094.101145833338</v>
      </c>
      <c r="Q2353" s="12">
        <f t="shared" si="219"/>
        <v>42124.101145833338</v>
      </c>
      <c r="R2353" t="s">
        <v>8272</v>
      </c>
      <c r="S2353" t="str">
        <f t="shared" si="220"/>
        <v>technology</v>
      </c>
      <c r="T2353" t="str">
        <f t="shared" si="221"/>
        <v>web</v>
      </c>
    </row>
    <row r="2354" spans="1:20" ht="43.2" x14ac:dyDescent="0.55000000000000004">
      <c r="A2354">
        <v>2352</v>
      </c>
      <c r="B2354" s="3" t="s">
        <v>2353</v>
      </c>
      <c r="C2354" s="3" t="s">
        <v>6462</v>
      </c>
      <c r="D2354" s="7">
        <v>2000</v>
      </c>
      <c r="E2354" s="7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7" t="e">
        <f t="shared" si="216"/>
        <v>#DIV/0!</v>
      </c>
      <c r="N2354" t="b">
        <v>0</v>
      </c>
      <c r="O2354" s="11">
        <f t="shared" si="217"/>
        <v>0</v>
      </c>
      <c r="P2354" s="12">
        <f t="shared" si="218"/>
        <v>42101.633703703701</v>
      </c>
      <c r="Q2354" s="12">
        <f t="shared" si="219"/>
        <v>42161.633703703701</v>
      </c>
      <c r="R2354" t="s">
        <v>8272</v>
      </c>
      <c r="S2354" t="str">
        <f t="shared" si="220"/>
        <v>technology</v>
      </c>
      <c r="T2354" t="str">
        <f t="shared" si="221"/>
        <v>web</v>
      </c>
    </row>
    <row r="2355" spans="1:20" ht="43.2" x14ac:dyDescent="0.55000000000000004">
      <c r="A2355">
        <v>2353</v>
      </c>
      <c r="B2355" s="3" t="s">
        <v>2354</v>
      </c>
      <c r="C2355" s="3" t="s">
        <v>6463</v>
      </c>
      <c r="D2355" s="7">
        <v>1000</v>
      </c>
      <c r="E2355" s="7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7" t="e">
        <f t="shared" si="216"/>
        <v>#DIV/0!</v>
      </c>
      <c r="N2355" t="b">
        <v>0</v>
      </c>
      <c r="O2355" s="11">
        <f t="shared" si="217"/>
        <v>0</v>
      </c>
      <c r="P2355" s="12">
        <f t="shared" si="218"/>
        <v>42103.676180555558</v>
      </c>
      <c r="Q2355" s="12">
        <f t="shared" si="219"/>
        <v>42115.676180555558</v>
      </c>
      <c r="R2355" t="s">
        <v>8272</v>
      </c>
      <c r="S2355" t="str">
        <f t="shared" si="220"/>
        <v>technology</v>
      </c>
      <c r="T2355" t="str">
        <f t="shared" si="221"/>
        <v>web</v>
      </c>
    </row>
    <row r="2356" spans="1:20" ht="43.2" x14ac:dyDescent="0.55000000000000004">
      <c r="A2356">
        <v>2354</v>
      </c>
      <c r="B2356" s="3" t="s">
        <v>2355</v>
      </c>
      <c r="C2356" s="3" t="s">
        <v>6464</v>
      </c>
      <c r="D2356" s="7">
        <v>35000</v>
      </c>
      <c r="E2356" s="7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7">
        <f t="shared" si="216"/>
        <v>25</v>
      </c>
      <c r="N2356" t="b">
        <v>0</v>
      </c>
      <c r="O2356" s="11">
        <f t="shared" si="217"/>
        <v>7.1428571428571429E-4</v>
      </c>
      <c r="P2356" s="12">
        <f t="shared" si="218"/>
        <v>41954.722916666666</v>
      </c>
      <c r="Q2356" s="12">
        <f t="shared" si="219"/>
        <v>42014.722916666666</v>
      </c>
      <c r="R2356" t="s">
        <v>8272</v>
      </c>
      <c r="S2356" t="str">
        <f t="shared" si="220"/>
        <v>technology</v>
      </c>
      <c r="T2356" t="str">
        <f t="shared" si="221"/>
        <v>web</v>
      </c>
    </row>
    <row r="2357" spans="1:20" ht="43.2" x14ac:dyDescent="0.55000000000000004">
      <c r="A2357">
        <v>2355</v>
      </c>
      <c r="B2357" s="3" t="s">
        <v>2356</v>
      </c>
      <c r="C2357" s="3" t="s">
        <v>6465</v>
      </c>
      <c r="D2357" s="7">
        <v>8000</v>
      </c>
      <c r="E2357" s="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7">
        <f t="shared" si="216"/>
        <v>27.5</v>
      </c>
      <c r="N2357" t="b">
        <v>0</v>
      </c>
      <c r="O2357" s="11">
        <f t="shared" si="217"/>
        <v>6.875E-3</v>
      </c>
      <c r="P2357" s="12">
        <f t="shared" si="218"/>
        <v>42096.918240740735</v>
      </c>
      <c r="Q2357" s="12">
        <f t="shared" si="219"/>
        <v>42126.918240740735</v>
      </c>
      <c r="R2357" t="s">
        <v>8272</v>
      </c>
      <c r="S2357" t="str">
        <f t="shared" si="220"/>
        <v>technology</v>
      </c>
      <c r="T2357" t="str">
        <f t="shared" si="221"/>
        <v>web</v>
      </c>
    </row>
    <row r="2358" spans="1:20" ht="28.8" x14ac:dyDescent="0.55000000000000004">
      <c r="A2358">
        <v>2356</v>
      </c>
      <c r="B2358" s="3" t="s">
        <v>2357</v>
      </c>
      <c r="C2358" s="3" t="s">
        <v>6466</v>
      </c>
      <c r="D2358" s="7">
        <v>10000</v>
      </c>
      <c r="E2358" s="7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7" t="e">
        <f t="shared" si="216"/>
        <v>#DIV/0!</v>
      </c>
      <c r="N2358" t="b">
        <v>0</v>
      </c>
      <c r="O2358" s="11">
        <f t="shared" si="217"/>
        <v>0</v>
      </c>
      <c r="P2358" s="12">
        <f t="shared" si="218"/>
        <v>42130.78361111111</v>
      </c>
      <c r="Q2358" s="12">
        <f t="shared" si="219"/>
        <v>42160.78361111111</v>
      </c>
      <c r="R2358" t="s">
        <v>8272</v>
      </c>
      <c r="S2358" t="str">
        <f t="shared" si="220"/>
        <v>technology</v>
      </c>
      <c r="T2358" t="str">
        <f t="shared" si="221"/>
        <v>web</v>
      </c>
    </row>
    <row r="2359" spans="1:20" ht="28.8" x14ac:dyDescent="0.55000000000000004">
      <c r="A2359">
        <v>2357</v>
      </c>
      <c r="B2359" s="3" t="s">
        <v>2358</v>
      </c>
      <c r="C2359" s="3" t="s">
        <v>6467</v>
      </c>
      <c r="D2359" s="7">
        <v>27000</v>
      </c>
      <c r="E2359" s="7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7" t="e">
        <f t="shared" si="216"/>
        <v>#DIV/0!</v>
      </c>
      <c r="N2359" t="b">
        <v>0</v>
      </c>
      <c r="O2359" s="11">
        <f t="shared" si="217"/>
        <v>0</v>
      </c>
      <c r="P2359" s="12">
        <f t="shared" si="218"/>
        <v>42264.620115740734</v>
      </c>
      <c r="Q2359" s="12">
        <f t="shared" si="219"/>
        <v>42294.620115740734</v>
      </c>
      <c r="R2359" t="s">
        <v>8272</v>
      </c>
      <c r="S2359" t="str">
        <f t="shared" si="220"/>
        <v>technology</v>
      </c>
      <c r="T2359" t="str">
        <f t="shared" si="221"/>
        <v>web</v>
      </c>
    </row>
    <row r="2360" spans="1:20" ht="43.2" x14ac:dyDescent="0.55000000000000004">
      <c r="A2360">
        <v>2358</v>
      </c>
      <c r="B2360" s="3" t="s">
        <v>2359</v>
      </c>
      <c r="C2360" s="3" t="s">
        <v>6468</v>
      </c>
      <c r="D2360" s="7">
        <v>1500</v>
      </c>
      <c r="E2360" s="7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7" t="e">
        <f t="shared" si="216"/>
        <v>#DIV/0!</v>
      </c>
      <c r="N2360" t="b">
        <v>0</v>
      </c>
      <c r="O2360" s="11">
        <f t="shared" si="217"/>
        <v>0</v>
      </c>
      <c r="P2360" s="12">
        <f t="shared" si="218"/>
        <v>41978.930972222224</v>
      </c>
      <c r="Q2360" s="12">
        <f t="shared" si="219"/>
        <v>42035.027083333334</v>
      </c>
      <c r="R2360" t="s">
        <v>8272</v>
      </c>
      <c r="S2360" t="str">
        <f t="shared" si="220"/>
        <v>technology</v>
      </c>
      <c r="T2360" t="str">
        <f t="shared" si="221"/>
        <v>web</v>
      </c>
    </row>
    <row r="2361" spans="1:20" ht="43.2" x14ac:dyDescent="0.55000000000000004">
      <c r="A2361">
        <v>2359</v>
      </c>
      <c r="B2361" s="3" t="s">
        <v>2360</v>
      </c>
      <c r="C2361" s="3" t="s">
        <v>6469</v>
      </c>
      <c r="D2361" s="7">
        <v>7500</v>
      </c>
      <c r="E2361" s="7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7">
        <f t="shared" si="216"/>
        <v>367</v>
      </c>
      <c r="N2361" t="b">
        <v>0</v>
      </c>
      <c r="O2361" s="11">
        <f t="shared" si="217"/>
        <v>0.14680000000000001</v>
      </c>
      <c r="P2361" s="12">
        <f t="shared" si="218"/>
        <v>42159.649583333332</v>
      </c>
      <c r="Q2361" s="12">
        <f t="shared" si="219"/>
        <v>42219.649583333332</v>
      </c>
      <c r="R2361" t="s">
        <v>8272</v>
      </c>
      <c r="S2361" t="str">
        <f t="shared" si="220"/>
        <v>technology</v>
      </c>
      <c r="T2361" t="str">
        <f t="shared" si="221"/>
        <v>web</v>
      </c>
    </row>
    <row r="2362" spans="1:20" ht="43.2" x14ac:dyDescent="0.55000000000000004">
      <c r="A2362">
        <v>2360</v>
      </c>
      <c r="B2362" s="3" t="s">
        <v>2361</v>
      </c>
      <c r="C2362" s="3" t="s">
        <v>6470</v>
      </c>
      <c r="D2362" s="7">
        <v>5000</v>
      </c>
      <c r="E2362" s="7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7">
        <f t="shared" si="216"/>
        <v>2</v>
      </c>
      <c r="N2362" t="b">
        <v>0</v>
      </c>
      <c r="O2362" s="11">
        <f t="shared" si="217"/>
        <v>4.0000000000000002E-4</v>
      </c>
      <c r="P2362" s="12">
        <f t="shared" si="218"/>
        <v>42377.70694444445</v>
      </c>
      <c r="Q2362" s="12">
        <f t="shared" si="219"/>
        <v>42407.70694444445</v>
      </c>
      <c r="R2362" t="s">
        <v>8272</v>
      </c>
      <c r="S2362" t="str">
        <f t="shared" si="220"/>
        <v>technology</v>
      </c>
      <c r="T2362" t="str">
        <f t="shared" si="221"/>
        <v>web</v>
      </c>
    </row>
    <row r="2363" spans="1:20" ht="43.2" x14ac:dyDescent="0.55000000000000004">
      <c r="A2363">
        <v>2361</v>
      </c>
      <c r="B2363" s="3" t="s">
        <v>2362</v>
      </c>
      <c r="C2363" s="3" t="s">
        <v>6471</v>
      </c>
      <c r="D2363" s="7">
        <v>200</v>
      </c>
      <c r="E2363" s="7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7" t="e">
        <f t="shared" si="216"/>
        <v>#DIV/0!</v>
      </c>
      <c r="N2363" t="b">
        <v>0</v>
      </c>
      <c r="O2363" s="11">
        <f t="shared" si="217"/>
        <v>0</v>
      </c>
      <c r="P2363" s="12">
        <f t="shared" si="218"/>
        <v>42466.858888888892</v>
      </c>
      <c r="Q2363" s="12">
        <f t="shared" si="219"/>
        <v>42490.916666666672</v>
      </c>
      <c r="R2363" t="s">
        <v>8272</v>
      </c>
      <c r="S2363" t="str">
        <f t="shared" si="220"/>
        <v>technology</v>
      </c>
      <c r="T2363" t="str">
        <f t="shared" si="221"/>
        <v>web</v>
      </c>
    </row>
    <row r="2364" spans="1:20" ht="43.2" x14ac:dyDescent="0.55000000000000004">
      <c r="A2364">
        <v>2362</v>
      </c>
      <c r="B2364" s="3" t="s">
        <v>2363</v>
      </c>
      <c r="C2364" s="3" t="s">
        <v>6472</v>
      </c>
      <c r="D2364" s="7">
        <v>420</v>
      </c>
      <c r="E2364" s="7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7">
        <f t="shared" si="216"/>
        <v>60</v>
      </c>
      <c r="N2364" t="b">
        <v>0</v>
      </c>
      <c r="O2364" s="11">
        <f t="shared" si="217"/>
        <v>0.2857142857142857</v>
      </c>
      <c r="P2364" s="12">
        <f t="shared" si="218"/>
        <v>41954.688310185185</v>
      </c>
      <c r="Q2364" s="12">
        <f t="shared" si="219"/>
        <v>41984.688310185185</v>
      </c>
      <c r="R2364" t="s">
        <v>8272</v>
      </c>
      <c r="S2364" t="str">
        <f t="shared" si="220"/>
        <v>technology</v>
      </c>
      <c r="T2364" t="str">
        <f t="shared" si="221"/>
        <v>web</v>
      </c>
    </row>
    <row r="2365" spans="1:20" ht="43.2" x14ac:dyDescent="0.55000000000000004">
      <c r="A2365">
        <v>2363</v>
      </c>
      <c r="B2365" s="3" t="s">
        <v>2364</v>
      </c>
      <c r="C2365" s="3" t="s">
        <v>6473</v>
      </c>
      <c r="D2365" s="7">
        <v>175000</v>
      </c>
      <c r="E2365" s="7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7" t="e">
        <f t="shared" si="216"/>
        <v>#DIV/0!</v>
      </c>
      <c r="N2365" t="b">
        <v>0</v>
      </c>
      <c r="O2365" s="11">
        <f t="shared" si="217"/>
        <v>0</v>
      </c>
      <c r="P2365" s="12">
        <f t="shared" si="218"/>
        <v>42322.011574074073</v>
      </c>
      <c r="Q2365" s="12">
        <f t="shared" si="219"/>
        <v>42367.011574074073</v>
      </c>
      <c r="R2365" t="s">
        <v>8272</v>
      </c>
      <c r="S2365" t="str">
        <f t="shared" si="220"/>
        <v>technology</v>
      </c>
      <c r="T2365" t="str">
        <f t="shared" si="221"/>
        <v>web</v>
      </c>
    </row>
    <row r="2366" spans="1:20" ht="28.8" x14ac:dyDescent="0.55000000000000004">
      <c r="A2366">
        <v>2364</v>
      </c>
      <c r="B2366" s="3" t="s">
        <v>2365</v>
      </c>
      <c r="C2366" s="3" t="s">
        <v>6474</v>
      </c>
      <c r="D2366" s="7">
        <v>128</v>
      </c>
      <c r="E2366" s="7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7" t="e">
        <f t="shared" si="216"/>
        <v>#DIV/0!</v>
      </c>
      <c r="N2366" t="b">
        <v>0</v>
      </c>
      <c r="O2366" s="11">
        <f t="shared" si="217"/>
        <v>0</v>
      </c>
      <c r="P2366" s="12">
        <f t="shared" si="218"/>
        <v>42248.934675925921</v>
      </c>
      <c r="Q2366" s="12">
        <f t="shared" si="219"/>
        <v>42303.934675925921</v>
      </c>
      <c r="R2366" t="s">
        <v>8272</v>
      </c>
      <c r="S2366" t="str">
        <f t="shared" si="220"/>
        <v>technology</v>
      </c>
      <c r="T2366" t="str">
        <f t="shared" si="221"/>
        <v>web</v>
      </c>
    </row>
    <row r="2367" spans="1:20" ht="43.2" x14ac:dyDescent="0.55000000000000004">
      <c r="A2367">
        <v>2365</v>
      </c>
      <c r="B2367" s="3" t="s">
        <v>2366</v>
      </c>
      <c r="C2367" s="3" t="s">
        <v>6475</v>
      </c>
      <c r="D2367" s="7">
        <v>1000</v>
      </c>
      <c r="E2367" s="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7" t="e">
        <f t="shared" si="216"/>
        <v>#DIV/0!</v>
      </c>
      <c r="N2367" t="b">
        <v>0</v>
      </c>
      <c r="O2367" s="11">
        <f t="shared" si="217"/>
        <v>0</v>
      </c>
      <c r="P2367" s="12">
        <f t="shared" si="218"/>
        <v>42346.736400462964</v>
      </c>
      <c r="Q2367" s="12">
        <f t="shared" si="219"/>
        <v>42386.958333333328</v>
      </c>
      <c r="R2367" t="s">
        <v>8272</v>
      </c>
      <c r="S2367" t="str">
        <f t="shared" si="220"/>
        <v>technology</v>
      </c>
      <c r="T2367" t="str">
        <f t="shared" si="221"/>
        <v>web</v>
      </c>
    </row>
    <row r="2368" spans="1:20" ht="43.2" x14ac:dyDescent="0.55000000000000004">
      <c r="A2368">
        <v>2366</v>
      </c>
      <c r="B2368" s="3" t="s">
        <v>2367</v>
      </c>
      <c r="C2368" s="3" t="s">
        <v>6476</v>
      </c>
      <c r="D2368" s="7">
        <v>25000</v>
      </c>
      <c r="E2368" s="7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7">
        <f t="shared" si="216"/>
        <v>97.407407407407405</v>
      </c>
      <c r="N2368" t="b">
        <v>0</v>
      </c>
      <c r="O2368" s="11">
        <f t="shared" si="217"/>
        <v>0.1052</v>
      </c>
      <c r="P2368" s="12">
        <f t="shared" si="218"/>
        <v>42268.531631944439</v>
      </c>
      <c r="Q2368" s="12">
        <f t="shared" si="219"/>
        <v>42298.531631944439</v>
      </c>
      <c r="R2368" t="s">
        <v>8272</v>
      </c>
      <c r="S2368" t="str">
        <f t="shared" si="220"/>
        <v>technology</v>
      </c>
      <c r="T2368" t="str">
        <f t="shared" si="221"/>
        <v>web</v>
      </c>
    </row>
    <row r="2369" spans="1:20" ht="43.2" x14ac:dyDescent="0.55000000000000004">
      <c r="A2369">
        <v>2367</v>
      </c>
      <c r="B2369" s="3" t="s">
        <v>2368</v>
      </c>
      <c r="C2369" s="3" t="s">
        <v>6477</v>
      </c>
      <c r="D2369" s="7">
        <v>50000</v>
      </c>
      <c r="E2369" s="7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7">
        <f t="shared" si="216"/>
        <v>47.857142857142854</v>
      </c>
      <c r="N2369" t="b">
        <v>0</v>
      </c>
      <c r="O2369" s="11">
        <f t="shared" si="217"/>
        <v>1.34E-2</v>
      </c>
      <c r="P2369" s="12">
        <f t="shared" si="218"/>
        <v>42425.970092592594</v>
      </c>
      <c r="Q2369" s="12">
        <f t="shared" si="219"/>
        <v>42485.928425925929</v>
      </c>
      <c r="R2369" t="s">
        <v>8272</v>
      </c>
      <c r="S2369" t="str">
        <f t="shared" si="220"/>
        <v>technology</v>
      </c>
      <c r="T2369" t="str">
        <f t="shared" si="221"/>
        <v>web</v>
      </c>
    </row>
    <row r="2370" spans="1:20" ht="43.2" x14ac:dyDescent="0.55000000000000004">
      <c r="A2370">
        <v>2368</v>
      </c>
      <c r="B2370" s="3" t="s">
        <v>2369</v>
      </c>
      <c r="C2370" s="3" t="s">
        <v>6478</v>
      </c>
      <c r="D2370" s="7">
        <v>40000</v>
      </c>
      <c r="E2370" s="7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7">
        <f t="shared" si="216"/>
        <v>50</v>
      </c>
      <c r="N2370" t="b">
        <v>0</v>
      </c>
      <c r="O2370" s="11">
        <f t="shared" si="217"/>
        <v>2.5000000000000001E-3</v>
      </c>
      <c r="P2370" s="12">
        <f t="shared" si="218"/>
        <v>42063.721817129626</v>
      </c>
      <c r="Q2370" s="12">
        <f t="shared" si="219"/>
        <v>42108.680150462969</v>
      </c>
      <c r="R2370" t="s">
        <v>8272</v>
      </c>
      <c r="S2370" t="str">
        <f t="shared" si="220"/>
        <v>technology</v>
      </c>
      <c r="T2370" t="str">
        <f t="shared" si="221"/>
        <v>web</v>
      </c>
    </row>
    <row r="2371" spans="1:20" ht="43.2" x14ac:dyDescent="0.55000000000000004">
      <c r="A2371">
        <v>2369</v>
      </c>
      <c r="B2371" s="3" t="s">
        <v>2370</v>
      </c>
      <c r="C2371" s="3" t="s">
        <v>6479</v>
      </c>
      <c r="D2371" s="7">
        <v>25000</v>
      </c>
      <c r="E2371" s="7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7" t="e">
        <f t="shared" ref="M2371:M2434" si="222">E2371/L2371</f>
        <v>#DIV/0!</v>
      </c>
      <c r="N2371" t="b">
        <v>0</v>
      </c>
      <c r="O2371" s="11">
        <f t="shared" ref="O2371:O2434" si="223">E2371/D2371</f>
        <v>0</v>
      </c>
      <c r="P2371" s="12">
        <f t="shared" ref="P2371:P2434" si="224">(((J2371/60)/60)/24)+DATE(1970,1,1)</f>
        <v>42380.812627314815</v>
      </c>
      <c r="Q2371" s="12">
        <f t="shared" ref="Q2371:Q2434" si="225">(((I2371/60)/60)/24)+DATE(1970,1,1)</f>
        <v>42410.812627314815</v>
      </c>
      <c r="R2371" t="s">
        <v>8272</v>
      </c>
      <c r="S2371" t="str">
        <f t="shared" ref="S2371:S2434" si="226">LEFT(R2371, SEARCH("/",R2371,1)-1)</f>
        <v>technology</v>
      </c>
      <c r="T2371" t="str">
        <f t="shared" ref="T2371:T2434" si="227">RIGHT(R2371,LEN(R2371)-SEARCH("/",R2371))</f>
        <v>web</v>
      </c>
    </row>
    <row r="2372" spans="1:20" ht="43.2" x14ac:dyDescent="0.55000000000000004">
      <c r="A2372">
        <v>2370</v>
      </c>
      <c r="B2372" s="3" t="s">
        <v>2371</v>
      </c>
      <c r="C2372" s="3" t="s">
        <v>6480</v>
      </c>
      <c r="D2372" s="7">
        <v>25000</v>
      </c>
      <c r="E2372" s="7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7">
        <f t="shared" si="222"/>
        <v>20.5</v>
      </c>
      <c r="N2372" t="b">
        <v>0</v>
      </c>
      <c r="O2372" s="11">
        <f t="shared" si="223"/>
        <v>3.2799999999999999E-3</v>
      </c>
      <c r="P2372" s="12">
        <f t="shared" si="224"/>
        <v>41961.18913194444</v>
      </c>
      <c r="Q2372" s="12">
        <f t="shared" si="225"/>
        <v>41991.18913194444</v>
      </c>
      <c r="R2372" t="s">
        <v>8272</v>
      </c>
      <c r="S2372" t="str">
        <f t="shared" si="226"/>
        <v>technology</v>
      </c>
      <c r="T2372" t="str">
        <f t="shared" si="227"/>
        <v>web</v>
      </c>
    </row>
    <row r="2373" spans="1:20" ht="43.2" x14ac:dyDescent="0.55000000000000004">
      <c r="A2373">
        <v>2371</v>
      </c>
      <c r="B2373" s="3" t="s">
        <v>2372</v>
      </c>
      <c r="C2373" s="3" t="s">
        <v>6481</v>
      </c>
      <c r="D2373" s="7">
        <v>2000</v>
      </c>
      <c r="E2373" s="7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7" t="e">
        <f t="shared" si="222"/>
        <v>#DIV/0!</v>
      </c>
      <c r="N2373" t="b">
        <v>0</v>
      </c>
      <c r="O2373" s="11">
        <f t="shared" si="223"/>
        <v>0</v>
      </c>
      <c r="P2373" s="12">
        <f t="shared" si="224"/>
        <v>42150.777731481481</v>
      </c>
      <c r="Q2373" s="12">
        <f t="shared" si="225"/>
        <v>42180.777731481481</v>
      </c>
      <c r="R2373" t="s">
        <v>8272</v>
      </c>
      <c r="S2373" t="str">
        <f t="shared" si="226"/>
        <v>technology</v>
      </c>
      <c r="T2373" t="str">
        <f t="shared" si="227"/>
        <v>web</v>
      </c>
    </row>
    <row r="2374" spans="1:20" ht="43.2" x14ac:dyDescent="0.55000000000000004">
      <c r="A2374">
        <v>2372</v>
      </c>
      <c r="B2374" s="3" t="s">
        <v>2373</v>
      </c>
      <c r="C2374" s="3" t="s">
        <v>6482</v>
      </c>
      <c r="D2374" s="7">
        <v>5500</v>
      </c>
      <c r="E2374" s="7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7">
        <f t="shared" si="222"/>
        <v>30</v>
      </c>
      <c r="N2374" t="b">
        <v>0</v>
      </c>
      <c r="O2374" s="11">
        <f t="shared" si="223"/>
        <v>3.272727272727273E-2</v>
      </c>
      <c r="P2374" s="12">
        <f t="shared" si="224"/>
        <v>42088.069108796291</v>
      </c>
      <c r="Q2374" s="12">
        <f t="shared" si="225"/>
        <v>42118.069108796291</v>
      </c>
      <c r="R2374" t="s">
        <v>8272</v>
      </c>
      <c r="S2374" t="str">
        <f t="shared" si="226"/>
        <v>technology</v>
      </c>
      <c r="T2374" t="str">
        <f t="shared" si="227"/>
        <v>web</v>
      </c>
    </row>
    <row r="2375" spans="1:20" ht="28.8" x14ac:dyDescent="0.55000000000000004">
      <c r="A2375">
        <v>2373</v>
      </c>
      <c r="B2375" s="3" t="s">
        <v>2374</v>
      </c>
      <c r="C2375" s="3" t="s">
        <v>6483</v>
      </c>
      <c r="D2375" s="7">
        <v>850000</v>
      </c>
      <c r="E2375" s="7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7">
        <f t="shared" si="222"/>
        <v>50</v>
      </c>
      <c r="N2375" t="b">
        <v>0</v>
      </c>
      <c r="O2375" s="11">
        <f t="shared" si="223"/>
        <v>5.8823529411764708E-5</v>
      </c>
      <c r="P2375" s="12">
        <f t="shared" si="224"/>
        <v>42215.662314814821</v>
      </c>
      <c r="Q2375" s="12">
        <f t="shared" si="225"/>
        <v>42245.662314814821</v>
      </c>
      <c r="R2375" t="s">
        <v>8272</v>
      </c>
      <c r="S2375" t="str">
        <f t="shared" si="226"/>
        <v>technology</v>
      </c>
      <c r="T2375" t="str">
        <f t="shared" si="227"/>
        <v>web</v>
      </c>
    </row>
    <row r="2376" spans="1:20" ht="43.2" x14ac:dyDescent="0.55000000000000004">
      <c r="A2376">
        <v>2374</v>
      </c>
      <c r="B2376" s="3" t="s">
        <v>2375</v>
      </c>
      <c r="C2376" s="3" t="s">
        <v>6484</v>
      </c>
      <c r="D2376" s="7">
        <v>22000</v>
      </c>
      <c r="E2376" s="7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7">
        <f t="shared" si="222"/>
        <v>10</v>
      </c>
      <c r="N2376" t="b">
        <v>0</v>
      </c>
      <c r="O2376" s="11">
        <f t="shared" si="223"/>
        <v>4.5454545454545455E-4</v>
      </c>
      <c r="P2376" s="12">
        <f t="shared" si="224"/>
        <v>42017.843287037031</v>
      </c>
      <c r="Q2376" s="12">
        <f t="shared" si="225"/>
        <v>42047.843287037031</v>
      </c>
      <c r="R2376" t="s">
        <v>8272</v>
      </c>
      <c r="S2376" t="str">
        <f t="shared" si="226"/>
        <v>technology</v>
      </c>
      <c r="T2376" t="str">
        <f t="shared" si="227"/>
        <v>web</v>
      </c>
    </row>
    <row r="2377" spans="1:20" ht="43.2" x14ac:dyDescent="0.55000000000000004">
      <c r="A2377">
        <v>2375</v>
      </c>
      <c r="B2377" s="3" t="s">
        <v>2376</v>
      </c>
      <c r="C2377" s="3" t="s">
        <v>6485</v>
      </c>
      <c r="D2377" s="7">
        <v>10000</v>
      </c>
      <c r="E2377" s="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7" t="e">
        <f t="shared" si="222"/>
        <v>#DIV/0!</v>
      </c>
      <c r="N2377" t="b">
        <v>0</v>
      </c>
      <c r="O2377" s="11">
        <f t="shared" si="223"/>
        <v>0</v>
      </c>
      <c r="P2377" s="12">
        <f t="shared" si="224"/>
        <v>42592.836076388892</v>
      </c>
      <c r="Q2377" s="12">
        <f t="shared" si="225"/>
        <v>42622.836076388892</v>
      </c>
      <c r="R2377" t="s">
        <v>8272</v>
      </c>
      <c r="S2377" t="str">
        <f t="shared" si="226"/>
        <v>technology</v>
      </c>
      <c r="T2377" t="str">
        <f t="shared" si="227"/>
        <v>web</v>
      </c>
    </row>
    <row r="2378" spans="1:20" ht="43.2" x14ac:dyDescent="0.55000000000000004">
      <c r="A2378">
        <v>2376</v>
      </c>
      <c r="B2378" s="3" t="s">
        <v>2377</v>
      </c>
      <c r="C2378" s="3" t="s">
        <v>6486</v>
      </c>
      <c r="D2378" s="7">
        <v>3000</v>
      </c>
      <c r="E2378" s="7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7">
        <f t="shared" si="222"/>
        <v>81.582499999999996</v>
      </c>
      <c r="N2378" t="b">
        <v>0</v>
      </c>
      <c r="O2378" s="11">
        <f t="shared" si="223"/>
        <v>0.10877666666666666</v>
      </c>
      <c r="P2378" s="12">
        <f t="shared" si="224"/>
        <v>42318.925532407404</v>
      </c>
      <c r="Q2378" s="12">
        <f t="shared" si="225"/>
        <v>42348.925532407404</v>
      </c>
      <c r="R2378" t="s">
        <v>8272</v>
      </c>
      <c r="S2378" t="str">
        <f t="shared" si="226"/>
        <v>technology</v>
      </c>
      <c r="T2378" t="str">
        <f t="shared" si="227"/>
        <v>web</v>
      </c>
    </row>
    <row r="2379" spans="1:20" ht="43.2" x14ac:dyDescent="0.55000000000000004">
      <c r="A2379">
        <v>2377</v>
      </c>
      <c r="B2379" s="3" t="s">
        <v>2378</v>
      </c>
      <c r="C2379" s="3" t="s">
        <v>6487</v>
      </c>
      <c r="D2379" s="7">
        <v>2500</v>
      </c>
      <c r="E2379" s="7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7" t="e">
        <f t="shared" si="222"/>
        <v>#DIV/0!</v>
      </c>
      <c r="N2379" t="b">
        <v>0</v>
      </c>
      <c r="O2379" s="11">
        <f t="shared" si="223"/>
        <v>0</v>
      </c>
      <c r="P2379" s="12">
        <f t="shared" si="224"/>
        <v>42669.870173611111</v>
      </c>
      <c r="Q2379" s="12">
        <f t="shared" si="225"/>
        <v>42699.911840277782</v>
      </c>
      <c r="R2379" t="s">
        <v>8272</v>
      </c>
      <c r="S2379" t="str">
        <f t="shared" si="226"/>
        <v>technology</v>
      </c>
      <c r="T2379" t="str">
        <f t="shared" si="227"/>
        <v>web</v>
      </c>
    </row>
    <row r="2380" spans="1:20" ht="28.8" x14ac:dyDescent="0.55000000000000004">
      <c r="A2380">
        <v>2378</v>
      </c>
      <c r="B2380" s="3" t="s">
        <v>2379</v>
      </c>
      <c r="C2380" s="3" t="s">
        <v>6488</v>
      </c>
      <c r="D2380" s="7">
        <v>110000</v>
      </c>
      <c r="E2380" s="7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7" t="e">
        <f t="shared" si="222"/>
        <v>#DIV/0!</v>
      </c>
      <c r="N2380" t="b">
        <v>0</v>
      </c>
      <c r="O2380" s="11">
        <f t="shared" si="223"/>
        <v>0</v>
      </c>
      <c r="P2380" s="12">
        <f t="shared" si="224"/>
        <v>42213.013078703705</v>
      </c>
      <c r="Q2380" s="12">
        <f t="shared" si="225"/>
        <v>42242.013078703705</v>
      </c>
      <c r="R2380" t="s">
        <v>8272</v>
      </c>
      <c r="S2380" t="str">
        <f t="shared" si="226"/>
        <v>technology</v>
      </c>
      <c r="T2380" t="str">
        <f t="shared" si="227"/>
        <v>web</v>
      </c>
    </row>
    <row r="2381" spans="1:20" ht="28.8" x14ac:dyDescent="0.55000000000000004">
      <c r="A2381">
        <v>2379</v>
      </c>
      <c r="B2381" s="3" t="s">
        <v>2380</v>
      </c>
      <c r="C2381" s="3" t="s">
        <v>6489</v>
      </c>
      <c r="D2381" s="7">
        <v>30000</v>
      </c>
      <c r="E2381" s="7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7" t="e">
        <f t="shared" si="222"/>
        <v>#DIV/0!</v>
      </c>
      <c r="N2381" t="b">
        <v>0</v>
      </c>
      <c r="O2381" s="11">
        <f t="shared" si="223"/>
        <v>0</v>
      </c>
      <c r="P2381" s="12">
        <f t="shared" si="224"/>
        <v>42237.016388888893</v>
      </c>
      <c r="Q2381" s="12">
        <f t="shared" si="225"/>
        <v>42282.016388888893</v>
      </c>
      <c r="R2381" t="s">
        <v>8272</v>
      </c>
      <c r="S2381" t="str">
        <f t="shared" si="226"/>
        <v>technology</v>
      </c>
      <c r="T2381" t="str">
        <f t="shared" si="227"/>
        <v>web</v>
      </c>
    </row>
    <row r="2382" spans="1:20" ht="43.2" x14ac:dyDescent="0.55000000000000004">
      <c r="A2382">
        <v>2380</v>
      </c>
      <c r="B2382" s="3" t="s">
        <v>2381</v>
      </c>
      <c r="C2382" s="3" t="s">
        <v>6490</v>
      </c>
      <c r="D2382" s="7">
        <v>15000</v>
      </c>
      <c r="E2382" s="7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7">
        <f t="shared" si="222"/>
        <v>18.333333333333332</v>
      </c>
      <c r="N2382" t="b">
        <v>0</v>
      </c>
      <c r="O2382" s="11">
        <f t="shared" si="223"/>
        <v>3.6666666666666666E-3</v>
      </c>
      <c r="P2382" s="12">
        <f t="shared" si="224"/>
        <v>42248.793310185181</v>
      </c>
      <c r="Q2382" s="12">
        <f t="shared" si="225"/>
        <v>42278.793310185181</v>
      </c>
      <c r="R2382" t="s">
        <v>8272</v>
      </c>
      <c r="S2382" t="str">
        <f t="shared" si="226"/>
        <v>technology</v>
      </c>
      <c r="T2382" t="str">
        <f t="shared" si="227"/>
        <v>web</v>
      </c>
    </row>
    <row r="2383" spans="1:20" ht="43.2" x14ac:dyDescent="0.55000000000000004">
      <c r="A2383">
        <v>2381</v>
      </c>
      <c r="B2383" s="3" t="s">
        <v>2382</v>
      </c>
      <c r="C2383" s="3" t="s">
        <v>6491</v>
      </c>
      <c r="D2383" s="7">
        <v>86350</v>
      </c>
      <c r="E2383" s="7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7">
        <f t="shared" si="222"/>
        <v>224.42857142857142</v>
      </c>
      <c r="N2383" t="b">
        <v>0</v>
      </c>
      <c r="O2383" s="11">
        <f t="shared" si="223"/>
        <v>1.8193398957730169E-2</v>
      </c>
      <c r="P2383" s="12">
        <f t="shared" si="224"/>
        <v>42074.935740740737</v>
      </c>
      <c r="Q2383" s="12">
        <f t="shared" si="225"/>
        <v>42104.935740740737</v>
      </c>
      <c r="R2383" t="s">
        <v>8272</v>
      </c>
      <c r="S2383" t="str">
        <f t="shared" si="226"/>
        <v>technology</v>
      </c>
      <c r="T2383" t="str">
        <f t="shared" si="227"/>
        <v>web</v>
      </c>
    </row>
    <row r="2384" spans="1:20" ht="57.6" x14ac:dyDescent="0.55000000000000004">
      <c r="A2384">
        <v>2382</v>
      </c>
      <c r="B2384" s="3" t="s">
        <v>2383</v>
      </c>
      <c r="C2384" s="3" t="s">
        <v>6492</v>
      </c>
      <c r="D2384" s="7">
        <v>3000</v>
      </c>
      <c r="E2384" s="7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7">
        <f t="shared" si="222"/>
        <v>37.5</v>
      </c>
      <c r="N2384" t="b">
        <v>0</v>
      </c>
      <c r="O2384" s="11">
        <f t="shared" si="223"/>
        <v>2.5000000000000001E-2</v>
      </c>
      <c r="P2384" s="12">
        <f t="shared" si="224"/>
        <v>42195.187534722223</v>
      </c>
      <c r="Q2384" s="12">
        <f t="shared" si="225"/>
        <v>42220.187534722223</v>
      </c>
      <c r="R2384" t="s">
        <v>8272</v>
      </c>
      <c r="S2384" t="str">
        <f t="shared" si="226"/>
        <v>technology</v>
      </c>
      <c r="T2384" t="str">
        <f t="shared" si="227"/>
        <v>web</v>
      </c>
    </row>
    <row r="2385" spans="1:20" ht="43.2" x14ac:dyDescent="0.55000000000000004">
      <c r="A2385">
        <v>2383</v>
      </c>
      <c r="B2385" s="3" t="s">
        <v>2384</v>
      </c>
      <c r="C2385" s="3" t="s">
        <v>6493</v>
      </c>
      <c r="D2385" s="7">
        <v>10000</v>
      </c>
      <c r="E2385" s="7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7">
        <f t="shared" si="222"/>
        <v>145</v>
      </c>
      <c r="N2385" t="b">
        <v>0</v>
      </c>
      <c r="O2385" s="11">
        <f t="shared" si="223"/>
        <v>4.3499999999999997E-2</v>
      </c>
      <c r="P2385" s="12">
        <f t="shared" si="224"/>
        <v>42027.056793981479</v>
      </c>
      <c r="Q2385" s="12">
        <f t="shared" si="225"/>
        <v>42057.056793981479</v>
      </c>
      <c r="R2385" t="s">
        <v>8272</v>
      </c>
      <c r="S2385" t="str">
        <f t="shared" si="226"/>
        <v>technology</v>
      </c>
      <c r="T2385" t="str">
        <f t="shared" si="227"/>
        <v>web</v>
      </c>
    </row>
    <row r="2386" spans="1:20" ht="43.2" x14ac:dyDescent="0.55000000000000004">
      <c r="A2386">
        <v>2384</v>
      </c>
      <c r="B2386" s="3" t="s">
        <v>2385</v>
      </c>
      <c r="C2386" s="3" t="s">
        <v>6494</v>
      </c>
      <c r="D2386" s="7">
        <v>1000</v>
      </c>
      <c r="E2386" s="7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7">
        <f t="shared" si="222"/>
        <v>1</v>
      </c>
      <c r="N2386" t="b">
        <v>0</v>
      </c>
      <c r="O2386" s="11">
        <f t="shared" si="223"/>
        <v>8.0000000000000002E-3</v>
      </c>
      <c r="P2386" s="12">
        <f t="shared" si="224"/>
        <v>41927.067627314813</v>
      </c>
      <c r="Q2386" s="12">
        <f t="shared" si="225"/>
        <v>41957.109293981484</v>
      </c>
      <c r="R2386" t="s">
        <v>8272</v>
      </c>
      <c r="S2386" t="str">
        <f t="shared" si="226"/>
        <v>technology</v>
      </c>
      <c r="T2386" t="str">
        <f t="shared" si="227"/>
        <v>web</v>
      </c>
    </row>
    <row r="2387" spans="1:20" ht="43.2" x14ac:dyDescent="0.55000000000000004">
      <c r="A2387">
        <v>2385</v>
      </c>
      <c r="B2387" s="3" t="s">
        <v>2386</v>
      </c>
      <c r="C2387" s="3" t="s">
        <v>6495</v>
      </c>
      <c r="D2387" s="7">
        <v>65000</v>
      </c>
      <c r="E2387" s="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7">
        <f t="shared" si="222"/>
        <v>112.57142857142857</v>
      </c>
      <c r="N2387" t="b">
        <v>0</v>
      </c>
      <c r="O2387" s="11">
        <f t="shared" si="223"/>
        <v>1.2123076923076924E-2</v>
      </c>
      <c r="P2387" s="12">
        <f t="shared" si="224"/>
        <v>42191.70175925926</v>
      </c>
      <c r="Q2387" s="12">
        <f t="shared" si="225"/>
        <v>42221.70175925926</v>
      </c>
      <c r="R2387" t="s">
        <v>8272</v>
      </c>
      <c r="S2387" t="str">
        <f t="shared" si="226"/>
        <v>technology</v>
      </c>
      <c r="T2387" t="str">
        <f t="shared" si="227"/>
        <v>web</v>
      </c>
    </row>
    <row r="2388" spans="1:20" ht="43.2" x14ac:dyDescent="0.55000000000000004">
      <c r="A2388">
        <v>2386</v>
      </c>
      <c r="B2388" s="3" t="s">
        <v>2387</v>
      </c>
      <c r="C2388" s="3" t="s">
        <v>6496</v>
      </c>
      <c r="D2388" s="7">
        <v>30000</v>
      </c>
      <c r="E2388" s="7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7" t="e">
        <f t="shared" si="222"/>
        <v>#DIV/0!</v>
      </c>
      <c r="N2388" t="b">
        <v>0</v>
      </c>
      <c r="O2388" s="11">
        <f t="shared" si="223"/>
        <v>0</v>
      </c>
      <c r="P2388" s="12">
        <f t="shared" si="224"/>
        <v>41954.838240740741</v>
      </c>
      <c r="Q2388" s="12">
        <f t="shared" si="225"/>
        <v>42014.838240740741</v>
      </c>
      <c r="R2388" t="s">
        <v>8272</v>
      </c>
      <c r="S2388" t="str">
        <f t="shared" si="226"/>
        <v>technology</v>
      </c>
      <c r="T2388" t="str">
        <f t="shared" si="227"/>
        <v>web</v>
      </c>
    </row>
    <row r="2389" spans="1:20" ht="43.2" x14ac:dyDescent="0.55000000000000004">
      <c r="A2389">
        <v>2387</v>
      </c>
      <c r="B2389" s="3" t="s">
        <v>2388</v>
      </c>
      <c r="C2389" s="3" t="s">
        <v>6497</v>
      </c>
      <c r="D2389" s="7">
        <v>150000</v>
      </c>
      <c r="E2389" s="7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7">
        <f t="shared" si="222"/>
        <v>342</v>
      </c>
      <c r="N2389" t="b">
        <v>0</v>
      </c>
      <c r="O2389" s="11">
        <f t="shared" si="223"/>
        <v>6.8399999999999997E-3</v>
      </c>
      <c r="P2389" s="12">
        <f t="shared" si="224"/>
        <v>42528.626620370371</v>
      </c>
      <c r="Q2389" s="12">
        <f t="shared" si="225"/>
        <v>42573.626620370371</v>
      </c>
      <c r="R2389" t="s">
        <v>8272</v>
      </c>
      <c r="S2389" t="str">
        <f t="shared" si="226"/>
        <v>technology</v>
      </c>
      <c r="T2389" t="str">
        <f t="shared" si="227"/>
        <v>web</v>
      </c>
    </row>
    <row r="2390" spans="1:20" ht="43.2" x14ac:dyDescent="0.55000000000000004">
      <c r="A2390">
        <v>2388</v>
      </c>
      <c r="B2390" s="3" t="s">
        <v>2389</v>
      </c>
      <c r="C2390" s="3" t="s">
        <v>6498</v>
      </c>
      <c r="D2390" s="7">
        <v>37000</v>
      </c>
      <c r="E2390" s="7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7">
        <f t="shared" si="222"/>
        <v>57.875</v>
      </c>
      <c r="N2390" t="b">
        <v>0</v>
      </c>
      <c r="O2390" s="11">
        <f t="shared" si="223"/>
        <v>1.2513513513513513E-2</v>
      </c>
      <c r="P2390" s="12">
        <f t="shared" si="224"/>
        <v>41989.853692129633</v>
      </c>
      <c r="Q2390" s="12">
        <f t="shared" si="225"/>
        <v>42019.811805555553</v>
      </c>
      <c r="R2390" t="s">
        <v>8272</v>
      </c>
      <c r="S2390" t="str">
        <f t="shared" si="226"/>
        <v>technology</v>
      </c>
      <c r="T2390" t="str">
        <f t="shared" si="227"/>
        <v>web</v>
      </c>
    </row>
    <row r="2391" spans="1:20" ht="57.6" x14ac:dyDescent="0.55000000000000004">
      <c r="A2391">
        <v>2389</v>
      </c>
      <c r="B2391" s="3" t="s">
        <v>2390</v>
      </c>
      <c r="C2391" s="3" t="s">
        <v>6499</v>
      </c>
      <c r="D2391" s="7">
        <v>16000</v>
      </c>
      <c r="E2391" s="7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7">
        <f t="shared" si="222"/>
        <v>30</v>
      </c>
      <c r="N2391" t="b">
        <v>0</v>
      </c>
      <c r="O2391" s="11">
        <f t="shared" si="223"/>
        <v>1.8749999999999999E-3</v>
      </c>
      <c r="P2391" s="12">
        <f t="shared" si="224"/>
        <v>42179.653379629628</v>
      </c>
      <c r="Q2391" s="12">
        <f t="shared" si="225"/>
        <v>42210.915972222225</v>
      </c>
      <c r="R2391" t="s">
        <v>8272</v>
      </c>
      <c r="S2391" t="str">
        <f t="shared" si="226"/>
        <v>technology</v>
      </c>
      <c r="T2391" t="str">
        <f t="shared" si="227"/>
        <v>web</v>
      </c>
    </row>
    <row r="2392" spans="1:20" ht="43.2" x14ac:dyDescent="0.55000000000000004">
      <c r="A2392">
        <v>2390</v>
      </c>
      <c r="B2392" s="3" t="s">
        <v>2391</v>
      </c>
      <c r="C2392" s="3" t="s">
        <v>6500</v>
      </c>
      <c r="D2392" s="7">
        <v>510000</v>
      </c>
      <c r="E2392" s="7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7" t="e">
        <f t="shared" si="222"/>
        <v>#DIV/0!</v>
      </c>
      <c r="N2392" t="b">
        <v>0</v>
      </c>
      <c r="O2392" s="11">
        <f t="shared" si="223"/>
        <v>0</v>
      </c>
      <c r="P2392" s="12">
        <f t="shared" si="224"/>
        <v>41968.262314814812</v>
      </c>
      <c r="Q2392" s="12">
        <f t="shared" si="225"/>
        <v>42008.262314814812</v>
      </c>
      <c r="R2392" t="s">
        <v>8272</v>
      </c>
      <c r="S2392" t="str">
        <f t="shared" si="226"/>
        <v>technology</v>
      </c>
      <c r="T2392" t="str">
        <f t="shared" si="227"/>
        <v>web</v>
      </c>
    </row>
    <row r="2393" spans="1:20" ht="28.8" x14ac:dyDescent="0.55000000000000004">
      <c r="A2393">
        <v>2391</v>
      </c>
      <c r="B2393" s="3" t="s">
        <v>2392</v>
      </c>
      <c r="C2393" s="3" t="s">
        <v>6501</v>
      </c>
      <c r="D2393" s="7">
        <v>20000</v>
      </c>
      <c r="E2393" s="7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7">
        <f t="shared" si="222"/>
        <v>25</v>
      </c>
      <c r="N2393" t="b">
        <v>0</v>
      </c>
      <c r="O2393" s="11">
        <f t="shared" si="223"/>
        <v>1.25E-3</v>
      </c>
      <c r="P2393" s="12">
        <f t="shared" si="224"/>
        <v>42064.794490740736</v>
      </c>
      <c r="Q2393" s="12">
        <f t="shared" si="225"/>
        <v>42094.752824074079</v>
      </c>
      <c r="R2393" t="s">
        <v>8272</v>
      </c>
      <c r="S2393" t="str">
        <f t="shared" si="226"/>
        <v>technology</v>
      </c>
      <c r="T2393" t="str">
        <f t="shared" si="227"/>
        <v>web</v>
      </c>
    </row>
    <row r="2394" spans="1:20" ht="43.2" x14ac:dyDescent="0.55000000000000004">
      <c r="A2394">
        <v>2392</v>
      </c>
      <c r="B2394" s="3" t="s">
        <v>2393</v>
      </c>
      <c r="C2394" s="3" t="s">
        <v>6502</v>
      </c>
      <c r="D2394" s="7">
        <v>4200</v>
      </c>
      <c r="E2394" s="7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7" t="e">
        <f t="shared" si="222"/>
        <v>#DIV/0!</v>
      </c>
      <c r="N2394" t="b">
        <v>0</v>
      </c>
      <c r="O2394" s="11">
        <f t="shared" si="223"/>
        <v>0</v>
      </c>
      <c r="P2394" s="12">
        <f t="shared" si="224"/>
        <v>42276.120636574073</v>
      </c>
      <c r="Q2394" s="12">
        <f t="shared" si="225"/>
        <v>42306.120636574073</v>
      </c>
      <c r="R2394" t="s">
        <v>8272</v>
      </c>
      <c r="S2394" t="str">
        <f t="shared" si="226"/>
        <v>technology</v>
      </c>
      <c r="T2394" t="str">
        <f t="shared" si="227"/>
        <v>web</v>
      </c>
    </row>
    <row r="2395" spans="1:20" ht="43.2" x14ac:dyDescent="0.55000000000000004">
      <c r="A2395">
        <v>2393</v>
      </c>
      <c r="B2395" s="3" t="s">
        <v>2394</v>
      </c>
      <c r="C2395" s="3" t="s">
        <v>6503</v>
      </c>
      <c r="D2395" s="7">
        <v>100000</v>
      </c>
      <c r="E2395" s="7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7">
        <f t="shared" si="222"/>
        <v>50</v>
      </c>
      <c r="N2395" t="b">
        <v>0</v>
      </c>
      <c r="O2395" s="11">
        <f t="shared" si="223"/>
        <v>5.0000000000000001E-4</v>
      </c>
      <c r="P2395" s="12">
        <f t="shared" si="224"/>
        <v>42194.648344907408</v>
      </c>
      <c r="Q2395" s="12">
        <f t="shared" si="225"/>
        <v>42224.648344907408</v>
      </c>
      <c r="R2395" t="s">
        <v>8272</v>
      </c>
      <c r="S2395" t="str">
        <f t="shared" si="226"/>
        <v>technology</v>
      </c>
      <c r="T2395" t="str">
        <f t="shared" si="227"/>
        <v>web</v>
      </c>
    </row>
    <row r="2396" spans="1:20" ht="43.2" x14ac:dyDescent="0.55000000000000004">
      <c r="A2396">
        <v>2394</v>
      </c>
      <c r="B2396" s="3" t="s">
        <v>2395</v>
      </c>
      <c r="C2396" s="3" t="s">
        <v>6504</v>
      </c>
      <c r="D2396" s="7">
        <v>5000</v>
      </c>
      <c r="E2396" s="7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7">
        <f t="shared" si="222"/>
        <v>1.5</v>
      </c>
      <c r="N2396" t="b">
        <v>0</v>
      </c>
      <c r="O2396" s="11">
        <f t="shared" si="223"/>
        <v>5.9999999999999995E-4</v>
      </c>
      <c r="P2396" s="12">
        <f t="shared" si="224"/>
        <v>42031.362187499995</v>
      </c>
      <c r="Q2396" s="12">
        <f t="shared" si="225"/>
        <v>42061.362187499995</v>
      </c>
      <c r="R2396" t="s">
        <v>8272</v>
      </c>
      <c r="S2396" t="str">
        <f t="shared" si="226"/>
        <v>technology</v>
      </c>
      <c r="T2396" t="str">
        <f t="shared" si="227"/>
        <v>web</v>
      </c>
    </row>
    <row r="2397" spans="1:20" ht="43.2" x14ac:dyDescent="0.55000000000000004">
      <c r="A2397">
        <v>2395</v>
      </c>
      <c r="B2397" s="3" t="s">
        <v>2396</v>
      </c>
      <c r="C2397" s="3" t="s">
        <v>6505</v>
      </c>
      <c r="D2397" s="7">
        <v>33000</v>
      </c>
      <c r="E2397" s="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7" t="e">
        <f t="shared" si="222"/>
        <v>#DIV/0!</v>
      </c>
      <c r="N2397" t="b">
        <v>0</v>
      </c>
      <c r="O2397" s="11">
        <f t="shared" si="223"/>
        <v>0</v>
      </c>
      <c r="P2397" s="12">
        <f t="shared" si="224"/>
        <v>42717.121377314819</v>
      </c>
      <c r="Q2397" s="12">
        <f t="shared" si="225"/>
        <v>42745.372916666667</v>
      </c>
      <c r="R2397" t="s">
        <v>8272</v>
      </c>
      <c r="S2397" t="str">
        <f t="shared" si="226"/>
        <v>technology</v>
      </c>
      <c r="T2397" t="str">
        <f t="shared" si="227"/>
        <v>web</v>
      </c>
    </row>
    <row r="2398" spans="1:20" ht="43.2" x14ac:dyDescent="0.55000000000000004">
      <c r="A2398">
        <v>2396</v>
      </c>
      <c r="B2398" s="3" t="s">
        <v>2397</v>
      </c>
      <c r="C2398" s="3" t="s">
        <v>6506</v>
      </c>
      <c r="D2398" s="7">
        <v>5000</v>
      </c>
      <c r="E2398" s="7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7">
        <f t="shared" si="222"/>
        <v>10</v>
      </c>
      <c r="N2398" t="b">
        <v>0</v>
      </c>
      <c r="O2398" s="11">
        <f t="shared" si="223"/>
        <v>2E-3</v>
      </c>
      <c r="P2398" s="12">
        <f t="shared" si="224"/>
        <v>42262.849050925928</v>
      </c>
      <c r="Q2398" s="12">
        <f t="shared" si="225"/>
        <v>42292.849050925928</v>
      </c>
      <c r="R2398" t="s">
        <v>8272</v>
      </c>
      <c r="S2398" t="str">
        <f t="shared" si="226"/>
        <v>technology</v>
      </c>
      <c r="T2398" t="str">
        <f t="shared" si="227"/>
        <v>web</v>
      </c>
    </row>
    <row r="2399" spans="1:20" ht="43.2" x14ac:dyDescent="0.55000000000000004">
      <c r="A2399">
        <v>2397</v>
      </c>
      <c r="B2399" s="3" t="s">
        <v>2398</v>
      </c>
      <c r="C2399" s="3" t="s">
        <v>6507</v>
      </c>
      <c r="D2399" s="7">
        <v>124000</v>
      </c>
      <c r="E2399" s="7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7" t="e">
        <f t="shared" si="222"/>
        <v>#DIV/0!</v>
      </c>
      <c r="N2399" t="b">
        <v>0</v>
      </c>
      <c r="O2399" s="11">
        <f t="shared" si="223"/>
        <v>0</v>
      </c>
      <c r="P2399" s="12">
        <f t="shared" si="224"/>
        <v>41976.88490740741</v>
      </c>
      <c r="Q2399" s="12">
        <f t="shared" si="225"/>
        <v>42006.88490740741</v>
      </c>
      <c r="R2399" t="s">
        <v>8272</v>
      </c>
      <c r="S2399" t="str">
        <f t="shared" si="226"/>
        <v>technology</v>
      </c>
      <c r="T2399" t="str">
        <f t="shared" si="227"/>
        <v>web</v>
      </c>
    </row>
    <row r="2400" spans="1:20" ht="43.2" x14ac:dyDescent="0.55000000000000004">
      <c r="A2400">
        <v>2398</v>
      </c>
      <c r="B2400" s="3" t="s">
        <v>2399</v>
      </c>
      <c r="C2400" s="3" t="s">
        <v>6508</v>
      </c>
      <c r="D2400" s="7">
        <v>4000</v>
      </c>
      <c r="E2400" s="7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7" t="e">
        <f t="shared" si="222"/>
        <v>#DIV/0!</v>
      </c>
      <c r="N2400" t="b">
        <v>0</v>
      </c>
      <c r="O2400" s="11">
        <f t="shared" si="223"/>
        <v>0</v>
      </c>
      <c r="P2400" s="12">
        <f t="shared" si="224"/>
        <v>42157.916481481487</v>
      </c>
      <c r="Q2400" s="12">
        <f t="shared" si="225"/>
        <v>42187.916481481487</v>
      </c>
      <c r="R2400" t="s">
        <v>8272</v>
      </c>
      <c r="S2400" t="str">
        <f t="shared" si="226"/>
        <v>technology</v>
      </c>
      <c r="T2400" t="str">
        <f t="shared" si="227"/>
        <v>web</v>
      </c>
    </row>
    <row r="2401" spans="1:20" ht="43.2" x14ac:dyDescent="0.55000000000000004">
      <c r="A2401">
        <v>2399</v>
      </c>
      <c r="B2401" s="3" t="s">
        <v>2400</v>
      </c>
      <c r="C2401" s="3" t="s">
        <v>6509</v>
      </c>
      <c r="D2401" s="7">
        <v>13000</v>
      </c>
      <c r="E2401" s="7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7" t="e">
        <f t="shared" si="222"/>
        <v>#DIV/0!</v>
      </c>
      <c r="N2401" t="b">
        <v>0</v>
      </c>
      <c r="O2401" s="11">
        <f t="shared" si="223"/>
        <v>0</v>
      </c>
      <c r="P2401" s="12">
        <f t="shared" si="224"/>
        <v>41956.853078703702</v>
      </c>
      <c r="Q2401" s="12">
        <f t="shared" si="225"/>
        <v>41991.853078703702</v>
      </c>
      <c r="R2401" t="s">
        <v>8272</v>
      </c>
      <c r="S2401" t="str">
        <f t="shared" si="226"/>
        <v>technology</v>
      </c>
      <c r="T2401" t="str">
        <f t="shared" si="227"/>
        <v>web</v>
      </c>
    </row>
    <row r="2402" spans="1:20" ht="43.2" x14ac:dyDescent="0.55000000000000004">
      <c r="A2402">
        <v>2400</v>
      </c>
      <c r="B2402" s="3" t="s">
        <v>2401</v>
      </c>
      <c r="C2402" s="3" t="s">
        <v>6510</v>
      </c>
      <c r="D2402" s="7">
        <v>50000</v>
      </c>
      <c r="E2402" s="7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7" t="e">
        <f t="shared" si="222"/>
        <v>#DIV/0!</v>
      </c>
      <c r="N2402" t="b">
        <v>0</v>
      </c>
      <c r="O2402" s="11">
        <f t="shared" si="223"/>
        <v>0</v>
      </c>
      <c r="P2402" s="12">
        <f t="shared" si="224"/>
        <v>42444.268101851849</v>
      </c>
      <c r="Q2402" s="12">
        <f t="shared" si="225"/>
        <v>42474.268101851849</v>
      </c>
      <c r="R2402" t="s">
        <v>8272</v>
      </c>
      <c r="S2402" t="str">
        <f t="shared" si="226"/>
        <v>technology</v>
      </c>
      <c r="T2402" t="str">
        <f t="shared" si="227"/>
        <v>web</v>
      </c>
    </row>
    <row r="2403" spans="1:20" ht="43.2" x14ac:dyDescent="0.55000000000000004">
      <c r="A2403">
        <v>2401</v>
      </c>
      <c r="B2403" s="3" t="s">
        <v>2402</v>
      </c>
      <c r="C2403" s="3" t="s">
        <v>6511</v>
      </c>
      <c r="D2403" s="7">
        <v>28000</v>
      </c>
      <c r="E2403" s="7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7">
        <f t="shared" si="222"/>
        <v>22.333333333333332</v>
      </c>
      <c r="N2403" t="b">
        <v>0</v>
      </c>
      <c r="O2403" s="11">
        <f t="shared" si="223"/>
        <v>7.1785714285714283E-3</v>
      </c>
      <c r="P2403" s="12">
        <f t="shared" si="224"/>
        <v>42374.822870370372</v>
      </c>
      <c r="Q2403" s="12">
        <f t="shared" si="225"/>
        <v>42434.822870370372</v>
      </c>
      <c r="R2403" t="s">
        <v>8284</v>
      </c>
      <c r="S2403" t="str">
        <f t="shared" si="226"/>
        <v>food</v>
      </c>
      <c r="T2403" t="str">
        <f t="shared" si="227"/>
        <v>food trucks</v>
      </c>
    </row>
    <row r="2404" spans="1:20" x14ac:dyDescent="0.55000000000000004">
      <c r="A2404">
        <v>2402</v>
      </c>
      <c r="B2404" s="3" t="s">
        <v>2403</v>
      </c>
      <c r="C2404" s="3" t="s">
        <v>6512</v>
      </c>
      <c r="D2404" s="7">
        <v>12000</v>
      </c>
      <c r="E2404" s="7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7">
        <f t="shared" si="222"/>
        <v>52</v>
      </c>
      <c r="N2404" t="b">
        <v>0</v>
      </c>
      <c r="O2404" s="11">
        <f t="shared" si="223"/>
        <v>4.3333333333333331E-3</v>
      </c>
      <c r="P2404" s="12">
        <f t="shared" si="224"/>
        <v>42107.679756944446</v>
      </c>
      <c r="Q2404" s="12">
        <f t="shared" si="225"/>
        <v>42137.679756944446</v>
      </c>
      <c r="R2404" t="s">
        <v>8284</v>
      </c>
      <c r="S2404" t="str">
        <f t="shared" si="226"/>
        <v>food</v>
      </c>
      <c r="T2404" t="str">
        <f t="shared" si="227"/>
        <v>food trucks</v>
      </c>
    </row>
    <row r="2405" spans="1:20" ht="43.2" x14ac:dyDescent="0.55000000000000004">
      <c r="A2405">
        <v>2403</v>
      </c>
      <c r="B2405" s="3" t="s">
        <v>2404</v>
      </c>
      <c r="C2405" s="3" t="s">
        <v>6513</v>
      </c>
      <c r="D2405" s="7">
        <v>1200</v>
      </c>
      <c r="E2405" s="7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7">
        <f t="shared" si="222"/>
        <v>16.833333333333332</v>
      </c>
      <c r="N2405" t="b">
        <v>0</v>
      </c>
      <c r="O2405" s="11">
        <f t="shared" si="223"/>
        <v>0.16833333333333333</v>
      </c>
      <c r="P2405" s="12">
        <f t="shared" si="224"/>
        <v>42399.882615740738</v>
      </c>
      <c r="Q2405" s="12">
        <f t="shared" si="225"/>
        <v>42459.840949074074</v>
      </c>
      <c r="R2405" t="s">
        <v>8284</v>
      </c>
      <c r="S2405" t="str">
        <f t="shared" si="226"/>
        <v>food</v>
      </c>
      <c r="T2405" t="str">
        <f t="shared" si="227"/>
        <v>food trucks</v>
      </c>
    </row>
    <row r="2406" spans="1:20" ht="43.2" x14ac:dyDescent="0.55000000000000004">
      <c r="A2406">
        <v>2404</v>
      </c>
      <c r="B2406" s="3" t="s">
        <v>2405</v>
      </c>
      <c r="C2406" s="3" t="s">
        <v>6514</v>
      </c>
      <c r="D2406" s="7">
        <v>15000</v>
      </c>
      <c r="E2406" s="7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7" t="e">
        <f t="shared" si="222"/>
        <v>#DIV/0!</v>
      </c>
      <c r="N2406" t="b">
        <v>0</v>
      </c>
      <c r="O2406" s="11">
        <f t="shared" si="223"/>
        <v>0</v>
      </c>
      <c r="P2406" s="12">
        <f t="shared" si="224"/>
        <v>42342.03943287037</v>
      </c>
      <c r="Q2406" s="12">
        <f t="shared" si="225"/>
        <v>42372.03943287037</v>
      </c>
      <c r="R2406" t="s">
        <v>8284</v>
      </c>
      <c r="S2406" t="str">
        <f t="shared" si="226"/>
        <v>food</v>
      </c>
      <c r="T2406" t="str">
        <f t="shared" si="227"/>
        <v>food trucks</v>
      </c>
    </row>
    <row r="2407" spans="1:20" ht="43.2" x14ac:dyDescent="0.55000000000000004">
      <c r="A2407">
        <v>2405</v>
      </c>
      <c r="B2407" s="3" t="s">
        <v>2406</v>
      </c>
      <c r="C2407" s="3" t="s">
        <v>6515</v>
      </c>
      <c r="D2407" s="7">
        <v>5000</v>
      </c>
      <c r="E2407" s="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7">
        <f t="shared" si="222"/>
        <v>56.3</v>
      </c>
      <c r="N2407" t="b">
        <v>0</v>
      </c>
      <c r="O2407" s="11">
        <f t="shared" si="223"/>
        <v>0.22520000000000001</v>
      </c>
      <c r="P2407" s="12">
        <f t="shared" si="224"/>
        <v>42595.585358796292</v>
      </c>
      <c r="Q2407" s="12">
        <f t="shared" si="225"/>
        <v>42616.585358796292</v>
      </c>
      <c r="R2407" t="s">
        <v>8284</v>
      </c>
      <c r="S2407" t="str">
        <f t="shared" si="226"/>
        <v>food</v>
      </c>
      <c r="T2407" t="str">
        <f t="shared" si="227"/>
        <v>food trucks</v>
      </c>
    </row>
    <row r="2408" spans="1:20" ht="43.2" x14ac:dyDescent="0.55000000000000004">
      <c r="A2408">
        <v>2406</v>
      </c>
      <c r="B2408" s="3" t="s">
        <v>2407</v>
      </c>
      <c r="C2408" s="3" t="s">
        <v>6516</v>
      </c>
      <c r="D2408" s="7">
        <v>3250</v>
      </c>
      <c r="E2408" s="7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7">
        <f t="shared" si="222"/>
        <v>84.0625</v>
      </c>
      <c r="N2408" t="b">
        <v>0</v>
      </c>
      <c r="O2408" s="11">
        <f t="shared" si="223"/>
        <v>0.41384615384615386</v>
      </c>
      <c r="P2408" s="12">
        <f t="shared" si="224"/>
        <v>41983.110995370371</v>
      </c>
      <c r="Q2408" s="12">
        <f t="shared" si="225"/>
        <v>42023.110995370371</v>
      </c>
      <c r="R2408" t="s">
        <v>8284</v>
      </c>
      <c r="S2408" t="str">
        <f t="shared" si="226"/>
        <v>food</v>
      </c>
      <c r="T2408" t="str">
        <f t="shared" si="227"/>
        <v>food trucks</v>
      </c>
    </row>
    <row r="2409" spans="1:20" ht="57.6" x14ac:dyDescent="0.55000000000000004">
      <c r="A2409">
        <v>2407</v>
      </c>
      <c r="B2409" s="3" t="s">
        <v>2408</v>
      </c>
      <c r="C2409" s="3" t="s">
        <v>6517</v>
      </c>
      <c r="D2409" s="7">
        <v>22000</v>
      </c>
      <c r="E2409" s="7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7">
        <f t="shared" si="222"/>
        <v>168.39393939393941</v>
      </c>
      <c r="N2409" t="b">
        <v>0</v>
      </c>
      <c r="O2409" s="11">
        <f t="shared" si="223"/>
        <v>0.25259090909090909</v>
      </c>
      <c r="P2409" s="12">
        <f t="shared" si="224"/>
        <v>42082.575555555552</v>
      </c>
      <c r="Q2409" s="12">
        <f t="shared" si="225"/>
        <v>42105.25</v>
      </c>
      <c r="R2409" t="s">
        <v>8284</v>
      </c>
      <c r="S2409" t="str">
        <f t="shared" si="226"/>
        <v>food</v>
      </c>
      <c r="T2409" t="str">
        <f t="shared" si="227"/>
        <v>food trucks</v>
      </c>
    </row>
    <row r="2410" spans="1:20" ht="28.8" x14ac:dyDescent="0.55000000000000004">
      <c r="A2410">
        <v>2408</v>
      </c>
      <c r="B2410" s="3" t="s">
        <v>2409</v>
      </c>
      <c r="C2410" s="3" t="s">
        <v>6518</v>
      </c>
      <c r="D2410" s="7">
        <v>15000</v>
      </c>
      <c r="E2410" s="7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7">
        <f t="shared" si="222"/>
        <v>15</v>
      </c>
      <c r="N2410" t="b">
        <v>0</v>
      </c>
      <c r="O2410" s="11">
        <f t="shared" si="223"/>
        <v>2E-3</v>
      </c>
      <c r="P2410" s="12">
        <f t="shared" si="224"/>
        <v>41919.140706018516</v>
      </c>
      <c r="Q2410" s="12">
        <f t="shared" si="225"/>
        <v>41949.182372685187</v>
      </c>
      <c r="R2410" t="s">
        <v>8284</v>
      </c>
      <c r="S2410" t="str">
        <f t="shared" si="226"/>
        <v>food</v>
      </c>
      <c r="T2410" t="str">
        <f t="shared" si="227"/>
        <v>food trucks</v>
      </c>
    </row>
    <row r="2411" spans="1:20" ht="28.8" x14ac:dyDescent="0.55000000000000004">
      <c r="A2411">
        <v>2409</v>
      </c>
      <c r="B2411" s="3" t="s">
        <v>2410</v>
      </c>
      <c r="C2411" s="3" t="s">
        <v>6519</v>
      </c>
      <c r="D2411" s="7">
        <v>25000</v>
      </c>
      <c r="E2411" s="7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7">
        <f t="shared" si="222"/>
        <v>76.666666666666671</v>
      </c>
      <c r="N2411" t="b">
        <v>0</v>
      </c>
      <c r="O2411" s="11">
        <f t="shared" si="223"/>
        <v>1.84E-2</v>
      </c>
      <c r="P2411" s="12">
        <f t="shared" si="224"/>
        <v>42204.875868055555</v>
      </c>
      <c r="Q2411" s="12">
        <f t="shared" si="225"/>
        <v>42234.875868055555</v>
      </c>
      <c r="R2411" t="s">
        <v>8284</v>
      </c>
      <c r="S2411" t="str">
        <f t="shared" si="226"/>
        <v>food</v>
      </c>
      <c r="T2411" t="str">
        <f t="shared" si="227"/>
        <v>food trucks</v>
      </c>
    </row>
    <row r="2412" spans="1:20" ht="57.6" x14ac:dyDescent="0.55000000000000004">
      <c r="A2412">
        <v>2410</v>
      </c>
      <c r="B2412" s="3" t="s">
        <v>2411</v>
      </c>
      <c r="C2412" s="3" t="s">
        <v>6520</v>
      </c>
      <c r="D2412" s="7">
        <v>15000</v>
      </c>
      <c r="E2412" s="7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7" t="e">
        <f t="shared" si="222"/>
        <v>#DIV/0!</v>
      </c>
      <c r="N2412" t="b">
        <v>0</v>
      </c>
      <c r="O2412" s="11">
        <f t="shared" si="223"/>
        <v>0</v>
      </c>
      <c r="P2412" s="12">
        <f t="shared" si="224"/>
        <v>42224.408275462964</v>
      </c>
      <c r="Q2412" s="12">
        <f t="shared" si="225"/>
        <v>42254.408275462964</v>
      </c>
      <c r="R2412" t="s">
        <v>8284</v>
      </c>
      <c r="S2412" t="str">
        <f t="shared" si="226"/>
        <v>food</v>
      </c>
      <c r="T2412" t="str">
        <f t="shared" si="227"/>
        <v>food trucks</v>
      </c>
    </row>
    <row r="2413" spans="1:20" ht="43.2" x14ac:dyDescent="0.55000000000000004">
      <c r="A2413">
        <v>2411</v>
      </c>
      <c r="B2413" s="3" t="s">
        <v>2412</v>
      </c>
      <c r="C2413" s="3" t="s">
        <v>6521</v>
      </c>
      <c r="D2413" s="7">
        <v>25000</v>
      </c>
      <c r="E2413" s="7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7">
        <f t="shared" si="222"/>
        <v>50.333333333333336</v>
      </c>
      <c r="N2413" t="b">
        <v>0</v>
      </c>
      <c r="O2413" s="11">
        <f t="shared" si="223"/>
        <v>6.0400000000000002E-3</v>
      </c>
      <c r="P2413" s="12">
        <f t="shared" si="224"/>
        <v>42211.732430555552</v>
      </c>
      <c r="Q2413" s="12">
        <f t="shared" si="225"/>
        <v>42241.732430555552</v>
      </c>
      <c r="R2413" t="s">
        <v>8284</v>
      </c>
      <c r="S2413" t="str">
        <f t="shared" si="226"/>
        <v>food</v>
      </c>
      <c r="T2413" t="str">
        <f t="shared" si="227"/>
        <v>food trucks</v>
      </c>
    </row>
    <row r="2414" spans="1:20" ht="43.2" x14ac:dyDescent="0.55000000000000004">
      <c r="A2414">
        <v>2412</v>
      </c>
      <c r="B2414" s="3" t="s">
        <v>2413</v>
      </c>
      <c r="C2414" s="3" t="s">
        <v>6522</v>
      </c>
      <c r="D2414" s="7">
        <v>8000</v>
      </c>
      <c r="E2414" s="7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7" t="e">
        <f t="shared" si="222"/>
        <v>#DIV/0!</v>
      </c>
      <c r="N2414" t="b">
        <v>0</v>
      </c>
      <c r="O2414" s="11">
        <f t="shared" si="223"/>
        <v>0</v>
      </c>
      <c r="P2414" s="12">
        <f t="shared" si="224"/>
        <v>42655.736956018518</v>
      </c>
      <c r="Q2414" s="12">
        <f t="shared" si="225"/>
        <v>42700.778622685189</v>
      </c>
      <c r="R2414" t="s">
        <v>8284</v>
      </c>
      <c r="S2414" t="str">
        <f t="shared" si="226"/>
        <v>food</v>
      </c>
      <c r="T2414" t="str">
        <f t="shared" si="227"/>
        <v>food trucks</v>
      </c>
    </row>
    <row r="2415" spans="1:20" ht="43.2" x14ac:dyDescent="0.55000000000000004">
      <c r="A2415">
        <v>2413</v>
      </c>
      <c r="B2415" s="3" t="s">
        <v>2414</v>
      </c>
      <c r="C2415" s="3" t="s">
        <v>6523</v>
      </c>
      <c r="D2415" s="7">
        <v>3000</v>
      </c>
      <c r="E2415" s="7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7">
        <f t="shared" si="222"/>
        <v>8.3333333333333339</v>
      </c>
      <c r="N2415" t="b">
        <v>0</v>
      </c>
      <c r="O2415" s="11">
        <f t="shared" si="223"/>
        <v>8.3333333333333332E-3</v>
      </c>
      <c r="P2415" s="12">
        <f t="shared" si="224"/>
        <v>41760.10974537037</v>
      </c>
      <c r="Q2415" s="12">
        <f t="shared" si="225"/>
        <v>41790.979166666664</v>
      </c>
      <c r="R2415" t="s">
        <v>8284</v>
      </c>
      <c r="S2415" t="str">
        <f t="shared" si="226"/>
        <v>food</v>
      </c>
      <c r="T2415" t="str">
        <f t="shared" si="227"/>
        <v>food trucks</v>
      </c>
    </row>
    <row r="2416" spans="1:20" ht="43.2" x14ac:dyDescent="0.55000000000000004">
      <c r="A2416">
        <v>2414</v>
      </c>
      <c r="B2416" s="3" t="s">
        <v>2415</v>
      </c>
      <c r="C2416" s="3" t="s">
        <v>6524</v>
      </c>
      <c r="D2416" s="7">
        <v>15000</v>
      </c>
      <c r="E2416" s="7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7">
        <f t="shared" si="222"/>
        <v>35.384615384615387</v>
      </c>
      <c r="N2416" t="b">
        <v>0</v>
      </c>
      <c r="O2416" s="11">
        <f t="shared" si="223"/>
        <v>3.0666666666666665E-2</v>
      </c>
      <c r="P2416" s="12">
        <f t="shared" si="224"/>
        <v>42198.695138888885</v>
      </c>
      <c r="Q2416" s="12">
        <f t="shared" si="225"/>
        <v>42238.165972222225</v>
      </c>
      <c r="R2416" t="s">
        <v>8284</v>
      </c>
      <c r="S2416" t="str">
        <f t="shared" si="226"/>
        <v>food</v>
      </c>
      <c r="T2416" t="str">
        <f t="shared" si="227"/>
        <v>food trucks</v>
      </c>
    </row>
    <row r="2417" spans="1:20" ht="43.2" x14ac:dyDescent="0.55000000000000004">
      <c r="A2417">
        <v>2415</v>
      </c>
      <c r="B2417" s="3" t="s">
        <v>2416</v>
      </c>
      <c r="C2417" s="3" t="s">
        <v>6525</v>
      </c>
      <c r="D2417" s="7">
        <v>60000</v>
      </c>
      <c r="E2417" s="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7">
        <f t="shared" si="222"/>
        <v>55.833333333333336</v>
      </c>
      <c r="N2417" t="b">
        <v>0</v>
      </c>
      <c r="O2417" s="11">
        <f t="shared" si="223"/>
        <v>5.5833333333333334E-3</v>
      </c>
      <c r="P2417" s="12">
        <f t="shared" si="224"/>
        <v>42536.862800925926</v>
      </c>
      <c r="Q2417" s="12">
        <f t="shared" si="225"/>
        <v>42566.862800925926</v>
      </c>
      <c r="R2417" t="s">
        <v>8284</v>
      </c>
      <c r="S2417" t="str">
        <f t="shared" si="226"/>
        <v>food</v>
      </c>
      <c r="T2417" t="str">
        <f t="shared" si="227"/>
        <v>food trucks</v>
      </c>
    </row>
    <row r="2418" spans="1:20" ht="43.2" x14ac:dyDescent="0.55000000000000004">
      <c r="A2418">
        <v>2416</v>
      </c>
      <c r="B2418" s="3" t="s">
        <v>2417</v>
      </c>
      <c r="C2418" s="3" t="s">
        <v>6526</v>
      </c>
      <c r="D2418" s="7">
        <v>20000</v>
      </c>
      <c r="E2418" s="7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7">
        <f t="shared" si="222"/>
        <v>5</v>
      </c>
      <c r="N2418" t="b">
        <v>0</v>
      </c>
      <c r="O2418" s="11">
        <f t="shared" si="223"/>
        <v>2.5000000000000001E-4</v>
      </c>
      <c r="P2418" s="12">
        <f t="shared" si="224"/>
        <v>42019.737766203703</v>
      </c>
      <c r="Q2418" s="12">
        <f t="shared" si="225"/>
        <v>42077.625</v>
      </c>
      <c r="R2418" t="s">
        <v>8284</v>
      </c>
      <c r="S2418" t="str">
        <f t="shared" si="226"/>
        <v>food</v>
      </c>
      <c r="T2418" t="str">
        <f t="shared" si="227"/>
        <v>food trucks</v>
      </c>
    </row>
    <row r="2419" spans="1:20" ht="43.2" x14ac:dyDescent="0.55000000000000004">
      <c r="A2419">
        <v>2417</v>
      </c>
      <c r="B2419" s="3" t="s">
        <v>2418</v>
      </c>
      <c r="C2419" s="3" t="s">
        <v>6527</v>
      </c>
      <c r="D2419" s="7">
        <v>1000</v>
      </c>
      <c r="E2419" s="7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7" t="e">
        <f t="shared" si="222"/>
        <v>#DIV/0!</v>
      </c>
      <c r="N2419" t="b">
        <v>0</v>
      </c>
      <c r="O2419" s="11">
        <f t="shared" si="223"/>
        <v>0</v>
      </c>
      <c r="P2419" s="12">
        <f t="shared" si="224"/>
        <v>41831.884108796294</v>
      </c>
      <c r="Q2419" s="12">
        <f t="shared" si="225"/>
        <v>41861.884108796294</v>
      </c>
      <c r="R2419" t="s">
        <v>8284</v>
      </c>
      <c r="S2419" t="str">
        <f t="shared" si="226"/>
        <v>food</v>
      </c>
      <c r="T2419" t="str">
        <f t="shared" si="227"/>
        <v>food trucks</v>
      </c>
    </row>
    <row r="2420" spans="1:20" x14ac:dyDescent="0.55000000000000004">
      <c r="A2420">
        <v>2418</v>
      </c>
      <c r="B2420" s="3" t="s">
        <v>2419</v>
      </c>
      <c r="C2420" s="3" t="s">
        <v>6528</v>
      </c>
      <c r="D2420" s="7">
        <v>25000</v>
      </c>
      <c r="E2420" s="7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7">
        <f t="shared" si="222"/>
        <v>1</v>
      </c>
      <c r="N2420" t="b">
        <v>0</v>
      </c>
      <c r="O2420" s="11">
        <f t="shared" si="223"/>
        <v>2.0000000000000001E-4</v>
      </c>
      <c r="P2420" s="12">
        <f t="shared" si="224"/>
        <v>42027.856990740736</v>
      </c>
      <c r="Q2420" s="12">
        <f t="shared" si="225"/>
        <v>42087.815324074079</v>
      </c>
      <c r="R2420" t="s">
        <v>8284</v>
      </c>
      <c r="S2420" t="str">
        <f t="shared" si="226"/>
        <v>food</v>
      </c>
      <c r="T2420" t="str">
        <f t="shared" si="227"/>
        <v>food trucks</v>
      </c>
    </row>
    <row r="2421" spans="1:20" ht="43.2" x14ac:dyDescent="0.55000000000000004">
      <c r="A2421">
        <v>2419</v>
      </c>
      <c r="B2421" s="3" t="s">
        <v>2420</v>
      </c>
      <c r="C2421" s="3" t="s">
        <v>6529</v>
      </c>
      <c r="D2421" s="7">
        <v>3000</v>
      </c>
      <c r="E2421" s="7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7" t="e">
        <f t="shared" si="222"/>
        <v>#DIV/0!</v>
      </c>
      <c r="N2421" t="b">
        <v>0</v>
      </c>
      <c r="O2421" s="11">
        <f t="shared" si="223"/>
        <v>0</v>
      </c>
      <c r="P2421" s="12">
        <f t="shared" si="224"/>
        <v>41993.738298611104</v>
      </c>
      <c r="Q2421" s="12">
        <f t="shared" si="225"/>
        <v>42053.738298611104</v>
      </c>
      <c r="R2421" t="s">
        <v>8284</v>
      </c>
      <c r="S2421" t="str">
        <f t="shared" si="226"/>
        <v>food</v>
      </c>
      <c r="T2421" t="str">
        <f t="shared" si="227"/>
        <v>food trucks</v>
      </c>
    </row>
    <row r="2422" spans="1:20" ht="43.2" x14ac:dyDescent="0.55000000000000004">
      <c r="A2422">
        <v>2420</v>
      </c>
      <c r="B2422" s="3" t="s">
        <v>2421</v>
      </c>
      <c r="C2422" s="3" t="s">
        <v>6530</v>
      </c>
      <c r="D2422" s="7">
        <v>16870</v>
      </c>
      <c r="E2422" s="7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7">
        <f t="shared" si="222"/>
        <v>69.472222222222229</v>
      </c>
      <c r="N2422" t="b">
        <v>0</v>
      </c>
      <c r="O2422" s="11">
        <f t="shared" si="223"/>
        <v>0.14825133372851215</v>
      </c>
      <c r="P2422" s="12">
        <f t="shared" si="224"/>
        <v>41893.028877314813</v>
      </c>
      <c r="Q2422" s="12">
        <f t="shared" si="225"/>
        <v>41953.070543981477</v>
      </c>
      <c r="R2422" t="s">
        <v>8284</v>
      </c>
      <c r="S2422" t="str">
        <f t="shared" si="226"/>
        <v>food</v>
      </c>
      <c r="T2422" t="str">
        <f t="shared" si="227"/>
        <v>food trucks</v>
      </c>
    </row>
    <row r="2423" spans="1:20" ht="28.8" x14ac:dyDescent="0.55000000000000004">
      <c r="A2423">
        <v>2421</v>
      </c>
      <c r="B2423" s="3" t="s">
        <v>2422</v>
      </c>
      <c r="C2423" s="3" t="s">
        <v>6531</v>
      </c>
      <c r="D2423" s="7">
        <v>6000</v>
      </c>
      <c r="E2423" s="7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7">
        <f t="shared" si="222"/>
        <v>1</v>
      </c>
      <c r="N2423" t="b">
        <v>0</v>
      </c>
      <c r="O2423" s="11">
        <f t="shared" si="223"/>
        <v>1.6666666666666666E-4</v>
      </c>
      <c r="P2423" s="12">
        <f t="shared" si="224"/>
        <v>42026.687453703707</v>
      </c>
      <c r="Q2423" s="12">
        <f t="shared" si="225"/>
        <v>42056.687453703707</v>
      </c>
      <c r="R2423" t="s">
        <v>8284</v>
      </c>
      <c r="S2423" t="str">
        <f t="shared" si="226"/>
        <v>food</v>
      </c>
      <c r="T2423" t="str">
        <f t="shared" si="227"/>
        <v>food trucks</v>
      </c>
    </row>
    <row r="2424" spans="1:20" ht="28.8" x14ac:dyDescent="0.55000000000000004">
      <c r="A2424">
        <v>2422</v>
      </c>
      <c r="B2424" s="3" t="s">
        <v>2423</v>
      </c>
      <c r="C2424" s="3" t="s">
        <v>6532</v>
      </c>
      <c r="D2424" s="7">
        <v>500</v>
      </c>
      <c r="E2424" s="7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7">
        <f t="shared" si="222"/>
        <v>1</v>
      </c>
      <c r="N2424" t="b">
        <v>0</v>
      </c>
      <c r="O2424" s="11">
        <f t="shared" si="223"/>
        <v>2E-3</v>
      </c>
      <c r="P2424" s="12">
        <f t="shared" si="224"/>
        <v>42044.724953703699</v>
      </c>
      <c r="Q2424" s="12">
        <f t="shared" si="225"/>
        <v>42074.683287037042</v>
      </c>
      <c r="R2424" t="s">
        <v>8284</v>
      </c>
      <c r="S2424" t="str">
        <f t="shared" si="226"/>
        <v>food</v>
      </c>
      <c r="T2424" t="str">
        <f t="shared" si="227"/>
        <v>food trucks</v>
      </c>
    </row>
    <row r="2425" spans="1:20" ht="43.2" x14ac:dyDescent="0.55000000000000004">
      <c r="A2425">
        <v>2423</v>
      </c>
      <c r="B2425" s="3" t="s">
        <v>2424</v>
      </c>
      <c r="C2425" s="3" t="s">
        <v>6533</v>
      </c>
      <c r="D2425" s="7">
        <v>60000</v>
      </c>
      <c r="E2425" s="7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7">
        <f t="shared" si="222"/>
        <v>8</v>
      </c>
      <c r="N2425" t="b">
        <v>0</v>
      </c>
      <c r="O2425" s="11">
        <f t="shared" si="223"/>
        <v>1.3333333333333334E-4</v>
      </c>
      <c r="P2425" s="12">
        <f t="shared" si="224"/>
        <v>41974.704745370371</v>
      </c>
      <c r="Q2425" s="12">
        <f t="shared" si="225"/>
        <v>42004.704745370371</v>
      </c>
      <c r="R2425" t="s">
        <v>8284</v>
      </c>
      <c r="S2425" t="str">
        <f t="shared" si="226"/>
        <v>food</v>
      </c>
      <c r="T2425" t="str">
        <f t="shared" si="227"/>
        <v>food trucks</v>
      </c>
    </row>
    <row r="2426" spans="1:20" ht="28.8" x14ac:dyDescent="0.55000000000000004">
      <c r="A2426">
        <v>2424</v>
      </c>
      <c r="B2426" s="3" t="s">
        <v>2425</v>
      </c>
      <c r="C2426" s="3" t="s">
        <v>6534</v>
      </c>
      <c r="D2426" s="7">
        <v>25000</v>
      </c>
      <c r="E2426" s="7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7">
        <f t="shared" si="222"/>
        <v>34.444444444444443</v>
      </c>
      <c r="N2426" t="b">
        <v>0</v>
      </c>
      <c r="O2426" s="11">
        <f t="shared" si="223"/>
        <v>1.24E-2</v>
      </c>
      <c r="P2426" s="12">
        <f t="shared" si="224"/>
        <v>41909.892453703702</v>
      </c>
      <c r="Q2426" s="12">
        <f t="shared" si="225"/>
        <v>41939.892453703702</v>
      </c>
      <c r="R2426" t="s">
        <v>8284</v>
      </c>
      <c r="S2426" t="str">
        <f t="shared" si="226"/>
        <v>food</v>
      </c>
      <c r="T2426" t="str">
        <f t="shared" si="227"/>
        <v>food trucks</v>
      </c>
    </row>
    <row r="2427" spans="1:20" ht="43.2" x14ac:dyDescent="0.55000000000000004">
      <c r="A2427">
        <v>2425</v>
      </c>
      <c r="B2427" s="3" t="s">
        <v>2426</v>
      </c>
      <c r="C2427" s="3" t="s">
        <v>6535</v>
      </c>
      <c r="D2427" s="7">
        <v>3500</v>
      </c>
      <c r="E2427" s="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7">
        <f t="shared" si="222"/>
        <v>1</v>
      </c>
      <c r="N2427" t="b">
        <v>0</v>
      </c>
      <c r="O2427" s="11">
        <f t="shared" si="223"/>
        <v>2.8571428571428574E-4</v>
      </c>
      <c r="P2427" s="12">
        <f t="shared" si="224"/>
        <v>42502.913761574076</v>
      </c>
      <c r="Q2427" s="12">
        <f t="shared" si="225"/>
        <v>42517.919444444444</v>
      </c>
      <c r="R2427" t="s">
        <v>8284</v>
      </c>
      <c r="S2427" t="str">
        <f t="shared" si="226"/>
        <v>food</v>
      </c>
      <c r="T2427" t="str">
        <f t="shared" si="227"/>
        <v>food trucks</v>
      </c>
    </row>
    <row r="2428" spans="1:20" ht="43.2" x14ac:dyDescent="0.55000000000000004">
      <c r="A2428">
        <v>2426</v>
      </c>
      <c r="B2428" s="3" t="s">
        <v>2427</v>
      </c>
      <c r="C2428" s="3" t="s">
        <v>6536</v>
      </c>
      <c r="D2428" s="7">
        <v>20000</v>
      </c>
      <c r="E2428" s="7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7" t="e">
        <f t="shared" si="222"/>
        <v>#DIV/0!</v>
      </c>
      <c r="N2428" t="b">
        <v>0</v>
      </c>
      <c r="O2428" s="11">
        <f t="shared" si="223"/>
        <v>0</v>
      </c>
      <c r="P2428" s="12">
        <f t="shared" si="224"/>
        <v>42164.170046296291</v>
      </c>
      <c r="Q2428" s="12">
        <f t="shared" si="225"/>
        <v>42224.170046296291</v>
      </c>
      <c r="R2428" t="s">
        <v>8284</v>
      </c>
      <c r="S2428" t="str">
        <f t="shared" si="226"/>
        <v>food</v>
      </c>
      <c r="T2428" t="str">
        <f t="shared" si="227"/>
        <v>food trucks</v>
      </c>
    </row>
    <row r="2429" spans="1:20" ht="28.8" x14ac:dyDescent="0.55000000000000004">
      <c r="A2429">
        <v>2427</v>
      </c>
      <c r="B2429" s="3" t="s">
        <v>2428</v>
      </c>
      <c r="C2429" s="3" t="s">
        <v>6537</v>
      </c>
      <c r="D2429" s="7">
        <v>50000</v>
      </c>
      <c r="E2429" s="7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7">
        <f t="shared" si="222"/>
        <v>1</v>
      </c>
      <c r="N2429" t="b">
        <v>0</v>
      </c>
      <c r="O2429" s="11">
        <f t="shared" si="223"/>
        <v>2.0000000000000002E-5</v>
      </c>
      <c r="P2429" s="12">
        <f t="shared" si="224"/>
        <v>42412.318668981476</v>
      </c>
      <c r="Q2429" s="12">
        <f t="shared" si="225"/>
        <v>42452.277002314819</v>
      </c>
      <c r="R2429" t="s">
        <v>8284</v>
      </c>
      <c r="S2429" t="str">
        <f t="shared" si="226"/>
        <v>food</v>
      </c>
      <c r="T2429" t="str">
        <f t="shared" si="227"/>
        <v>food trucks</v>
      </c>
    </row>
    <row r="2430" spans="1:20" ht="28.8" x14ac:dyDescent="0.55000000000000004">
      <c r="A2430">
        <v>2428</v>
      </c>
      <c r="B2430" s="3" t="s">
        <v>2429</v>
      </c>
      <c r="C2430" s="3" t="s">
        <v>6538</v>
      </c>
      <c r="D2430" s="7">
        <v>35000</v>
      </c>
      <c r="E2430" s="7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7">
        <f t="shared" si="222"/>
        <v>1</v>
      </c>
      <c r="N2430" t="b">
        <v>0</v>
      </c>
      <c r="O2430" s="11">
        <f t="shared" si="223"/>
        <v>2.8571428571428571E-5</v>
      </c>
      <c r="P2430" s="12">
        <f t="shared" si="224"/>
        <v>42045.784155092595</v>
      </c>
      <c r="Q2430" s="12">
        <f t="shared" si="225"/>
        <v>42075.742488425924</v>
      </c>
      <c r="R2430" t="s">
        <v>8284</v>
      </c>
      <c r="S2430" t="str">
        <f t="shared" si="226"/>
        <v>food</v>
      </c>
      <c r="T2430" t="str">
        <f t="shared" si="227"/>
        <v>food trucks</v>
      </c>
    </row>
    <row r="2431" spans="1:20" ht="43.2" x14ac:dyDescent="0.55000000000000004">
      <c r="A2431">
        <v>2429</v>
      </c>
      <c r="B2431" s="3" t="s">
        <v>2430</v>
      </c>
      <c r="C2431" s="3" t="s">
        <v>6539</v>
      </c>
      <c r="D2431" s="7">
        <v>140000</v>
      </c>
      <c r="E2431" s="7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7">
        <f t="shared" si="222"/>
        <v>501.25</v>
      </c>
      <c r="N2431" t="b">
        <v>0</v>
      </c>
      <c r="O2431" s="11">
        <f t="shared" si="223"/>
        <v>1.4321428571428572E-2</v>
      </c>
      <c r="P2431" s="12">
        <f t="shared" si="224"/>
        <v>42734.879236111112</v>
      </c>
      <c r="Q2431" s="12">
        <f t="shared" si="225"/>
        <v>42771.697222222225</v>
      </c>
      <c r="R2431" t="s">
        <v>8284</v>
      </c>
      <c r="S2431" t="str">
        <f t="shared" si="226"/>
        <v>food</v>
      </c>
      <c r="T2431" t="str">
        <f t="shared" si="227"/>
        <v>food trucks</v>
      </c>
    </row>
    <row r="2432" spans="1:20" ht="43.2" x14ac:dyDescent="0.55000000000000004">
      <c r="A2432">
        <v>2430</v>
      </c>
      <c r="B2432" s="3" t="s">
        <v>2431</v>
      </c>
      <c r="C2432" s="3" t="s">
        <v>6540</v>
      </c>
      <c r="D2432" s="7">
        <v>3000</v>
      </c>
      <c r="E2432" s="7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7">
        <f t="shared" si="222"/>
        <v>10.5</v>
      </c>
      <c r="N2432" t="b">
        <v>0</v>
      </c>
      <c r="O2432" s="11">
        <f t="shared" si="223"/>
        <v>7.0000000000000001E-3</v>
      </c>
      <c r="P2432" s="12">
        <f t="shared" si="224"/>
        <v>42382.130833333329</v>
      </c>
      <c r="Q2432" s="12">
        <f t="shared" si="225"/>
        <v>42412.130833333329</v>
      </c>
      <c r="R2432" t="s">
        <v>8284</v>
      </c>
      <c r="S2432" t="str">
        <f t="shared" si="226"/>
        <v>food</v>
      </c>
      <c r="T2432" t="str">
        <f t="shared" si="227"/>
        <v>food trucks</v>
      </c>
    </row>
    <row r="2433" spans="1:20" ht="28.8" x14ac:dyDescent="0.55000000000000004">
      <c r="A2433">
        <v>2431</v>
      </c>
      <c r="B2433" s="3" t="s">
        <v>2432</v>
      </c>
      <c r="C2433" s="3" t="s">
        <v>6541</v>
      </c>
      <c r="D2433" s="7">
        <v>100000</v>
      </c>
      <c r="E2433" s="7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7">
        <f t="shared" si="222"/>
        <v>1</v>
      </c>
      <c r="N2433" t="b">
        <v>0</v>
      </c>
      <c r="O2433" s="11">
        <f t="shared" si="223"/>
        <v>2.0000000000000002E-5</v>
      </c>
      <c r="P2433" s="12">
        <f t="shared" si="224"/>
        <v>42489.099687499998</v>
      </c>
      <c r="Q2433" s="12">
        <f t="shared" si="225"/>
        <v>42549.099687499998</v>
      </c>
      <c r="R2433" t="s">
        <v>8284</v>
      </c>
      <c r="S2433" t="str">
        <f t="shared" si="226"/>
        <v>food</v>
      </c>
      <c r="T2433" t="str">
        <f t="shared" si="227"/>
        <v>food trucks</v>
      </c>
    </row>
    <row r="2434" spans="1:20" ht="43.2" x14ac:dyDescent="0.55000000000000004">
      <c r="A2434">
        <v>2432</v>
      </c>
      <c r="B2434" s="3" t="s">
        <v>2433</v>
      </c>
      <c r="C2434" s="3" t="s">
        <v>6542</v>
      </c>
      <c r="D2434" s="7">
        <v>14000</v>
      </c>
      <c r="E2434" s="7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7">
        <f t="shared" si="222"/>
        <v>1</v>
      </c>
      <c r="N2434" t="b">
        <v>0</v>
      </c>
      <c r="O2434" s="11">
        <f t="shared" si="223"/>
        <v>1.4285714285714287E-4</v>
      </c>
      <c r="P2434" s="12">
        <f t="shared" si="224"/>
        <v>42041.218715277777</v>
      </c>
      <c r="Q2434" s="12">
        <f t="shared" si="225"/>
        <v>42071.218715277777</v>
      </c>
      <c r="R2434" t="s">
        <v>8284</v>
      </c>
      <c r="S2434" t="str">
        <f t="shared" si="226"/>
        <v>food</v>
      </c>
      <c r="T2434" t="str">
        <f t="shared" si="227"/>
        <v>food trucks</v>
      </c>
    </row>
    <row r="2435" spans="1:20" ht="43.2" x14ac:dyDescent="0.55000000000000004">
      <c r="A2435">
        <v>2433</v>
      </c>
      <c r="B2435" s="3" t="s">
        <v>2434</v>
      </c>
      <c r="C2435" s="3" t="s">
        <v>6543</v>
      </c>
      <c r="D2435" s="7">
        <v>10000</v>
      </c>
      <c r="E2435" s="7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7" t="e">
        <f t="shared" ref="M2435:M2498" si="228">E2435/L2435</f>
        <v>#DIV/0!</v>
      </c>
      <c r="N2435" t="b">
        <v>0</v>
      </c>
      <c r="O2435" s="11">
        <f t="shared" ref="O2435:O2498" si="229">E2435/D2435</f>
        <v>0</v>
      </c>
      <c r="P2435" s="12">
        <f t="shared" ref="P2435:P2498" si="230">(((J2435/60)/60)/24)+DATE(1970,1,1)</f>
        <v>42397.89980324074</v>
      </c>
      <c r="Q2435" s="12">
        <f t="shared" ref="Q2435:Q2498" si="231">(((I2435/60)/60)/24)+DATE(1970,1,1)</f>
        <v>42427.89980324074</v>
      </c>
      <c r="R2435" t="s">
        <v>8284</v>
      </c>
      <c r="S2435" t="str">
        <f t="shared" ref="S2435:S2498" si="232">LEFT(R2435, SEARCH("/",R2435,1)-1)</f>
        <v>food</v>
      </c>
      <c r="T2435" t="str">
        <f t="shared" ref="T2435:T2498" si="233">RIGHT(R2435,LEN(R2435)-SEARCH("/",R2435))</f>
        <v>food trucks</v>
      </c>
    </row>
    <row r="2436" spans="1:20" ht="43.2" x14ac:dyDescent="0.55000000000000004">
      <c r="A2436">
        <v>2434</v>
      </c>
      <c r="B2436" s="3" t="s">
        <v>2435</v>
      </c>
      <c r="C2436" s="3" t="s">
        <v>6544</v>
      </c>
      <c r="D2436" s="7">
        <v>20000</v>
      </c>
      <c r="E2436" s="7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7">
        <f t="shared" si="228"/>
        <v>13</v>
      </c>
      <c r="N2436" t="b">
        <v>0</v>
      </c>
      <c r="O2436" s="11">
        <f t="shared" si="229"/>
        <v>1.2999999999999999E-3</v>
      </c>
      <c r="P2436" s="12">
        <f t="shared" si="230"/>
        <v>42180.18604166666</v>
      </c>
      <c r="Q2436" s="12">
        <f t="shared" si="231"/>
        <v>42220.18604166666</v>
      </c>
      <c r="R2436" t="s">
        <v>8284</v>
      </c>
      <c r="S2436" t="str">
        <f t="shared" si="232"/>
        <v>food</v>
      </c>
      <c r="T2436" t="str">
        <f t="shared" si="233"/>
        <v>food trucks</v>
      </c>
    </row>
    <row r="2437" spans="1:20" ht="43.2" x14ac:dyDescent="0.55000000000000004">
      <c r="A2437">
        <v>2435</v>
      </c>
      <c r="B2437" s="3" t="s">
        <v>2436</v>
      </c>
      <c r="C2437" s="3" t="s">
        <v>6545</v>
      </c>
      <c r="D2437" s="7">
        <v>250000</v>
      </c>
      <c r="E2437" s="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7">
        <f t="shared" si="228"/>
        <v>306</v>
      </c>
      <c r="N2437" t="b">
        <v>0</v>
      </c>
      <c r="O2437" s="11">
        <f t="shared" si="229"/>
        <v>4.8960000000000002E-3</v>
      </c>
      <c r="P2437" s="12">
        <f t="shared" si="230"/>
        <v>42252.277615740735</v>
      </c>
      <c r="Q2437" s="12">
        <f t="shared" si="231"/>
        <v>42282.277615740735</v>
      </c>
      <c r="R2437" t="s">
        <v>8284</v>
      </c>
      <c r="S2437" t="str">
        <f t="shared" si="232"/>
        <v>food</v>
      </c>
      <c r="T2437" t="str">
        <f t="shared" si="233"/>
        <v>food trucks</v>
      </c>
    </row>
    <row r="2438" spans="1:20" ht="43.2" x14ac:dyDescent="0.55000000000000004">
      <c r="A2438">
        <v>2436</v>
      </c>
      <c r="B2438" s="3" t="s">
        <v>2437</v>
      </c>
      <c r="C2438" s="3" t="s">
        <v>6546</v>
      </c>
      <c r="D2438" s="7">
        <v>117000</v>
      </c>
      <c r="E2438" s="7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7">
        <f t="shared" si="228"/>
        <v>22.5</v>
      </c>
      <c r="N2438" t="b">
        <v>0</v>
      </c>
      <c r="O2438" s="11">
        <f t="shared" si="229"/>
        <v>3.8461538461538462E-4</v>
      </c>
      <c r="P2438" s="12">
        <f t="shared" si="230"/>
        <v>42338.615393518514</v>
      </c>
      <c r="Q2438" s="12">
        <f t="shared" si="231"/>
        <v>42398.615393518514</v>
      </c>
      <c r="R2438" t="s">
        <v>8284</v>
      </c>
      <c r="S2438" t="str">
        <f t="shared" si="232"/>
        <v>food</v>
      </c>
      <c r="T2438" t="str">
        <f t="shared" si="233"/>
        <v>food trucks</v>
      </c>
    </row>
    <row r="2439" spans="1:20" ht="43.2" x14ac:dyDescent="0.55000000000000004">
      <c r="A2439">
        <v>2437</v>
      </c>
      <c r="B2439" s="3" t="s">
        <v>2438</v>
      </c>
      <c r="C2439" s="3" t="s">
        <v>6547</v>
      </c>
      <c r="D2439" s="7">
        <v>8000</v>
      </c>
      <c r="E2439" s="7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7" t="e">
        <f t="shared" si="228"/>
        <v>#DIV/0!</v>
      </c>
      <c r="N2439" t="b">
        <v>0</v>
      </c>
      <c r="O2439" s="11">
        <f t="shared" si="229"/>
        <v>0</v>
      </c>
      <c r="P2439" s="12">
        <f t="shared" si="230"/>
        <v>42031.965138888889</v>
      </c>
      <c r="Q2439" s="12">
        <f t="shared" si="231"/>
        <v>42080.75</v>
      </c>
      <c r="R2439" t="s">
        <v>8284</v>
      </c>
      <c r="S2439" t="str">
        <f t="shared" si="232"/>
        <v>food</v>
      </c>
      <c r="T2439" t="str">
        <f t="shared" si="233"/>
        <v>food trucks</v>
      </c>
    </row>
    <row r="2440" spans="1:20" ht="43.2" x14ac:dyDescent="0.55000000000000004">
      <c r="A2440">
        <v>2438</v>
      </c>
      <c r="B2440" s="3" t="s">
        <v>2439</v>
      </c>
      <c r="C2440" s="3" t="s">
        <v>6548</v>
      </c>
      <c r="D2440" s="7">
        <v>15000</v>
      </c>
      <c r="E2440" s="7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7">
        <f t="shared" si="228"/>
        <v>50</v>
      </c>
      <c r="N2440" t="b">
        <v>0</v>
      </c>
      <c r="O2440" s="11">
        <f t="shared" si="229"/>
        <v>3.3333333333333335E-3</v>
      </c>
      <c r="P2440" s="12">
        <f t="shared" si="230"/>
        <v>42285.91506944444</v>
      </c>
      <c r="Q2440" s="12">
        <f t="shared" si="231"/>
        <v>42345.956736111111</v>
      </c>
      <c r="R2440" t="s">
        <v>8284</v>
      </c>
      <c r="S2440" t="str">
        <f t="shared" si="232"/>
        <v>food</v>
      </c>
      <c r="T2440" t="str">
        <f t="shared" si="233"/>
        <v>food trucks</v>
      </c>
    </row>
    <row r="2441" spans="1:20" ht="43.2" x14ac:dyDescent="0.55000000000000004">
      <c r="A2441">
        <v>2439</v>
      </c>
      <c r="B2441" s="3" t="s">
        <v>2440</v>
      </c>
      <c r="C2441" s="3" t="s">
        <v>6549</v>
      </c>
      <c r="D2441" s="7">
        <v>10000</v>
      </c>
      <c r="E2441" s="7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7" t="e">
        <f t="shared" si="228"/>
        <v>#DIV/0!</v>
      </c>
      <c r="N2441" t="b">
        <v>0</v>
      </c>
      <c r="O2441" s="11">
        <f t="shared" si="229"/>
        <v>0</v>
      </c>
      <c r="P2441" s="12">
        <f t="shared" si="230"/>
        <v>42265.818622685183</v>
      </c>
      <c r="Q2441" s="12">
        <f t="shared" si="231"/>
        <v>42295.818622685183</v>
      </c>
      <c r="R2441" t="s">
        <v>8284</v>
      </c>
      <c r="S2441" t="str">
        <f t="shared" si="232"/>
        <v>food</v>
      </c>
      <c r="T2441" t="str">
        <f t="shared" si="233"/>
        <v>food trucks</v>
      </c>
    </row>
    <row r="2442" spans="1:20" ht="28.8" x14ac:dyDescent="0.55000000000000004">
      <c r="A2442">
        <v>2440</v>
      </c>
      <c r="B2442" s="3" t="s">
        <v>2441</v>
      </c>
      <c r="C2442" s="3" t="s">
        <v>6550</v>
      </c>
      <c r="D2442" s="7">
        <v>5000</v>
      </c>
      <c r="E2442" s="7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7">
        <f t="shared" si="228"/>
        <v>5</v>
      </c>
      <c r="N2442" t="b">
        <v>0</v>
      </c>
      <c r="O2442" s="11">
        <f t="shared" si="229"/>
        <v>2E-3</v>
      </c>
      <c r="P2442" s="12">
        <f t="shared" si="230"/>
        <v>42383.899456018517</v>
      </c>
      <c r="Q2442" s="12">
        <f t="shared" si="231"/>
        <v>42413.899456018517</v>
      </c>
      <c r="R2442" t="s">
        <v>8284</v>
      </c>
      <c r="S2442" t="str">
        <f t="shared" si="232"/>
        <v>food</v>
      </c>
      <c r="T2442" t="str">
        <f t="shared" si="233"/>
        <v>food trucks</v>
      </c>
    </row>
    <row r="2443" spans="1:20" ht="28.8" x14ac:dyDescent="0.55000000000000004">
      <c r="A2443">
        <v>2441</v>
      </c>
      <c r="B2443" s="3" t="s">
        <v>2442</v>
      </c>
      <c r="C2443" s="3" t="s">
        <v>6551</v>
      </c>
      <c r="D2443" s="7">
        <v>7500</v>
      </c>
      <c r="E2443" s="7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7">
        <f t="shared" si="228"/>
        <v>74.22935779816514</v>
      </c>
      <c r="N2443" t="b">
        <v>1</v>
      </c>
      <c r="O2443" s="11">
        <f t="shared" si="229"/>
        <v>1.0788</v>
      </c>
      <c r="P2443" s="12">
        <f t="shared" si="230"/>
        <v>42187.125625000001</v>
      </c>
      <c r="Q2443" s="12">
        <f t="shared" si="231"/>
        <v>42208.207638888889</v>
      </c>
      <c r="R2443" t="s">
        <v>8298</v>
      </c>
      <c r="S2443" t="str">
        <f t="shared" si="232"/>
        <v>food</v>
      </c>
      <c r="T2443" t="str">
        <f t="shared" si="233"/>
        <v>small batch</v>
      </c>
    </row>
    <row r="2444" spans="1:20" ht="28.8" x14ac:dyDescent="0.55000000000000004">
      <c r="A2444">
        <v>2442</v>
      </c>
      <c r="B2444" s="3" t="s">
        <v>2443</v>
      </c>
      <c r="C2444" s="3" t="s">
        <v>6552</v>
      </c>
      <c r="D2444" s="7">
        <v>24000</v>
      </c>
      <c r="E2444" s="7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7">
        <f t="shared" si="228"/>
        <v>81.252688172043008</v>
      </c>
      <c r="N2444" t="b">
        <v>1</v>
      </c>
      <c r="O2444" s="11">
        <f t="shared" si="229"/>
        <v>1.2594166666666666</v>
      </c>
      <c r="P2444" s="12">
        <f t="shared" si="230"/>
        <v>42052.666990740734</v>
      </c>
      <c r="Q2444" s="12">
        <f t="shared" si="231"/>
        <v>42082.625324074077</v>
      </c>
      <c r="R2444" t="s">
        <v>8298</v>
      </c>
      <c r="S2444" t="str">
        <f t="shared" si="232"/>
        <v>food</v>
      </c>
      <c r="T2444" t="str">
        <f t="shared" si="233"/>
        <v>small batch</v>
      </c>
    </row>
    <row r="2445" spans="1:20" ht="43.2" x14ac:dyDescent="0.55000000000000004">
      <c r="A2445">
        <v>2443</v>
      </c>
      <c r="B2445" s="3" t="s">
        <v>2444</v>
      </c>
      <c r="C2445" s="3" t="s">
        <v>6553</v>
      </c>
      <c r="D2445" s="7">
        <v>20000</v>
      </c>
      <c r="E2445" s="7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7">
        <f t="shared" si="228"/>
        <v>130.23469453376205</v>
      </c>
      <c r="N2445" t="b">
        <v>1</v>
      </c>
      <c r="O2445" s="11">
        <f t="shared" si="229"/>
        <v>2.0251494999999999</v>
      </c>
      <c r="P2445" s="12">
        <f t="shared" si="230"/>
        <v>41836.625254629631</v>
      </c>
      <c r="Q2445" s="12">
        <f t="shared" si="231"/>
        <v>41866.625254629631</v>
      </c>
      <c r="R2445" t="s">
        <v>8298</v>
      </c>
      <c r="S2445" t="str">
        <f t="shared" si="232"/>
        <v>food</v>
      </c>
      <c r="T2445" t="str">
        <f t="shared" si="233"/>
        <v>small batch</v>
      </c>
    </row>
    <row r="2446" spans="1:20" ht="43.2" x14ac:dyDescent="0.55000000000000004">
      <c r="A2446">
        <v>2444</v>
      </c>
      <c r="B2446" s="3" t="s">
        <v>2445</v>
      </c>
      <c r="C2446" s="3" t="s">
        <v>6554</v>
      </c>
      <c r="D2446" s="7">
        <v>3000</v>
      </c>
      <c r="E2446" s="7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7">
        <f t="shared" si="228"/>
        <v>53.409836065573771</v>
      </c>
      <c r="N2446" t="b">
        <v>1</v>
      </c>
      <c r="O2446" s="11">
        <f t="shared" si="229"/>
        <v>1.0860000000000001</v>
      </c>
      <c r="P2446" s="12">
        <f t="shared" si="230"/>
        <v>42485.754525462966</v>
      </c>
      <c r="Q2446" s="12">
        <f t="shared" si="231"/>
        <v>42515.754525462966</v>
      </c>
      <c r="R2446" t="s">
        <v>8298</v>
      </c>
      <c r="S2446" t="str">
        <f t="shared" si="232"/>
        <v>food</v>
      </c>
      <c r="T2446" t="str">
        <f t="shared" si="233"/>
        <v>small batch</v>
      </c>
    </row>
    <row r="2447" spans="1:20" ht="57.6" x14ac:dyDescent="0.55000000000000004">
      <c r="A2447">
        <v>2445</v>
      </c>
      <c r="B2447" s="3" t="s">
        <v>2446</v>
      </c>
      <c r="C2447" s="3" t="s">
        <v>6555</v>
      </c>
      <c r="D2447" s="7">
        <v>5000</v>
      </c>
      <c r="E2447" s="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7">
        <f t="shared" si="228"/>
        <v>75.130434782608702</v>
      </c>
      <c r="N2447" t="b">
        <v>1</v>
      </c>
      <c r="O2447" s="11">
        <f t="shared" si="229"/>
        <v>1.728</v>
      </c>
      <c r="P2447" s="12">
        <f t="shared" si="230"/>
        <v>42243.190057870372</v>
      </c>
      <c r="Q2447" s="12">
        <f t="shared" si="231"/>
        <v>42273.190057870372</v>
      </c>
      <c r="R2447" t="s">
        <v>8298</v>
      </c>
      <c r="S2447" t="str">
        <f t="shared" si="232"/>
        <v>food</v>
      </c>
      <c r="T2447" t="str">
        <f t="shared" si="233"/>
        <v>small batch</v>
      </c>
    </row>
    <row r="2448" spans="1:20" ht="43.2" x14ac:dyDescent="0.55000000000000004">
      <c r="A2448">
        <v>2446</v>
      </c>
      <c r="B2448" s="3" t="s">
        <v>2447</v>
      </c>
      <c r="C2448" s="3" t="s">
        <v>6556</v>
      </c>
      <c r="D2448" s="7">
        <v>5000</v>
      </c>
      <c r="E2448" s="7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7">
        <f t="shared" si="228"/>
        <v>75.666666666666671</v>
      </c>
      <c r="N2448" t="b">
        <v>1</v>
      </c>
      <c r="O2448" s="11">
        <f t="shared" si="229"/>
        <v>1.6798</v>
      </c>
      <c r="P2448" s="12">
        <f t="shared" si="230"/>
        <v>42670.602673611109</v>
      </c>
      <c r="Q2448" s="12">
        <f t="shared" si="231"/>
        <v>42700.64434027778</v>
      </c>
      <c r="R2448" t="s">
        <v>8298</v>
      </c>
      <c r="S2448" t="str">
        <f t="shared" si="232"/>
        <v>food</v>
      </c>
      <c r="T2448" t="str">
        <f t="shared" si="233"/>
        <v>small batch</v>
      </c>
    </row>
    <row r="2449" spans="1:20" ht="43.2" x14ac:dyDescent="0.55000000000000004">
      <c r="A2449">
        <v>2447</v>
      </c>
      <c r="B2449" s="3" t="s">
        <v>2448</v>
      </c>
      <c r="C2449" s="3" t="s">
        <v>6557</v>
      </c>
      <c r="D2449" s="7">
        <v>2500</v>
      </c>
      <c r="E2449" s="7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7">
        <f t="shared" si="228"/>
        <v>31.691394658753708</v>
      </c>
      <c r="N2449" t="b">
        <v>1</v>
      </c>
      <c r="O2449" s="11">
        <f t="shared" si="229"/>
        <v>4.2720000000000002</v>
      </c>
      <c r="P2449" s="12">
        <f t="shared" si="230"/>
        <v>42654.469826388886</v>
      </c>
      <c r="Q2449" s="12">
        <f t="shared" si="231"/>
        <v>42686.166666666672</v>
      </c>
      <c r="R2449" t="s">
        <v>8298</v>
      </c>
      <c r="S2449" t="str">
        <f t="shared" si="232"/>
        <v>food</v>
      </c>
      <c r="T2449" t="str">
        <f t="shared" si="233"/>
        <v>small batch</v>
      </c>
    </row>
    <row r="2450" spans="1:20" ht="43.2" x14ac:dyDescent="0.55000000000000004">
      <c r="A2450">
        <v>2448</v>
      </c>
      <c r="B2450" s="3" t="s">
        <v>2449</v>
      </c>
      <c r="C2450" s="3" t="s">
        <v>6558</v>
      </c>
      <c r="D2450" s="7">
        <v>400</v>
      </c>
      <c r="E2450" s="7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7">
        <f t="shared" si="228"/>
        <v>47.777777777777779</v>
      </c>
      <c r="N2450" t="b">
        <v>1</v>
      </c>
      <c r="O2450" s="11">
        <f t="shared" si="229"/>
        <v>1.075</v>
      </c>
      <c r="P2450" s="12">
        <f t="shared" si="230"/>
        <v>42607.316122685181</v>
      </c>
      <c r="Q2450" s="12">
        <f t="shared" si="231"/>
        <v>42613.233333333337</v>
      </c>
      <c r="R2450" t="s">
        <v>8298</v>
      </c>
      <c r="S2450" t="str">
        <f t="shared" si="232"/>
        <v>food</v>
      </c>
      <c r="T2450" t="str">
        <f t="shared" si="233"/>
        <v>small batch</v>
      </c>
    </row>
    <row r="2451" spans="1:20" ht="43.2" x14ac:dyDescent="0.55000000000000004">
      <c r="A2451">
        <v>2449</v>
      </c>
      <c r="B2451" s="3" t="s">
        <v>2450</v>
      </c>
      <c r="C2451" s="3" t="s">
        <v>6559</v>
      </c>
      <c r="D2451" s="7">
        <v>10000</v>
      </c>
      <c r="E2451" s="7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7">
        <f t="shared" si="228"/>
        <v>90</v>
      </c>
      <c r="N2451" t="b">
        <v>1</v>
      </c>
      <c r="O2451" s="11">
        <f t="shared" si="229"/>
        <v>1.08</v>
      </c>
      <c r="P2451" s="12">
        <f t="shared" si="230"/>
        <v>41943.142534722225</v>
      </c>
      <c r="Q2451" s="12">
        <f t="shared" si="231"/>
        <v>41973.184201388889</v>
      </c>
      <c r="R2451" t="s">
        <v>8298</v>
      </c>
      <c r="S2451" t="str">
        <f t="shared" si="232"/>
        <v>food</v>
      </c>
      <c r="T2451" t="str">
        <f t="shared" si="233"/>
        <v>small batch</v>
      </c>
    </row>
    <row r="2452" spans="1:20" ht="43.2" x14ac:dyDescent="0.55000000000000004">
      <c r="A2452">
        <v>2450</v>
      </c>
      <c r="B2452" s="3" t="s">
        <v>2451</v>
      </c>
      <c r="C2452" s="3" t="s">
        <v>6560</v>
      </c>
      <c r="D2452" s="7">
        <v>15000</v>
      </c>
      <c r="E2452" s="7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7">
        <f t="shared" si="228"/>
        <v>149.31401960784314</v>
      </c>
      <c r="N2452" t="b">
        <v>1</v>
      </c>
      <c r="O2452" s="11">
        <f t="shared" si="229"/>
        <v>1.0153353333333335</v>
      </c>
      <c r="P2452" s="12">
        <f t="shared" si="230"/>
        <v>41902.07240740741</v>
      </c>
      <c r="Q2452" s="12">
        <f t="shared" si="231"/>
        <v>41940.132638888892</v>
      </c>
      <c r="R2452" t="s">
        <v>8298</v>
      </c>
      <c r="S2452" t="str">
        <f t="shared" si="232"/>
        <v>food</v>
      </c>
      <c r="T2452" t="str">
        <f t="shared" si="233"/>
        <v>small batch</v>
      </c>
    </row>
    <row r="2453" spans="1:20" ht="43.2" x14ac:dyDescent="0.55000000000000004">
      <c r="A2453">
        <v>2451</v>
      </c>
      <c r="B2453" s="3" t="s">
        <v>2452</v>
      </c>
      <c r="C2453" s="3" t="s">
        <v>6561</v>
      </c>
      <c r="D2453" s="7">
        <v>10000</v>
      </c>
      <c r="E2453" s="7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7">
        <f t="shared" si="228"/>
        <v>62.06989247311828</v>
      </c>
      <c r="N2453" t="b">
        <v>1</v>
      </c>
      <c r="O2453" s="11">
        <f t="shared" si="229"/>
        <v>1.1545000000000001</v>
      </c>
      <c r="P2453" s="12">
        <f t="shared" si="230"/>
        <v>42779.908449074079</v>
      </c>
      <c r="Q2453" s="12">
        <f t="shared" si="231"/>
        <v>42799.908449074079</v>
      </c>
      <c r="R2453" t="s">
        <v>8298</v>
      </c>
      <c r="S2453" t="str">
        <f t="shared" si="232"/>
        <v>food</v>
      </c>
      <c r="T2453" t="str">
        <f t="shared" si="233"/>
        <v>small batch</v>
      </c>
    </row>
    <row r="2454" spans="1:20" ht="43.2" x14ac:dyDescent="0.55000000000000004">
      <c r="A2454">
        <v>2452</v>
      </c>
      <c r="B2454" s="3" t="s">
        <v>2453</v>
      </c>
      <c r="C2454" s="3" t="s">
        <v>6562</v>
      </c>
      <c r="D2454" s="7">
        <v>600</v>
      </c>
      <c r="E2454" s="7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7">
        <f t="shared" si="228"/>
        <v>53.4</v>
      </c>
      <c r="N2454" t="b">
        <v>1</v>
      </c>
      <c r="O2454" s="11">
        <f t="shared" si="229"/>
        <v>1.335</v>
      </c>
      <c r="P2454" s="12">
        <f t="shared" si="230"/>
        <v>42338.84375</v>
      </c>
      <c r="Q2454" s="12">
        <f t="shared" si="231"/>
        <v>42367.958333333328</v>
      </c>
      <c r="R2454" t="s">
        <v>8298</v>
      </c>
      <c r="S2454" t="str">
        <f t="shared" si="232"/>
        <v>food</v>
      </c>
      <c r="T2454" t="str">
        <f t="shared" si="233"/>
        <v>small batch</v>
      </c>
    </row>
    <row r="2455" spans="1:20" ht="43.2" x14ac:dyDescent="0.55000000000000004">
      <c r="A2455">
        <v>2453</v>
      </c>
      <c r="B2455" s="3" t="s">
        <v>2454</v>
      </c>
      <c r="C2455" s="3" t="s">
        <v>6563</v>
      </c>
      <c r="D2455" s="7">
        <v>3000</v>
      </c>
      <c r="E2455" s="7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7">
        <f t="shared" si="228"/>
        <v>69.268656716417908</v>
      </c>
      <c r="N2455" t="b">
        <v>1</v>
      </c>
      <c r="O2455" s="11">
        <f t="shared" si="229"/>
        <v>1.5469999999999999</v>
      </c>
      <c r="P2455" s="12">
        <f t="shared" si="230"/>
        <v>42738.692233796297</v>
      </c>
      <c r="Q2455" s="12">
        <f t="shared" si="231"/>
        <v>42768.692233796297</v>
      </c>
      <c r="R2455" t="s">
        <v>8298</v>
      </c>
      <c r="S2455" t="str">
        <f t="shared" si="232"/>
        <v>food</v>
      </c>
      <c r="T2455" t="str">
        <f t="shared" si="233"/>
        <v>small batch</v>
      </c>
    </row>
    <row r="2456" spans="1:20" ht="43.2" x14ac:dyDescent="0.55000000000000004">
      <c r="A2456">
        <v>2454</v>
      </c>
      <c r="B2456" s="3" t="s">
        <v>2455</v>
      </c>
      <c r="C2456" s="3" t="s">
        <v>6564</v>
      </c>
      <c r="D2456" s="7">
        <v>35000</v>
      </c>
      <c r="E2456" s="7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7">
        <f t="shared" si="228"/>
        <v>271.50769230769231</v>
      </c>
      <c r="N2456" t="b">
        <v>1</v>
      </c>
      <c r="O2456" s="11">
        <f t="shared" si="229"/>
        <v>1.0084571428571429</v>
      </c>
      <c r="P2456" s="12">
        <f t="shared" si="230"/>
        <v>42770.201481481476</v>
      </c>
      <c r="Q2456" s="12">
        <f t="shared" si="231"/>
        <v>42805.201481481476</v>
      </c>
      <c r="R2456" t="s">
        <v>8298</v>
      </c>
      <c r="S2456" t="str">
        <f t="shared" si="232"/>
        <v>food</v>
      </c>
      <c r="T2456" t="str">
        <f t="shared" si="233"/>
        <v>small batch</v>
      </c>
    </row>
    <row r="2457" spans="1:20" ht="43.2" x14ac:dyDescent="0.55000000000000004">
      <c r="A2457">
        <v>2455</v>
      </c>
      <c r="B2457" s="3" t="s">
        <v>2456</v>
      </c>
      <c r="C2457" s="3" t="s">
        <v>6565</v>
      </c>
      <c r="D2457" s="7">
        <v>300</v>
      </c>
      <c r="E2457" s="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7">
        <f t="shared" si="228"/>
        <v>34.125</v>
      </c>
      <c r="N2457" t="b">
        <v>1</v>
      </c>
      <c r="O2457" s="11">
        <f t="shared" si="229"/>
        <v>1.82</v>
      </c>
      <c r="P2457" s="12">
        <f t="shared" si="230"/>
        <v>42452.781828703708</v>
      </c>
      <c r="Q2457" s="12">
        <f t="shared" si="231"/>
        <v>42480.781828703708</v>
      </c>
      <c r="R2457" t="s">
        <v>8298</v>
      </c>
      <c r="S2457" t="str">
        <f t="shared" si="232"/>
        <v>food</v>
      </c>
      <c r="T2457" t="str">
        <f t="shared" si="233"/>
        <v>small batch</v>
      </c>
    </row>
    <row r="2458" spans="1:20" ht="43.2" x14ac:dyDescent="0.55000000000000004">
      <c r="A2458">
        <v>2456</v>
      </c>
      <c r="B2458" s="3" t="s">
        <v>2457</v>
      </c>
      <c r="C2458" s="3" t="s">
        <v>6566</v>
      </c>
      <c r="D2458" s="7">
        <v>1500</v>
      </c>
      <c r="E2458" s="7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7">
        <f t="shared" si="228"/>
        <v>40.492537313432834</v>
      </c>
      <c r="N2458" t="b">
        <v>1</v>
      </c>
      <c r="O2458" s="11">
        <f t="shared" si="229"/>
        <v>1.8086666666666666</v>
      </c>
      <c r="P2458" s="12">
        <f t="shared" si="230"/>
        <v>42761.961099537039</v>
      </c>
      <c r="Q2458" s="12">
        <f t="shared" si="231"/>
        <v>42791.961099537039</v>
      </c>
      <c r="R2458" t="s">
        <v>8298</v>
      </c>
      <c r="S2458" t="str">
        <f t="shared" si="232"/>
        <v>food</v>
      </c>
      <c r="T2458" t="str">
        <f t="shared" si="233"/>
        <v>small batch</v>
      </c>
    </row>
    <row r="2459" spans="1:20" ht="43.2" x14ac:dyDescent="0.55000000000000004">
      <c r="A2459">
        <v>2457</v>
      </c>
      <c r="B2459" s="3" t="s">
        <v>2458</v>
      </c>
      <c r="C2459" s="3" t="s">
        <v>6567</v>
      </c>
      <c r="D2459" s="7">
        <v>23000</v>
      </c>
      <c r="E2459" s="7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7">
        <f t="shared" si="228"/>
        <v>189.75806451612902</v>
      </c>
      <c r="N2459" t="b">
        <v>1</v>
      </c>
      <c r="O2459" s="11">
        <f t="shared" si="229"/>
        <v>1.0230434782608695</v>
      </c>
      <c r="P2459" s="12">
        <f t="shared" si="230"/>
        <v>42423.602500000001</v>
      </c>
      <c r="Q2459" s="12">
        <f t="shared" si="231"/>
        <v>42453.560833333337</v>
      </c>
      <c r="R2459" t="s">
        <v>8298</v>
      </c>
      <c r="S2459" t="str">
        <f t="shared" si="232"/>
        <v>food</v>
      </c>
      <c r="T2459" t="str">
        <f t="shared" si="233"/>
        <v>small batch</v>
      </c>
    </row>
    <row r="2460" spans="1:20" ht="43.2" x14ac:dyDescent="0.55000000000000004">
      <c r="A2460">
        <v>2458</v>
      </c>
      <c r="B2460" s="3" t="s">
        <v>2459</v>
      </c>
      <c r="C2460" s="3" t="s">
        <v>6568</v>
      </c>
      <c r="D2460" s="7">
        <v>5000</v>
      </c>
      <c r="E2460" s="7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7">
        <f t="shared" si="228"/>
        <v>68.862499999999997</v>
      </c>
      <c r="N2460" t="b">
        <v>1</v>
      </c>
      <c r="O2460" s="11">
        <f t="shared" si="229"/>
        <v>1.1017999999999999</v>
      </c>
      <c r="P2460" s="12">
        <f t="shared" si="230"/>
        <v>42495.871736111112</v>
      </c>
      <c r="Q2460" s="12">
        <f t="shared" si="231"/>
        <v>42530.791666666672</v>
      </c>
      <c r="R2460" t="s">
        <v>8298</v>
      </c>
      <c r="S2460" t="str">
        <f t="shared" si="232"/>
        <v>food</v>
      </c>
      <c r="T2460" t="str">
        <f t="shared" si="233"/>
        <v>small batch</v>
      </c>
    </row>
    <row r="2461" spans="1:20" ht="43.2" x14ac:dyDescent="0.55000000000000004">
      <c r="A2461">
        <v>2459</v>
      </c>
      <c r="B2461" s="3" t="s">
        <v>2460</v>
      </c>
      <c r="C2461" s="3" t="s">
        <v>6569</v>
      </c>
      <c r="D2461" s="7">
        <v>30000</v>
      </c>
      <c r="E2461" s="7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7">
        <f t="shared" si="228"/>
        <v>108.77659574468085</v>
      </c>
      <c r="N2461" t="b">
        <v>1</v>
      </c>
      <c r="O2461" s="11">
        <f t="shared" si="229"/>
        <v>1.0225</v>
      </c>
      <c r="P2461" s="12">
        <f t="shared" si="230"/>
        <v>42407.637557870374</v>
      </c>
      <c r="Q2461" s="12">
        <f t="shared" si="231"/>
        <v>42452.595891203702</v>
      </c>
      <c r="R2461" t="s">
        <v>8298</v>
      </c>
      <c r="S2461" t="str">
        <f t="shared" si="232"/>
        <v>food</v>
      </c>
      <c r="T2461" t="str">
        <f t="shared" si="233"/>
        <v>small batch</v>
      </c>
    </row>
    <row r="2462" spans="1:20" ht="43.2" x14ac:dyDescent="0.55000000000000004">
      <c r="A2462">
        <v>2460</v>
      </c>
      <c r="B2462" s="3" t="s">
        <v>2461</v>
      </c>
      <c r="C2462" s="3" t="s">
        <v>6570</v>
      </c>
      <c r="D2462" s="7">
        <v>8500</v>
      </c>
      <c r="E2462" s="7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7">
        <f t="shared" si="228"/>
        <v>125.98529411764706</v>
      </c>
      <c r="N2462" t="b">
        <v>1</v>
      </c>
      <c r="O2462" s="11">
        <f t="shared" si="229"/>
        <v>1.0078823529411765</v>
      </c>
      <c r="P2462" s="12">
        <f t="shared" si="230"/>
        <v>42704.187118055561</v>
      </c>
      <c r="Q2462" s="12">
        <f t="shared" si="231"/>
        <v>42738.178472222222</v>
      </c>
      <c r="R2462" t="s">
        <v>8298</v>
      </c>
      <c r="S2462" t="str">
        <f t="shared" si="232"/>
        <v>food</v>
      </c>
      <c r="T2462" t="str">
        <f t="shared" si="233"/>
        <v>small batch</v>
      </c>
    </row>
    <row r="2463" spans="1:20" ht="43.2" x14ac:dyDescent="0.55000000000000004">
      <c r="A2463">
        <v>2461</v>
      </c>
      <c r="B2463" s="3" t="s">
        <v>2462</v>
      </c>
      <c r="C2463" s="3" t="s">
        <v>6571</v>
      </c>
      <c r="D2463" s="7">
        <v>7500</v>
      </c>
      <c r="E2463" s="7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7">
        <f t="shared" si="228"/>
        <v>90.523255813953483</v>
      </c>
      <c r="N2463" t="b">
        <v>1</v>
      </c>
      <c r="O2463" s="11">
        <f t="shared" si="229"/>
        <v>1.038</v>
      </c>
      <c r="P2463" s="12">
        <f t="shared" si="230"/>
        <v>40784.012696759259</v>
      </c>
      <c r="Q2463" s="12">
        <f t="shared" si="231"/>
        <v>40817.125</v>
      </c>
      <c r="R2463" t="s">
        <v>8279</v>
      </c>
      <c r="S2463" t="str">
        <f t="shared" si="232"/>
        <v>music</v>
      </c>
      <c r="T2463" t="str">
        <f t="shared" si="233"/>
        <v>indie rock</v>
      </c>
    </row>
    <row r="2464" spans="1:20" ht="43.2" x14ac:dyDescent="0.55000000000000004">
      <c r="A2464">
        <v>2462</v>
      </c>
      <c r="B2464" s="3" t="s">
        <v>2463</v>
      </c>
      <c r="C2464" s="3" t="s">
        <v>6572</v>
      </c>
      <c r="D2464" s="7">
        <v>3000</v>
      </c>
      <c r="E2464" s="7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7">
        <f t="shared" si="228"/>
        <v>28.880434782608695</v>
      </c>
      <c r="N2464" t="b">
        <v>1</v>
      </c>
      <c r="O2464" s="11">
        <f t="shared" si="229"/>
        <v>1.1070833333333334</v>
      </c>
      <c r="P2464" s="12">
        <f t="shared" si="230"/>
        <v>41089.186296296299</v>
      </c>
      <c r="Q2464" s="12">
        <f t="shared" si="231"/>
        <v>41109.186296296299</v>
      </c>
      <c r="R2464" t="s">
        <v>8279</v>
      </c>
      <c r="S2464" t="str">
        <f t="shared" si="232"/>
        <v>music</v>
      </c>
      <c r="T2464" t="str">
        <f t="shared" si="233"/>
        <v>indie rock</v>
      </c>
    </row>
    <row r="2465" spans="1:20" x14ac:dyDescent="0.55000000000000004">
      <c r="A2465">
        <v>2463</v>
      </c>
      <c r="B2465" s="3" t="s">
        <v>2464</v>
      </c>
      <c r="C2465" s="3" t="s">
        <v>6573</v>
      </c>
      <c r="D2465" s="7">
        <v>2000</v>
      </c>
      <c r="E2465" s="7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7">
        <f t="shared" si="228"/>
        <v>31</v>
      </c>
      <c r="N2465" t="b">
        <v>1</v>
      </c>
      <c r="O2465" s="11">
        <f t="shared" si="229"/>
        <v>1.1625000000000001</v>
      </c>
      <c r="P2465" s="12">
        <f t="shared" si="230"/>
        <v>41341.111400462964</v>
      </c>
      <c r="Q2465" s="12">
        <f t="shared" si="231"/>
        <v>41380.791666666664</v>
      </c>
      <c r="R2465" t="s">
        <v>8279</v>
      </c>
      <c r="S2465" t="str">
        <f t="shared" si="232"/>
        <v>music</v>
      </c>
      <c r="T2465" t="str">
        <f t="shared" si="233"/>
        <v>indie rock</v>
      </c>
    </row>
    <row r="2466" spans="1:20" ht="43.2" x14ac:dyDescent="0.55000000000000004">
      <c r="A2466">
        <v>2464</v>
      </c>
      <c r="B2466" s="3" t="s">
        <v>2465</v>
      </c>
      <c r="C2466" s="3" t="s">
        <v>6574</v>
      </c>
      <c r="D2466" s="7">
        <v>2000</v>
      </c>
      <c r="E2466" s="7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7">
        <f t="shared" si="228"/>
        <v>51.674418604651166</v>
      </c>
      <c r="N2466" t="b">
        <v>1</v>
      </c>
      <c r="O2466" s="11">
        <f t="shared" si="229"/>
        <v>1.111</v>
      </c>
      <c r="P2466" s="12">
        <f t="shared" si="230"/>
        <v>42248.90042824074</v>
      </c>
      <c r="Q2466" s="12">
        <f t="shared" si="231"/>
        <v>42277.811805555553</v>
      </c>
      <c r="R2466" t="s">
        <v>8279</v>
      </c>
      <c r="S2466" t="str">
        <f t="shared" si="232"/>
        <v>music</v>
      </c>
      <c r="T2466" t="str">
        <f t="shared" si="233"/>
        <v>indie rock</v>
      </c>
    </row>
    <row r="2467" spans="1:20" ht="28.8" x14ac:dyDescent="0.55000000000000004">
      <c r="A2467">
        <v>2465</v>
      </c>
      <c r="B2467" s="3" t="s">
        <v>2466</v>
      </c>
      <c r="C2467" s="3" t="s">
        <v>6575</v>
      </c>
      <c r="D2467" s="7">
        <v>700</v>
      </c>
      <c r="E2467" s="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7">
        <f t="shared" si="228"/>
        <v>26.270833333333332</v>
      </c>
      <c r="N2467" t="b">
        <v>1</v>
      </c>
      <c r="O2467" s="11">
        <f t="shared" si="229"/>
        <v>1.8014285714285714</v>
      </c>
      <c r="P2467" s="12">
        <f t="shared" si="230"/>
        <v>41145.719305555554</v>
      </c>
      <c r="Q2467" s="12">
        <f t="shared" si="231"/>
        <v>41175.719305555554</v>
      </c>
      <c r="R2467" t="s">
        <v>8279</v>
      </c>
      <c r="S2467" t="str">
        <f t="shared" si="232"/>
        <v>music</v>
      </c>
      <c r="T2467" t="str">
        <f t="shared" si="233"/>
        <v>indie rock</v>
      </c>
    </row>
    <row r="2468" spans="1:20" ht="43.2" x14ac:dyDescent="0.55000000000000004">
      <c r="A2468">
        <v>2466</v>
      </c>
      <c r="B2468" s="3" t="s">
        <v>2467</v>
      </c>
      <c r="C2468" s="3" t="s">
        <v>6576</v>
      </c>
      <c r="D2468" s="7">
        <v>2500</v>
      </c>
      <c r="E2468" s="7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7">
        <f t="shared" si="228"/>
        <v>48.07692307692308</v>
      </c>
      <c r="N2468" t="b">
        <v>1</v>
      </c>
      <c r="O2468" s="11">
        <f t="shared" si="229"/>
        <v>1</v>
      </c>
      <c r="P2468" s="12">
        <f t="shared" si="230"/>
        <v>41373.102465277778</v>
      </c>
      <c r="Q2468" s="12">
        <f t="shared" si="231"/>
        <v>41403.102465277778</v>
      </c>
      <c r="R2468" t="s">
        <v>8279</v>
      </c>
      <c r="S2468" t="str">
        <f t="shared" si="232"/>
        <v>music</v>
      </c>
      <c r="T2468" t="str">
        <f t="shared" si="233"/>
        <v>indie rock</v>
      </c>
    </row>
    <row r="2469" spans="1:20" ht="43.2" x14ac:dyDescent="0.55000000000000004">
      <c r="A2469">
        <v>2467</v>
      </c>
      <c r="B2469" s="3" t="s">
        <v>2468</v>
      </c>
      <c r="C2469" s="3" t="s">
        <v>6577</v>
      </c>
      <c r="D2469" s="7">
        <v>1000</v>
      </c>
      <c r="E2469" s="7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7">
        <f t="shared" si="228"/>
        <v>27.558139534883722</v>
      </c>
      <c r="N2469" t="b">
        <v>1</v>
      </c>
      <c r="O2469" s="11">
        <f t="shared" si="229"/>
        <v>1.1850000000000001</v>
      </c>
      <c r="P2469" s="12">
        <f t="shared" si="230"/>
        <v>41025.874201388891</v>
      </c>
      <c r="Q2469" s="12">
        <f t="shared" si="231"/>
        <v>41039.708333333336</v>
      </c>
      <c r="R2469" t="s">
        <v>8279</v>
      </c>
      <c r="S2469" t="str">
        <f t="shared" si="232"/>
        <v>music</v>
      </c>
      <c r="T2469" t="str">
        <f t="shared" si="233"/>
        <v>indie rock</v>
      </c>
    </row>
    <row r="2470" spans="1:20" ht="28.8" x14ac:dyDescent="0.55000000000000004">
      <c r="A2470">
        <v>2468</v>
      </c>
      <c r="B2470" s="3" t="s">
        <v>2469</v>
      </c>
      <c r="C2470" s="3" t="s">
        <v>6578</v>
      </c>
      <c r="D2470" s="7">
        <v>2000</v>
      </c>
      <c r="E2470" s="7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7">
        <f t="shared" si="228"/>
        <v>36.97137931034483</v>
      </c>
      <c r="N2470" t="b">
        <v>1</v>
      </c>
      <c r="O2470" s="11">
        <f t="shared" si="229"/>
        <v>1.0721700000000001</v>
      </c>
      <c r="P2470" s="12">
        <f t="shared" si="230"/>
        <v>41174.154178240737</v>
      </c>
      <c r="Q2470" s="12">
        <f t="shared" si="231"/>
        <v>41210.208333333336</v>
      </c>
      <c r="R2470" t="s">
        <v>8279</v>
      </c>
      <c r="S2470" t="str">
        <f t="shared" si="232"/>
        <v>music</v>
      </c>
      <c r="T2470" t="str">
        <f t="shared" si="233"/>
        <v>indie rock</v>
      </c>
    </row>
    <row r="2471" spans="1:20" ht="43.2" x14ac:dyDescent="0.55000000000000004">
      <c r="A2471">
        <v>2469</v>
      </c>
      <c r="B2471" s="3" t="s">
        <v>2470</v>
      </c>
      <c r="C2471" s="3" t="s">
        <v>6579</v>
      </c>
      <c r="D2471" s="7">
        <v>1200</v>
      </c>
      <c r="E2471" s="7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7">
        <f t="shared" si="228"/>
        <v>29.021276595744681</v>
      </c>
      <c r="N2471" t="b">
        <v>1</v>
      </c>
      <c r="O2471" s="11">
        <f t="shared" si="229"/>
        <v>1.1366666666666667</v>
      </c>
      <c r="P2471" s="12">
        <f t="shared" si="230"/>
        <v>40557.429733796293</v>
      </c>
      <c r="Q2471" s="12">
        <f t="shared" si="231"/>
        <v>40582.429733796293</v>
      </c>
      <c r="R2471" t="s">
        <v>8279</v>
      </c>
      <c r="S2471" t="str">
        <f t="shared" si="232"/>
        <v>music</v>
      </c>
      <c r="T2471" t="str">
        <f t="shared" si="233"/>
        <v>indie rock</v>
      </c>
    </row>
    <row r="2472" spans="1:20" ht="43.2" x14ac:dyDescent="0.55000000000000004">
      <c r="A2472">
        <v>2470</v>
      </c>
      <c r="B2472" s="3" t="s">
        <v>2471</v>
      </c>
      <c r="C2472" s="3" t="s">
        <v>6580</v>
      </c>
      <c r="D2472" s="7">
        <v>1000</v>
      </c>
      <c r="E2472" s="7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7">
        <f t="shared" si="228"/>
        <v>28.65666666666667</v>
      </c>
      <c r="N2472" t="b">
        <v>1</v>
      </c>
      <c r="O2472" s="11">
        <f t="shared" si="229"/>
        <v>1.0316400000000001</v>
      </c>
      <c r="P2472" s="12">
        <f t="shared" si="230"/>
        <v>41023.07471064815</v>
      </c>
      <c r="Q2472" s="12">
        <f t="shared" si="231"/>
        <v>41053.07471064815</v>
      </c>
      <c r="R2472" t="s">
        <v>8279</v>
      </c>
      <c r="S2472" t="str">
        <f t="shared" si="232"/>
        <v>music</v>
      </c>
      <c r="T2472" t="str">
        <f t="shared" si="233"/>
        <v>indie rock</v>
      </c>
    </row>
    <row r="2473" spans="1:20" ht="43.2" x14ac:dyDescent="0.55000000000000004">
      <c r="A2473">
        <v>2471</v>
      </c>
      <c r="B2473" s="3" t="s">
        <v>2472</v>
      </c>
      <c r="C2473" s="3" t="s">
        <v>6581</v>
      </c>
      <c r="D2473" s="7">
        <v>500</v>
      </c>
      <c r="E2473" s="7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7">
        <f t="shared" si="228"/>
        <v>37.647058823529413</v>
      </c>
      <c r="N2473" t="b">
        <v>1</v>
      </c>
      <c r="O2473" s="11">
        <f t="shared" si="229"/>
        <v>1.28</v>
      </c>
      <c r="P2473" s="12">
        <f t="shared" si="230"/>
        <v>40893.992962962962</v>
      </c>
      <c r="Q2473" s="12">
        <f t="shared" si="231"/>
        <v>40933.992962962962</v>
      </c>
      <c r="R2473" t="s">
        <v>8279</v>
      </c>
      <c r="S2473" t="str">
        <f t="shared" si="232"/>
        <v>music</v>
      </c>
      <c r="T2473" t="str">
        <f t="shared" si="233"/>
        <v>indie rock</v>
      </c>
    </row>
    <row r="2474" spans="1:20" ht="57.6" x14ac:dyDescent="0.55000000000000004">
      <c r="A2474">
        <v>2472</v>
      </c>
      <c r="B2474" s="3" t="s">
        <v>2473</v>
      </c>
      <c r="C2474" s="3" t="s">
        <v>6582</v>
      </c>
      <c r="D2474" s="7">
        <v>7500</v>
      </c>
      <c r="E2474" s="7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7">
        <f t="shared" si="228"/>
        <v>97.904038461538462</v>
      </c>
      <c r="N2474" t="b">
        <v>1</v>
      </c>
      <c r="O2474" s="11">
        <f t="shared" si="229"/>
        <v>1.3576026666666667</v>
      </c>
      <c r="P2474" s="12">
        <f t="shared" si="230"/>
        <v>40354.11550925926</v>
      </c>
      <c r="Q2474" s="12">
        <f t="shared" si="231"/>
        <v>40425.043749999997</v>
      </c>
      <c r="R2474" t="s">
        <v>8279</v>
      </c>
      <c r="S2474" t="str">
        <f t="shared" si="232"/>
        <v>music</v>
      </c>
      <c r="T2474" t="str">
        <f t="shared" si="233"/>
        <v>indie rock</v>
      </c>
    </row>
    <row r="2475" spans="1:20" ht="43.2" x14ac:dyDescent="0.55000000000000004">
      <c r="A2475">
        <v>2473</v>
      </c>
      <c r="B2475" s="3" t="s">
        <v>2474</v>
      </c>
      <c r="C2475" s="3" t="s">
        <v>6583</v>
      </c>
      <c r="D2475" s="7">
        <v>2000</v>
      </c>
      <c r="E2475" s="7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7">
        <f t="shared" si="228"/>
        <v>42.553191489361701</v>
      </c>
      <c r="N2475" t="b">
        <v>1</v>
      </c>
      <c r="O2475" s="11">
        <f t="shared" si="229"/>
        <v>1</v>
      </c>
      <c r="P2475" s="12">
        <f t="shared" si="230"/>
        <v>41193.748483796298</v>
      </c>
      <c r="Q2475" s="12">
        <f t="shared" si="231"/>
        <v>41223.790150462963</v>
      </c>
      <c r="R2475" t="s">
        <v>8279</v>
      </c>
      <c r="S2475" t="str">
        <f t="shared" si="232"/>
        <v>music</v>
      </c>
      <c r="T2475" t="str">
        <f t="shared" si="233"/>
        <v>indie rock</v>
      </c>
    </row>
    <row r="2476" spans="1:20" ht="57.6" x14ac:dyDescent="0.55000000000000004">
      <c r="A2476">
        <v>2474</v>
      </c>
      <c r="B2476" s="3" t="s">
        <v>2475</v>
      </c>
      <c r="C2476" s="3" t="s">
        <v>6584</v>
      </c>
      <c r="D2476" s="7">
        <v>5000</v>
      </c>
      <c r="E2476" s="7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7">
        <f t="shared" si="228"/>
        <v>131.58368421052631</v>
      </c>
      <c r="N2476" t="b">
        <v>1</v>
      </c>
      <c r="O2476" s="11">
        <f t="shared" si="229"/>
        <v>1.0000360000000001</v>
      </c>
      <c r="P2476" s="12">
        <f t="shared" si="230"/>
        <v>40417.011296296296</v>
      </c>
      <c r="Q2476" s="12">
        <f t="shared" si="231"/>
        <v>40462.011296296296</v>
      </c>
      <c r="R2476" t="s">
        <v>8279</v>
      </c>
      <c r="S2476" t="str">
        <f t="shared" si="232"/>
        <v>music</v>
      </c>
      <c r="T2476" t="str">
        <f t="shared" si="233"/>
        <v>indie rock</v>
      </c>
    </row>
    <row r="2477" spans="1:20" ht="28.8" x14ac:dyDescent="0.55000000000000004">
      <c r="A2477">
        <v>2475</v>
      </c>
      <c r="B2477" s="3" t="s">
        <v>2476</v>
      </c>
      <c r="C2477" s="3" t="s">
        <v>6585</v>
      </c>
      <c r="D2477" s="7">
        <v>2500</v>
      </c>
      <c r="E2477" s="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7">
        <f t="shared" si="228"/>
        <v>32.320987654320987</v>
      </c>
      <c r="N2477" t="b">
        <v>1</v>
      </c>
      <c r="O2477" s="11">
        <f t="shared" si="229"/>
        <v>1.0471999999999999</v>
      </c>
      <c r="P2477" s="12">
        <f t="shared" si="230"/>
        <v>40310.287673611114</v>
      </c>
      <c r="Q2477" s="12">
        <f t="shared" si="231"/>
        <v>40369.916666666664</v>
      </c>
      <c r="R2477" t="s">
        <v>8279</v>
      </c>
      <c r="S2477" t="str">
        <f t="shared" si="232"/>
        <v>music</v>
      </c>
      <c r="T2477" t="str">
        <f t="shared" si="233"/>
        <v>indie rock</v>
      </c>
    </row>
    <row r="2478" spans="1:20" ht="43.2" x14ac:dyDescent="0.55000000000000004">
      <c r="A2478">
        <v>2476</v>
      </c>
      <c r="B2478" s="3" t="s">
        <v>2477</v>
      </c>
      <c r="C2478" s="3" t="s">
        <v>6586</v>
      </c>
      <c r="D2478" s="7">
        <v>3200</v>
      </c>
      <c r="E2478" s="7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7">
        <f t="shared" si="228"/>
        <v>61.103999999999999</v>
      </c>
      <c r="N2478" t="b">
        <v>1</v>
      </c>
      <c r="O2478" s="11">
        <f t="shared" si="229"/>
        <v>1.050225</v>
      </c>
      <c r="P2478" s="12">
        <f t="shared" si="230"/>
        <v>41913.328356481477</v>
      </c>
      <c r="Q2478" s="12">
        <f t="shared" si="231"/>
        <v>41946.370023148149</v>
      </c>
      <c r="R2478" t="s">
        <v>8279</v>
      </c>
      <c r="S2478" t="str">
        <f t="shared" si="232"/>
        <v>music</v>
      </c>
      <c r="T2478" t="str">
        <f t="shared" si="233"/>
        <v>indie rock</v>
      </c>
    </row>
    <row r="2479" spans="1:20" ht="28.8" x14ac:dyDescent="0.55000000000000004">
      <c r="A2479">
        <v>2477</v>
      </c>
      <c r="B2479" s="3" t="s">
        <v>824</v>
      </c>
      <c r="C2479" s="3" t="s">
        <v>6587</v>
      </c>
      <c r="D2479" s="7">
        <v>750</v>
      </c>
      <c r="E2479" s="7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7">
        <f t="shared" si="228"/>
        <v>31.341463414634145</v>
      </c>
      <c r="N2479" t="b">
        <v>1</v>
      </c>
      <c r="O2479" s="11">
        <f t="shared" si="229"/>
        <v>1.7133333333333334</v>
      </c>
      <c r="P2479" s="12">
        <f t="shared" si="230"/>
        <v>41088.691493055558</v>
      </c>
      <c r="Q2479" s="12">
        <f t="shared" si="231"/>
        <v>41133.691493055558</v>
      </c>
      <c r="R2479" t="s">
        <v>8279</v>
      </c>
      <c r="S2479" t="str">
        <f t="shared" si="232"/>
        <v>music</v>
      </c>
      <c r="T2479" t="str">
        <f t="shared" si="233"/>
        <v>indie rock</v>
      </c>
    </row>
    <row r="2480" spans="1:20" ht="43.2" x14ac:dyDescent="0.55000000000000004">
      <c r="A2480">
        <v>2478</v>
      </c>
      <c r="B2480" s="3" t="s">
        <v>2478</v>
      </c>
      <c r="C2480" s="3" t="s">
        <v>6588</v>
      </c>
      <c r="D2480" s="7">
        <v>8000</v>
      </c>
      <c r="E2480" s="7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7">
        <f t="shared" si="228"/>
        <v>129.1139240506329</v>
      </c>
      <c r="N2480" t="b">
        <v>1</v>
      </c>
      <c r="O2480" s="11">
        <f t="shared" si="229"/>
        <v>1.2749999999999999</v>
      </c>
      <c r="P2480" s="12">
        <f t="shared" si="230"/>
        <v>41257.950381944444</v>
      </c>
      <c r="Q2480" s="12">
        <f t="shared" si="231"/>
        <v>41287.950381944444</v>
      </c>
      <c r="R2480" t="s">
        <v>8279</v>
      </c>
      <c r="S2480" t="str">
        <f t="shared" si="232"/>
        <v>music</v>
      </c>
      <c r="T2480" t="str">
        <f t="shared" si="233"/>
        <v>indie rock</v>
      </c>
    </row>
    <row r="2481" spans="1:20" ht="28.8" x14ac:dyDescent="0.55000000000000004">
      <c r="A2481">
        <v>2479</v>
      </c>
      <c r="B2481" s="3" t="s">
        <v>2479</v>
      </c>
      <c r="C2481" s="3" t="s">
        <v>6589</v>
      </c>
      <c r="D2481" s="7">
        <v>300</v>
      </c>
      <c r="E2481" s="7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7">
        <f t="shared" si="228"/>
        <v>25.020624999999999</v>
      </c>
      <c r="N2481" t="b">
        <v>1</v>
      </c>
      <c r="O2481" s="11">
        <f t="shared" si="229"/>
        <v>1.3344333333333334</v>
      </c>
      <c r="P2481" s="12">
        <f t="shared" si="230"/>
        <v>41107.726782407408</v>
      </c>
      <c r="Q2481" s="12">
        <f t="shared" si="231"/>
        <v>41118.083333333336</v>
      </c>
      <c r="R2481" t="s">
        <v>8279</v>
      </c>
      <c r="S2481" t="str">
        <f t="shared" si="232"/>
        <v>music</v>
      </c>
      <c r="T2481" t="str">
        <f t="shared" si="233"/>
        <v>indie rock</v>
      </c>
    </row>
    <row r="2482" spans="1:20" ht="43.2" x14ac:dyDescent="0.55000000000000004">
      <c r="A2482">
        <v>2480</v>
      </c>
      <c r="B2482" s="3" t="s">
        <v>2480</v>
      </c>
      <c r="C2482" s="3" t="s">
        <v>6590</v>
      </c>
      <c r="D2482" s="7">
        <v>2000</v>
      </c>
      <c r="E2482" s="7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7">
        <f t="shared" si="228"/>
        <v>250</v>
      </c>
      <c r="N2482" t="b">
        <v>1</v>
      </c>
      <c r="O2482" s="11">
        <f t="shared" si="229"/>
        <v>1</v>
      </c>
      <c r="P2482" s="12">
        <f t="shared" si="230"/>
        <v>42227.936157407406</v>
      </c>
      <c r="Q2482" s="12">
        <f t="shared" si="231"/>
        <v>42287.936157407406</v>
      </c>
      <c r="R2482" t="s">
        <v>8279</v>
      </c>
      <c r="S2482" t="str">
        <f t="shared" si="232"/>
        <v>music</v>
      </c>
      <c r="T2482" t="str">
        <f t="shared" si="233"/>
        <v>indie rock</v>
      </c>
    </row>
    <row r="2483" spans="1:20" ht="43.2" x14ac:dyDescent="0.55000000000000004">
      <c r="A2483">
        <v>2481</v>
      </c>
      <c r="B2483" s="3" t="s">
        <v>2481</v>
      </c>
      <c r="C2483" s="3" t="s">
        <v>6591</v>
      </c>
      <c r="D2483" s="7">
        <v>4000</v>
      </c>
      <c r="E2483" s="7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7">
        <f t="shared" si="228"/>
        <v>47.541473684210523</v>
      </c>
      <c r="N2483" t="b">
        <v>1</v>
      </c>
      <c r="O2483" s="11">
        <f t="shared" si="229"/>
        <v>1.1291099999999998</v>
      </c>
      <c r="P2483" s="12">
        <f t="shared" si="230"/>
        <v>40999.645925925928</v>
      </c>
      <c r="Q2483" s="12">
        <f t="shared" si="231"/>
        <v>41029.645925925928</v>
      </c>
      <c r="R2483" t="s">
        <v>8279</v>
      </c>
      <c r="S2483" t="str">
        <f t="shared" si="232"/>
        <v>music</v>
      </c>
      <c r="T2483" t="str">
        <f t="shared" si="233"/>
        <v>indie rock</v>
      </c>
    </row>
    <row r="2484" spans="1:20" ht="43.2" x14ac:dyDescent="0.55000000000000004">
      <c r="A2484">
        <v>2482</v>
      </c>
      <c r="B2484" s="3" t="s">
        <v>2482</v>
      </c>
      <c r="C2484" s="3" t="s">
        <v>6592</v>
      </c>
      <c r="D2484" s="7">
        <v>1000</v>
      </c>
      <c r="E2484" s="7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7">
        <f t="shared" si="228"/>
        <v>40.04</v>
      </c>
      <c r="N2484" t="b">
        <v>1</v>
      </c>
      <c r="O2484" s="11">
        <f t="shared" si="229"/>
        <v>1.0009999999999999</v>
      </c>
      <c r="P2484" s="12">
        <f t="shared" si="230"/>
        <v>40711.782210648147</v>
      </c>
      <c r="Q2484" s="12">
        <f t="shared" si="231"/>
        <v>40756.782210648147</v>
      </c>
      <c r="R2484" t="s">
        <v>8279</v>
      </c>
      <c r="S2484" t="str">
        <f t="shared" si="232"/>
        <v>music</v>
      </c>
      <c r="T2484" t="str">
        <f t="shared" si="233"/>
        <v>indie rock</v>
      </c>
    </row>
    <row r="2485" spans="1:20" ht="28.8" x14ac:dyDescent="0.55000000000000004">
      <c r="A2485">
        <v>2483</v>
      </c>
      <c r="B2485" s="3" t="s">
        <v>2483</v>
      </c>
      <c r="C2485" s="3" t="s">
        <v>6593</v>
      </c>
      <c r="D2485" s="7">
        <v>1100</v>
      </c>
      <c r="E2485" s="7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7">
        <f t="shared" si="228"/>
        <v>65.84210526315789</v>
      </c>
      <c r="N2485" t="b">
        <v>1</v>
      </c>
      <c r="O2485" s="11">
        <f t="shared" si="229"/>
        <v>1.1372727272727272</v>
      </c>
      <c r="P2485" s="12">
        <f t="shared" si="230"/>
        <v>40970.750034722223</v>
      </c>
      <c r="Q2485" s="12">
        <f t="shared" si="231"/>
        <v>41030.708368055559</v>
      </c>
      <c r="R2485" t="s">
        <v>8279</v>
      </c>
      <c r="S2485" t="str">
        <f t="shared" si="232"/>
        <v>music</v>
      </c>
      <c r="T2485" t="str">
        <f t="shared" si="233"/>
        <v>indie rock</v>
      </c>
    </row>
    <row r="2486" spans="1:20" ht="43.2" x14ac:dyDescent="0.55000000000000004">
      <c r="A2486">
        <v>2484</v>
      </c>
      <c r="B2486" s="3" t="s">
        <v>2484</v>
      </c>
      <c r="C2486" s="3" t="s">
        <v>6594</v>
      </c>
      <c r="D2486" s="7">
        <v>3500</v>
      </c>
      <c r="E2486" s="7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7">
        <f t="shared" si="228"/>
        <v>46.401222222222216</v>
      </c>
      <c r="N2486" t="b">
        <v>1</v>
      </c>
      <c r="O2486" s="11">
        <f t="shared" si="229"/>
        <v>1.1931742857142855</v>
      </c>
      <c r="P2486" s="12">
        <f t="shared" si="230"/>
        <v>40771.916701388887</v>
      </c>
      <c r="Q2486" s="12">
        <f t="shared" si="231"/>
        <v>40801.916701388887</v>
      </c>
      <c r="R2486" t="s">
        <v>8279</v>
      </c>
      <c r="S2486" t="str">
        <f t="shared" si="232"/>
        <v>music</v>
      </c>
      <c r="T2486" t="str">
        <f t="shared" si="233"/>
        <v>indie rock</v>
      </c>
    </row>
    <row r="2487" spans="1:20" ht="43.2" x14ac:dyDescent="0.55000000000000004">
      <c r="A2487">
        <v>2485</v>
      </c>
      <c r="B2487" s="3" t="s">
        <v>2485</v>
      </c>
      <c r="C2487" s="3" t="s">
        <v>6595</v>
      </c>
      <c r="D2487" s="7">
        <v>2000</v>
      </c>
      <c r="E2487" s="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7">
        <f t="shared" si="228"/>
        <v>50.365853658536587</v>
      </c>
      <c r="N2487" t="b">
        <v>1</v>
      </c>
      <c r="O2487" s="11">
        <f t="shared" si="229"/>
        <v>1.0325</v>
      </c>
      <c r="P2487" s="12">
        <f t="shared" si="230"/>
        <v>40793.998599537037</v>
      </c>
      <c r="Q2487" s="12">
        <f t="shared" si="231"/>
        <v>40828.998599537037</v>
      </c>
      <c r="R2487" t="s">
        <v>8279</v>
      </c>
      <c r="S2487" t="str">
        <f t="shared" si="232"/>
        <v>music</v>
      </c>
      <c r="T2487" t="str">
        <f t="shared" si="233"/>
        <v>indie rock</v>
      </c>
    </row>
    <row r="2488" spans="1:20" ht="43.2" x14ac:dyDescent="0.55000000000000004">
      <c r="A2488">
        <v>2486</v>
      </c>
      <c r="B2488" s="3" t="s">
        <v>2486</v>
      </c>
      <c r="C2488" s="3" t="s">
        <v>6596</v>
      </c>
      <c r="D2488" s="7">
        <v>300</v>
      </c>
      <c r="E2488" s="7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7">
        <f t="shared" si="228"/>
        <v>26.566666666666666</v>
      </c>
      <c r="N2488" t="b">
        <v>1</v>
      </c>
      <c r="O2488" s="11">
        <f t="shared" si="229"/>
        <v>2.6566666666666667</v>
      </c>
      <c r="P2488" s="12">
        <f t="shared" si="230"/>
        <v>40991.708055555559</v>
      </c>
      <c r="Q2488" s="12">
        <f t="shared" si="231"/>
        <v>41021.708055555559</v>
      </c>
      <c r="R2488" t="s">
        <v>8279</v>
      </c>
      <c r="S2488" t="str">
        <f t="shared" si="232"/>
        <v>music</v>
      </c>
      <c r="T2488" t="str">
        <f t="shared" si="233"/>
        <v>indie rock</v>
      </c>
    </row>
    <row r="2489" spans="1:20" ht="43.2" x14ac:dyDescent="0.55000000000000004">
      <c r="A2489">
        <v>2487</v>
      </c>
      <c r="B2489" s="3" t="s">
        <v>2487</v>
      </c>
      <c r="C2489" s="3" t="s">
        <v>6597</v>
      </c>
      <c r="D2489" s="7">
        <v>1500</v>
      </c>
      <c r="E2489" s="7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7">
        <f t="shared" si="228"/>
        <v>39.493684210526318</v>
      </c>
      <c r="N2489" t="b">
        <v>1</v>
      </c>
      <c r="O2489" s="11">
        <f t="shared" si="229"/>
        <v>1.0005066666666667</v>
      </c>
      <c r="P2489" s="12">
        <f t="shared" si="230"/>
        <v>41026.083298611113</v>
      </c>
      <c r="Q2489" s="12">
        <f t="shared" si="231"/>
        <v>41056.083298611113</v>
      </c>
      <c r="R2489" t="s">
        <v>8279</v>
      </c>
      <c r="S2489" t="str">
        <f t="shared" si="232"/>
        <v>music</v>
      </c>
      <c r="T2489" t="str">
        <f t="shared" si="233"/>
        <v>indie rock</v>
      </c>
    </row>
    <row r="2490" spans="1:20" ht="43.2" x14ac:dyDescent="0.55000000000000004">
      <c r="A2490">
        <v>2488</v>
      </c>
      <c r="B2490" s="3" t="s">
        <v>2488</v>
      </c>
      <c r="C2490" s="3" t="s">
        <v>6598</v>
      </c>
      <c r="D2490" s="7">
        <v>3000</v>
      </c>
      <c r="E2490" s="7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7">
        <f t="shared" si="228"/>
        <v>49.246153846153845</v>
      </c>
      <c r="N2490" t="b">
        <v>1</v>
      </c>
      <c r="O2490" s="11">
        <f t="shared" si="229"/>
        <v>1.0669999999999999</v>
      </c>
      <c r="P2490" s="12">
        <f t="shared" si="230"/>
        <v>40833.633194444446</v>
      </c>
      <c r="Q2490" s="12">
        <f t="shared" si="231"/>
        <v>40863.674861111111</v>
      </c>
      <c r="R2490" t="s">
        <v>8279</v>
      </c>
      <c r="S2490" t="str">
        <f t="shared" si="232"/>
        <v>music</v>
      </c>
      <c r="T2490" t="str">
        <f t="shared" si="233"/>
        <v>indie rock</v>
      </c>
    </row>
    <row r="2491" spans="1:20" ht="43.2" x14ac:dyDescent="0.55000000000000004">
      <c r="A2491">
        <v>2489</v>
      </c>
      <c r="B2491" s="3" t="s">
        <v>2489</v>
      </c>
      <c r="C2491" s="3" t="s">
        <v>6599</v>
      </c>
      <c r="D2491" s="7">
        <v>3500</v>
      </c>
      <c r="E2491" s="7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7">
        <f t="shared" si="228"/>
        <v>62.38</v>
      </c>
      <c r="N2491" t="b">
        <v>1</v>
      </c>
      <c r="O2491" s="11">
        <f t="shared" si="229"/>
        <v>1.3367142857142857</v>
      </c>
      <c r="P2491" s="12">
        <f t="shared" si="230"/>
        <v>41373.690266203703</v>
      </c>
      <c r="Q2491" s="12">
        <f t="shared" si="231"/>
        <v>41403.690266203703</v>
      </c>
      <c r="R2491" t="s">
        <v>8279</v>
      </c>
      <c r="S2491" t="str">
        <f t="shared" si="232"/>
        <v>music</v>
      </c>
      <c r="T2491" t="str">
        <f t="shared" si="233"/>
        <v>indie rock</v>
      </c>
    </row>
    <row r="2492" spans="1:20" ht="43.2" x14ac:dyDescent="0.55000000000000004">
      <c r="A2492">
        <v>2490</v>
      </c>
      <c r="B2492" s="3" t="s">
        <v>2490</v>
      </c>
      <c r="C2492" s="3" t="s">
        <v>6600</v>
      </c>
      <c r="D2492" s="7">
        <v>500</v>
      </c>
      <c r="E2492" s="7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7">
        <f t="shared" si="228"/>
        <v>37.9375</v>
      </c>
      <c r="N2492" t="b">
        <v>1</v>
      </c>
      <c r="O2492" s="11">
        <f t="shared" si="229"/>
        <v>1.214</v>
      </c>
      <c r="P2492" s="12">
        <f t="shared" si="230"/>
        <v>41023.227731481478</v>
      </c>
      <c r="Q2492" s="12">
        <f t="shared" si="231"/>
        <v>41083.227731481478</v>
      </c>
      <c r="R2492" t="s">
        <v>8279</v>
      </c>
      <c r="S2492" t="str">
        <f t="shared" si="232"/>
        <v>music</v>
      </c>
      <c r="T2492" t="str">
        <f t="shared" si="233"/>
        <v>indie rock</v>
      </c>
    </row>
    <row r="2493" spans="1:20" ht="43.2" x14ac:dyDescent="0.55000000000000004">
      <c r="A2493">
        <v>2491</v>
      </c>
      <c r="B2493" s="3" t="s">
        <v>2491</v>
      </c>
      <c r="C2493" s="3" t="s">
        <v>6601</v>
      </c>
      <c r="D2493" s="7">
        <v>500</v>
      </c>
      <c r="E2493" s="7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7">
        <f t="shared" si="228"/>
        <v>51.6</v>
      </c>
      <c r="N2493" t="b">
        <v>1</v>
      </c>
      <c r="O2493" s="11">
        <f t="shared" si="229"/>
        <v>1.032</v>
      </c>
      <c r="P2493" s="12">
        <f t="shared" si="230"/>
        <v>40542.839282407411</v>
      </c>
      <c r="Q2493" s="12">
        <f t="shared" si="231"/>
        <v>40559.07708333333</v>
      </c>
      <c r="R2493" t="s">
        <v>8279</v>
      </c>
      <c r="S2493" t="str">
        <f t="shared" si="232"/>
        <v>music</v>
      </c>
      <c r="T2493" t="str">
        <f t="shared" si="233"/>
        <v>indie rock</v>
      </c>
    </row>
    <row r="2494" spans="1:20" ht="28.8" x14ac:dyDescent="0.55000000000000004">
      <c r="A2494">
        <v>2492</v>
      </c>
      <c r="B2494" s="3" t="s">
        <v>2492</v>
      </c>
      <c r="C2494" s="3" t="s">
        <v>6602</v>
      </c>
      <c r="D2494" s="7">
        <v>600</v>
      </c>
      <c r="E2494" s="7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7">
        <f t="shared" si="228"/>
        <v>27.777777777777779</v>
      </c>
      <c r="N2494" t="b">
        <v>1</v>
      </c>
      <c r="O2494" s="11">
        <f t="shared" si="229"/>
        <v>1.25</v>
      </c>
      <c r="P2494" s="12">
        <f t="shared" si="230"/>
        <v>41024.985972222225</v>
      </c>
      <c r="Q2494" s="12">
        <f t="shared" si="231"/>
        <v>41076.415972222225</v>
      </c>
      <c r="R2494" t="s">
        <v>8279</v>
      </c>
      <c r="S2494" t="str">
        <f t="shared" si="232"/>
        <v>music</v>
      </c>
      <c r="T2494" t="str">
        <f t="shared" si="233"/>
        <v>indie rock</v>
      </c>
    </row>
    <row r="2495" spans="1:20" ht="43.2" x14ac:dyDescent="0.55000000000000004">
      <c r="A2495">
        <v>2493</v>
      </c>
      <c r="B2495" s="3" t="s">
        <v>2493</v>
      </c>
      <c r="C2495" s="3" t="s">
        <v>6603</v>
      </c>
      <c r="D2495" s="7">
        <v>20000</v>
      </c>
      <c r="E2495" s="7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7">
        <f t="shared" si="228"/>
        <v>99.382239382239376</v>
      </c>
      <c r="N2495" t="b">
        <v>1</v>
      </c>
      <c r="O2495" s="11">
        <f t="shared" si="229"/>
        <v>1.2869999999999999</v>
      </c>
      <c r="P2495" s="12">
        <f t="shared" si="230"/>
        <v>41348.168287037035</v>
      </c>
      <c r="Q2495" s="12">
        <f t="shared" si="231"/>
        <v>41393.168287037035</v>
      </c>
      <c r="R2495" t="s">
        <v>8279</v>
      </c>
      <c r="S2495" t="str">
        <f t="shared" si="232"/>
        <v>music</v>
      </c>
      <c r="T2495" t="str">
        <f t="shared" si="233"/>
        <v>indie rock</v>
      </c>
    </row>
    <row r="2496" spans="1:20" ht="43.2" x14ac:dyDescent="0.55000000000000004">
      <c r="A2496">
        <v>2494</v>
      </c>
      <c r="B2496" s="3" t="s">
        <v>2494</v>
      </c>
      <c r="C2496" s="3" t="s">
        <v>6604</v>
      </c>
      <c r="D2496" s="7">
        <v>1500</v>
      </c>
      <c r="E2496" s="7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7">
        <f t="shared" si="228"/>
        <v>38.848205128205123</v>
      </c>
      <c r="N2496" t="b">
        <v>1</v>
      </c>
      <c r="O2496" s="11">
        <f t="shared" si="229"/>
        <v>1.0100533333333332</v>
      </c>
      <c r="P2496" s="12">
        <f t="shared" si="230"/>
        <v>41022.645185185182</v>
      </c>
      <c r="Q2496" s="12">
        <f t="shared" si="231"/>
        <v>41052.645185185182</v>
      </c>
      <c r="R2496" t="s">
        <v>8279</v>
      </c>
      <c r="S2496" t="str">
        <f t="shared" si="232"/>
        <v>music</v>
      </c>
      <c r="T2496" t="str">
        <f t="shared" si="233"/>
        <v>indie rock</v>
      </c>
    </row>
    <row r="2497" spans="1:20" ht="43.2" x14ac:dyDescent="0.55000000000000004">
      <c r="A2497">
        <v>2495</v>
      </c>
      <c r="B2497" s="3" t="s">
        <v>2495</v>
      </c>
      <c r="C2497" s="3" t="s">
        <v>6605</v>
      </c>
      <c r="D2497" s="7">
        <v>1500</v>
      </c>
      <c r="E2497" s="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7">
        <f t="shared" si="228"/>
        <v>45.548809523809524</v>
      </c>
      <c r="N2497" t="b">
        <v>1</v>
      </c>
      <c r="O2497" s="11">
        <f t="shared" si="229"/>
        <v>1.2753666666666665</v>
      </c>
      <c r="P2497" s="12">
        <f t="shared" si="230"/>
        <v>41036.946469907409</v>
      </c>
      <c r="Q2497" s="12">
        <f t="shared" si="231"/>
        <v>41066.946469907409</v>
      </c>
      <c r="R2497" t="s">
        <v>8279</v>
      </c>
      <c r="S2497" t="str">
        <f t="shared" si="232"/>
        <v>music</v>
      </c>
      <c r="T2497" t="str">
        <f t="shared" si="233"/>
        <v>indie rock</v>
      </c>
    </row>
    <row r="2498" spans="1:20" ht="28.8" x14ac:dyDescent="0.55000000000000004">
      <c r="A2498">
        <v>2496</v>
      </c>
      <c r="B2498" s="3" t="s">
        <v>2496</v>
      </c>
      <c r="C2498" s="3" t="s">
        <v>6606</v>
      </c>
      <c r="D2498" s="7">
        <v>6000</v>
      </c>
      <c r="E2498" s="7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7">
        <f t="shared" si="228"/>
        <v>600</v>
      </c>
      <c r="N2498" t="b">
        <v>1</v>
      </c>
      <c r="O2498" s="11">
        <f t="shared" si="229"/>
        <v>1</v>
      </c>
      <c r="P2498" s="12">
        <f t="shared" si="230"/>
        <v>41327.996435185189</v>
      </c>
      <c r="Q2498" s="12">
        <f t="shared" si="231"/>
        <v>41362.954768518517</v>
      </c>
      <c r="R2498" t="s">
        <v>8279</v>
      </c>
      <c r="S2498" t="str">
        <f t="shared" si="232"/>
        <v>music</v>
      </c>
      <c r="T2498" t="str">
        <f t="shared" si="233"/>
        <v>indie rock</v>
      </c>
    </row>
    <row r="2499" spans="1:20" ht="43.2" x14ac:dyDescent="0.55000000000000004">
      <c r="A2499">
        <v>2497</v>
      </c>
      <c r="B2499" s="3" t="s">
        <v>2497</v>
      </c>
      <c r="C2499" s="3" t="s">
        <v>6607</v>
      </c>
      <c r="D2499" s="7">
        <v>4000</v>
      </c>
      <c r="E2499" s="7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7">
        <f t="shared" ref="M2499:M2562" si="234">E2499/L2499</f>
        <v>80.551071428571419</v>
      </c>
      <c r="N2499" t="b">
        <v>1</v>
      </c>
      <c r="O2499" s="11">
        <f t="shared" ref="O2499:O2562" si="235">E2499/D2499</f>
        <v>1.127715</v>
      </c>
      <c r="P2499" s="12">
        <f t="shared" ref="P2499:P2562" si="236">(((J2499/60)/60)/24)+DATE(1970,1,1)</f>
        <v>40730.878912037035</v>
      </c>
      <c r="Q2499" s="12">
        <f t="shared" ref="Q2499:Q2562" si="237">(((I2499/60)/60)/24)+DATE(1970,1,1)</f>
        <v>40760.878912037035</v>
      </c>
      <c r="R2499" t="s">
        <v>8279</v>
      </c>
      <c r="S2499" t="str">
        <f t="shared" ref="S2499:S2562" si="238">LEFT(R2499, SEARCH("/",R2499,1)-1)</f>
        <v>music</v>
      </c>
      <c r="T2499" t="str">
        <f t="shared" ref="T2499:T2562" si="239">RIGHT(R2499,LEN(R2499)-SEARCH("/",R2499))</f>
        <v>indie rock</v>
      </c>
    </row>
    <row r="2500" spans="1:20" ht="43.2" x14ac:dyDescent="0.55000000000000004">
      <c r="A2500">
        <v>2498</v>
      </c>
      <c r="B2500" s="3" t="s">
        <v>2498</v>
      </c>
      <c r="C2500" s="3" t="s">
        <v>6608</v>
      </c>
      <c r="D2500" s="7">
        <v>1000</v>
      </c>
      <c r="E2500" s="7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7">
        <f t="shared" si="234"/>
        <v>52.8</v>
      </c>
      <c r="N2500" t="b">
        <v>1</v>
      </c>
      <c r="O2500" s="11">
        <f t="shared" si="235"/>
        <v>1.056</v>
      </c>
      <c r="P2500" s="12">
        <f t="shared" si="236"/>
        <v>42017.967442129629</v>
      </c>
      <c r="Q2500" s="12">
        <f t="shared" si="237"/>
        <v>42031.967442129629</v>
      </c>
      <c r="R2500" t="s">
        <v>8279</v>
      </c>
      <c r="S2500" t="str">
        <f t="shared" si="238"/>
        <v>music</v>
      </c>
      <c r="T2500" t="str">
        <f t="shared" si="239"/>
        <v>indie rock</v>
      </c>
    </row>
    <row r="2501" spans="1:20" ht="43.2" x14ac:dyDescent="0.55000000000000004">
      <c r="A2501">
        <v>2499</v>
      </c>
      <c r="B2501" s="3" t="s">
        <v>2499</v>
      </c>
      <c r="C2501" s="3" t="s">
        <v>6609</v>
      </c>
      <c r="D2501" s="7">
        <v>4000</v>
      </c>
      <c r="E2501" s="7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7">
        <f t="shared" si="234"/>
        <v>47.676470588235297</v>
      </c>
      <c r="N2501" t="b">
        <v>1</v>
      </c>
      <c r="O2501" s="11">
        <f t="shared" si="235"/>
        <v>2.0262500000000001</v>
      </c>
      <c r="P2501" s="12">
        <f t="shared" si="236"/>
        <v>41226.648576388885</v>
      </c>
      <c r="Q2501" s="12">
        <f t="shared" si="237"/>
        <v>41274.75</v>
      </c>
      <c r="R2501" t="s">
        <v>8279</v>
      </c>
      <c r="S2501" t="str">
        <f t="shared" si="238"/>
        <v>music</v>
      </c>
      <c r="T2501" t="str">
        <f t="shared" si="239"/>
        <v>indie rock</v>
      </c>
    </row>
    <row r="2502" spans="1:20" ht="43.2" x14ac:dyDescent="0.55000000000000004">
      <c r="A2502">
        <v>2500</v>
      </c>
      <c r="B2502" s="3" t="s">
        <v>2500</v>
      </c>
      <c r="C2502" s="3" t="s">
        <v>6610</v>
      </c>
      <c r="D2502" s="7">
        <v>600</v>
      </c>
      <c r="E2502" s="7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7">
        <f t="shared" si="234"/>
        <v>23.448275862068964</v>
      </c>
      <c r="N2502" t="b">
        <v>1</v>
      </c>
      <c r="O2502" s="11">
        <f t="shared" si="235"/>
        <v>1.1333333333333333</v>
      </c>
      <c r="P2502" s="12">
        <f t="shared" si="236"/>
        <v>41053.772858796299</v>
      </c>
      <c r="Q2502" s="12">
        <f t="shared" si="237"/>
        <v>41083.772858796299</v>
      </c>
      <c r="R2502" t="s">
        <v>8279</v>
      </c>
      <c r="S2502" t="str">
        <f t="shared" si="238"/>
        <v>music</v>
      </c>
      <c r="T2502" t="str">
        <f t="shared" si="239"/>
        <v>indie rock</v>
      </c>
    </row>
    <row r="2503" spans="1:20" ht="43.2" x14ac:dyDescent="0.55000000000000004">
      <c r="A2503">
        <v>2501</v>
      </c>
      <c r="B2503" s="3" t="s">
        <v>2501</v>
      </c>
      <c r="C2503" s="3" t="s">
        <v>6611</v>
      </c>
      <c r="D2503" s="7">
        <v>11000</v>
      </c>
      <c r="E2503" s="7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7">
        <f t="shared" si="234"/>
        <v>40.142857142857146</v>
      </c>
      <c r="N2503" t="b">
        <v>0</v>
      </c>
      <c r="O2503" s="11">
        <f t="shared" si="235"/>
        <v>2.5545454545454545E-2</v>
      </c>
      <c r="P2503" s="12">
        <f t="shared" si="236"/>
        <v>42244.776666666665</v>
      </c>
      <c r="Q2503" s="12">
        <f t="shared" si="237"/>
        <v>42274.776666666665</v>
      </c>
      <c r="R2503" t="s">
        <v>8299</v>
      </c>
      <c r="S2503" t="str">
        <f t="shared" si="238"/>
        <v>food</v>
      </c>
      <c r="T2503" t="str">
        <f t="shared" si="239"/>
        <v>restaurants</v>
      </c>
    </row>
    <row r="2504" spans="1:20" ht="43.2" x14ac:dyDescent="0.55000000000000004">
      <c r="A2504">
        <v>2502</v>
      </c>
      <c r="B2504" s="3" t="s">
        <v>2502</v>
      </c>
      <c r="C2504" s="3" t="s">
        <v>6612</v>
      </c>
      <c r="D2504" s="7">
        <v>110000</v>
      </c>
      <c r="E2504" s="7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7">
        <f t="shared" si="234"/>
        <v>17.2</v>
      </c>
      <c r="N2504" t="b">
        <v>0</v>
      </c>
      <c r="O2504" s="11">
        <f t="shared" si="235"/>
        <v>7.8181818181818181E-4</v>
      </c>
      <c r="P2504" s="12">
        <f t="shared" si="236"/>
        <v>41858.825439814813</v>
      </c>
      <c r="Q2504" s="12">
        <f t="shared" si="237"/>
        <v>41903.825439814813</v>
      </c>
      <c r="R2504" t="s">
        <v>8299</v>
      </c>
      <c r="S2504" t="str">
        <f t="shared" si="238"/>
        <v>food</v>
      </c>
      <c r="T2504" t="str">
        <f t="shared" si="239"/>
        <v>restaurants</v>
      </c>
    </row>
    <row r="2505" spans="1:20" ht="43.2" x14ac:dyDescent="0.55000000000000004">
      <c r="A2505">
        <v>2503</v>
      </c>
      <c r="B2505" s="3" t="s">
        <v>2503</v>
      </c>
      <c r="C2505" s="3" t="s">
        <v>6613</v>
      </c>
      <c r="D2505" s="7">
        <v>10000</v>
      </c>
      <c r="E2505" s="7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7" t="e">
        <f t="shared" si="234"/>
        <v>#DIV/0!</v>
      </c>
      <c r="N2505" t="b">
        <v>0</v>
      </c>
      <c r="O2505" s="11">
        <f t="shared" si="235"/>
        <v>0</v>
      </c>
      <c r="P2505" s="12">
        <f t="shared" si="236"/>
        <v>42498.899398148147</v>
      </c>
      <c r="Q2505" s="12">
        <f t="shared" si="237"/>
        <v>42528.879166666666</v>
      </c>
      <c r="R2505" t="s">
        <v>8299</v>
      </c>
      <c r="S2505" t="str">
        <f t="shared" si="238"/>
        <v>food</v>
      </c>
      <c r="T2505" t="str">
        <f t="shared" si="239"/>
        <v>restaurants</v>
      </c>
    </row>
    <row r="2506" spans="1:20" ht="28.8" x14ac:dyDescent="0.55000000000000004">
      <c r="A2506">
        <v>2504</v>
      </c>
      <c r="B2506" s="3" t="s">
        <v>2504</v>
      </c>
      <c r="C2506" s="3" t="s">
        <v>6614</v>
      </c>
      <c r="D2506" s="7">
        <v>35000</v>
      </c>
      <c r="E2506" s="7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7" t="e">
        <f t="shared" si="234"/>
        <v>#DIV/0!</v>
      </c>
      <c r="N2506" t="b">
        <v>0</v>
      </c>
      <c r="O2506" s="11">
        <f t="shared" si="235"/>
        <v>0</v>
      </c>
      <c r="P2506" s="12">
        <f t="shared" si="236"/>
        <v>41928.015439814815</v>
      </c>
      <c r="Q2506" s="12">
        <f t="shared" si="237"/>
        <v>41958.057106481487</v>
      </c>
      <c r="R2506" t="s">
        <v>8299</v>
      </c>
      <c r="S2506" t="str">
        <f t="shared" si="238"/>
        <v>food</v>
      </c>
      <c r="T2506" t="str">
        <f t="shared" si="239"/>
        <v>restaurants</v>
      </c>
    </row>
    <row r="2507" spans="1:20" ht="57.6" x14ac:dyDescent="0.55000000000000004">
      <c r="A2507">
        <v>2505</v>
      </c>
      <c r="B2507" s="3" t="s">
        <v>2505</v>
      </c>
      <c r="C2507" s="3" t="s">
        <v>6615</v>
      </c>
      <c r="D2507" s="7">
        <v>7000</v>
      </c>
      <c r="E2507" s="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7" t="e">
        <f t="shared" si="234"/>
        <v>#DIV/0!</v>
      </c>
      <c r="N2507" t="b">
        <v>0</v>
      </c>
      <c r="O2507" s="11">
        <f t="shared" si="235"/>
        <v>0</v>
      </c>
      <c r="P2507" s="12">
        <f t="shared" si="236"/>
        <v>42047.05574074074</v>
      </c>
      <c r="Q2507" s="12">
        <f t="shared" si="237"/>
        <v>42077.014074074075</v>
      </c>
      <c r="R2507" t="s">
        <v>8299</v>
      </c>
      <c r="S2507" t="str">
        <f t="shared" si="238"/>
        <v>food</v>
      </c>
      <c r="T2507" t="str">
        <f t="shared" si="239"/>
        <v>restaurants</v>
      </c>
    </row>
    <row r="2508" spans="1:20" ht="43.2" x14ac:dyDescent="0.55000000000000004">
      <c r="A2508">
        <v>2506</v>
      </c>
      <c r="B2508" s="3" t="s">
        <v>2506</v>
      </c>
      <c r="C2508" s="3" t="s">
        <v>6616</v>
      </c>
      <c r="D2508" s="7">
        <v>5000</v>
      </c>
      <c r="E2508" s="7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7">
        <f t="shared" si="234"/>
        <v>15</v>
      </c>
      <c r="N2508" t="b">
        <v>0</v>
      </c>
      <c r="O2508" s="11">
        <f t="shared" si="235"/>
        <v>6.0000000000000001E-3</v>
      </c>
      <c r="P2508" s="12">
        <f t="shared" si="236"/>
        <v>42258.297094907408</v>
      </c>
      <c r="Q2508" s="12">
        <f t="shared" si="237"/>
        <v>42280.875</v>
      </c>
      <c r="R2508" t="s">
        <v>8299</v>
      </c>
      <c r="S2508" t="str">
        <f t="shared" si="238"/>
        <v>food</v>
      </c>
      <c r="T2508" t="str">
        <f t="shared" si="239"/>
        <v>restaurants</v>
      </c>
    </row>
    <row r="2509" spans="1:20" x14ac:dyDescent="0.55000000000000004">
      <c r="A2509">
        <v>2507</v>
      </c>
      <c r="B2509" s="3" t="s">
        <v>2507</v>
      </c>
      <c r="C2509" s="3" t="s">
        <v>6617</v>
      </c>
      <c r="D2509" s="7">
        <v>42850</v>
      </c>
      <c r="E2509" s="7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7" t="e">
        <f t="shared" si="234"/>
        <v>#DIV/0!</v>
      </c>
      <c r="N2509" t="b">
        <v>0</v>
      </c>
      <c r="O2509" s="11">
        <f t="shared" si="235"/>
        <v>0</v>
      </c>
      <c r="P2509" s="12">
        <f t="shared" si="236"/>
        <v>42105.072962962964</v>
      </c>
      <c r="Q2509" s="12">
        <f t="shared" si="237"/>
        <v>42135.072962962964</v>
      </c>
      <c r="R2509" t="s">
        <v>8299</v>
      </c>
      <c r="S2509" t="str">
        <f t="shared" si="238"/>
        <v>food</v>
      </c>
      <c r="T2509" t="str">
        <f t="shared" si="239"/>
        <v>restaurants</v>
      </c>
    </row>
    <row r="2510" spans="1:20" ht="43.2" x14ac:dyDescent="0.55000000000000004">
      <c r="A2510">
        <v>2508</v>
      </c>
      <c r="B2510" s="3" t="s">
        <v>2508</v>
      </c>
      <c r="C2510" s="3" t="s">
        <v>6618</v>
      </c>
      <c r="D2510" s="7">
        <v>20000</v>
      </c>
      <c r="E2510" s="7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7" t="e">
        <f t="shared" si="234"/>
        <v>#DIV/0!</v>
      </c>
      <c r="N2510" t="b">
        <v>0</v>
      </c>
      <c r="O2510" s="11">
        <f t="shared" si="235"/>
        <v>0</v>
      </c>
      <c r="P2510" s="12">
        <f t="shared" si="236"/>
        <v>41835.951782407406</v>
      </c>
      <c r="Q2510" s="12">
        <f t="shared" si="237"/>
        <v>41865.951782407406</v>
      </c>
      <c r="R2510" t="s">
        <v>8299</v>
      </c>
      <c r="S2510" t="str">
        <f t="shared" si="238"/>
        <v>food</v>
      </c>
      <c r="T2510" t="str">
        <f t="shared" si="239"/>
        <v>restaurants</v>
      </c>
    </row>
    <row r="2511" spans="1:20" ht="43.2" x14ac:dyDescent="0.55000000000000004">
      <c r="A2511">
        <v>2509</v>
      </c>
      <c r="B2511" s="3" t="s">
        <v>2509</v>
      </c>
      <c r="C2511" s="3" t="s">
        <v>6619</v>
      </c>
      <c r="D2511" s="7">
        <v>95000</v>
      </c>
      <c r="E2511" s="7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7">
        <f t="shared" si="234"/>
        <v>35.714285714285715</v>
      </c>
      <c r="N2511" t="b">
        <v>0</v>
      </c>
      <c r="O2511" s="11">
        <f t="shared" si="235"/>
        <v>1.0526315789473684E-2</v>
      </c>
      <c r="P2511" s="12">
        <f t="shared" si="236"/>
        <v>42058.809594907405</v>
      </c>
      <c r="Q2511" s="12">
        <f t="shared" si="237"/>
        <v>42114.767928240741</v>
      </c>
      <c r="R2511" t="s">
        <v>8299</v>
      </c>
      <c r="S2511" t="str">
        <f t="shared" si="238"/>
        <v>food</v>
      </c>
      <c r="T2511" t="str">
        <f t="shared" si="239"/>
        <v>restaurants</v>
      </c>
    </row>
    <row r="2512" spans="1:20" ht="43.2" x14ac:dyDescent="0.55000000000000004">
      <c r="A2512">
        <v>2510</v>
      </c>
      <c r="B2512" s="3" t="s">
        <v>2510</v>
      </c>
      <c r="C2512" s="3" t="s">
        <v>6620</v>
      </c>
      <c r="D2512" s="7">
        <v>50000</v>
      </c>
      <c r="E2512" s="7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7">
        <f t="shared" si="234"/>
        <v>37.5</v>
      </c>
      <c r="N2512" t="b">
        <v>0</v>
      </c>
      <c r="O2512" s="11">
        <f t="shared" si="235"/>
        <v>1.5E-3</v>
      </c>
      <c r="P2512" s="12">
        <f t="shared" si="236"/>
        <v>42078.997361111105</v>
      </c>
      <c r="Q2512" s="12">
        <f t="shared" si="237"/>
        <v>42138.997361111105</v>
      </c>
      <c r="R2512" t="s">
        <v>8299</v>
      </c>
      <c r="S2512" t="str">
        <f t="shared" si="238"/>
        <v>food</v>
      </c>
      <c r="T2512" t="str">
        <f t="shared" si="239"/>
        <v>restaurants</v>
      </c>
    </row>
    <row r="2513" spans="1:20" ht="43.2" x14ac:dyDescent="0.55000000000000004">
      <c r="A2513">
        <v>2511</v>
      </c>
      <c r="B2513" s="3" t="s">
        <v>2511</v>
      </c>
      <c r="C2513" s="3" t="s">
        <v>6621</v>
      </c>
      <c r="D2513" s="7">
        <v>100000</v>
      </c>
      <c r="E2513" s="7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7" t="e">
        <f t="shared" si="234"/>
        <v>#DIV/0!</v>
      </c>
      <c r="N2513" t="b">
        <v>0</v>
      </c>
      <c r="O2513" s="11">
        <f t="shared" si="235"/>
        <v>0</v>
      </c>
      <c r="P2513" s="12">
        <f t="shared" si="236"/>
        <v>42371.446909722217</v>
      </c>
      <c r="Q2513" s="12">
        <f t="shared" si="237"/>
        <v>42401.446909722217</v>
      </c>
      <c r="R2513" t="s">
        <v>8299</v>
      </c>
      <c r="S2513" t="str">
        <f t="shared" si="238"/>
        <v>food</v>
      </c>
      <c r="T2513" t="str">
        <f t="shared" si="239"/>
        <v>restaurants</v>
      </c>
    </row>
    <row r="2514" spans="1:20" ht="43.2" x14ac:dyDescent="0.55000000000000004">
      <c r="A2514">
        <v>2512</v>
      </c>
      <c r="B2514" s="3" t="s">
        <v>2512</v>
      </c>
      <c r="C2514" s="3" t="s">
        <v>6622</v>
      </c>
      <c r="D2514" s="7">
        <v>1150</v>
      </c>
      <c r="E2514" s="7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7" t="e">
        <f t="shared" si="234"/>
        <v>#DIV/0!</v>
      </c>
      <c r="N2514" t="b">
        <v>0</v>
      </c>
      <c r="O2514" s="11">
        <f t="shared" si="235"/>
        <v>0</v>
      </c>
      <c r="P2514" s="12">
        <f t="shared" si="236"/>
        <v>41971.876863425925</v>
      </c>
      <c r="Q2514" s="12">
        <f t="shared" si="237"/>
        <v>41986.876863425925</v>
      </c>
      <c r="R2514" t="s">
        <v>8299</v>
      </c>
      <c r="S2514" t="str">
        <f t="shared" si="238"/>
        <v>food</v>
      </c>
      <c r="T2514" t="str">
        <f t="shared" si="239"/>
        <v>restaurants</v>
      </c>
    </row>
    <row r="2515" spans="1:20" ht="43.2" x14ac:dyDescent="0.55000000000000004">
      <c r="A2515">
        <v>2513</v>
      </c>
      <c r="B2515" s="3" t="s">
        <v>2513</v>
      </c>
      <c r="C2515" s="3" t="s">
        <v>6623</v>
      </c>
      <c r="D2515" s="7">
        <v>180000</v>
      </c>
      <c r="E2515" s="7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7" t="e">
        <f t="shared" si="234"/>
        <v>#DIV/0!</v>
      </c>
      <c r="N2515" t="b">
        <v>0</v>
      </c>
      <c r="O2515" s="11">
        <f t="shared" si="235"/>
        <v>0</v>
      </c>
      <c r="P2515" s="12">
        <f t="shared" si="236"/>
        <v>42732.00681712963</v>
      </c>
      <c r="Q2515" s="12">
        <f t="shared" si="237"/>
        <v>42792.00681712963</v>
      </c>
      <c r="R2515" t="s">
        <v>8299</v>
      </c>
      <c r="S2515" t="str">
        <f t="shared" si="238"/>
        <v>food</v>
      </c>
      <c r="T2515" t="str">
        <f t="shared" si="239"/>
        <v>restaurants</v>
      </c>
    </row>
    <row r="2516" spans="1:20" ht="43.2" x14ac:dyDescent="0.55000000000000004">
      <c r="A2516">
        <v>2514</v>
      </c>
      <c r="B2516" s="3" t="s">
        <v>2514</v>
      </c>
      <c r="C2516" s="3" t="s">
        <v>6624</v>
      </c>
      <c r="D2516" s="7">
        <v>12000</v>
      </c>
      <c r="E2516" s="7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7">
        <f t="shared" si="234"/>
        <v>52.5</v>
      </c>
      <c r="N2516" t="b">
        <v>0</v>
      </c>
      <c r="O2516" s="11">
        <f t="shared" si="235"/>
        <v>1.7500000000000002E-2</v>
      </c>
      <c r="P2516" s="12">
        <f t="shared" si="236"/>
        <v>41854.389780092592</v>
      </c>
      <c r="Q2516" s="12">
        <f t="shared" si="237"/>
        <v>41871.389780092592</v>
      </c>
      <c r="R2516" t="s">
        <v>8299</v>
      </c>
      <c r="S2516" t="str">
        <f t="shared" si="238"/>
        <v>food</v>
      </c>
      <c r="T2516" t="str">
        <f t="shared" si="239"/>
        <v>restaurants</v>
      </c>
    </row>
    <row r="2517" spans="1:20" ht="43.2" x14ac:dyDescent="0.55000000000000004">
      <c r="A2517">
        <v>2515</v>
      </c>
      <c r="B2517" s="3" t="s">
        <v>2515</v>
      </c>
      <c r="C2517" s="3" t="s">
        <v>6625</v>
      </c>
      <c r="D2517" s="7">
        <v>5000</v>
      </c>
      <c r="E2517" s="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7">
        <f t="shared" si="234"/>
        <v>77.5</v>
      </c>
      <c r="N2517" t="b">
        <v>0</v>
      </c>
      <c r="O2517" s="11">
        <f t="shared" si="235"/>
        <v>0.186</v>
      </c>
      <c r="P2517" s="12">
        <f t="shared" si="236"/>
        <v>42027.839733796296</v>
      </c>
      <c r="Q2517" s="12">
        <f t="shared" si="237"/>
        <v>42057.839733796296</v>
      </c>
      <c r="R2517" t="s">
        <v>8299</v>
      </c>
      <c r="S2517" t="str">
        <f t="shared" si="238"/>
        <v>food</v>
      </c>
      <c r="T2517" t="str">
        <f t="shared" si="239"/>
        <v>restaurants</v>
      </c>
    </row>
    <row r="2518" spans="1:20" ht="43.2" x14ac:dyDescent="0.55000000000000004">
      <c r="A2518">
        <v>2516</v>
      </c>
      <c r="B2518" s="3" t="s">
        <v>2516</v>
      </c>
      <c r="C2518" s="3" t="s">
        <v>6626</v>
      </c>
      <c r="D2518" s="7">
        <v>22000</v>
      </c>
      <c r="E2518" s="7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7" t="e">
        <f t="shared" si="234"/>
        <v>#DIV/0!</v>
      </c>
      <c r="N2518" t="b">
        <v>0</v>
      </c>
      <c r="O2518" s="11">
        <f t="shared" si="235"/>
        <v>0</v>
      </c>
      <c r="P2518" s="12">
        <f t="shared" si="236"/>
        <v>41942.653379629628</v>
      </c>
      <c r="Q2518" s="12">
        <f t="shared" si="237"/>
        <v>41972.6950462963</v>
      </c>
      <c r="R2518" t="s">
        <v>8299</v>
      </c>
      <c r="S2518" t="str">
        <f t="shared" si="238"/>
        <v>food</v>
      </c>
      <c r="T2518" t="str">
        <f t="shared" si="239"/>
        <v>restaurants</v>
      </c>
    </row>
    <row r="2519" spans="1:20" ht="43.2" x14ac:dyDescent="0.55000000000000004">
      <c r="A2519">
        <v>2517</v>
      </c>
      <c r="B2519" s="3" t="s">
        <v>2517</v>
      </c>
      <c r="C2519" s="3" t="s">
        <v>6627</v>
      </c>
      <c r="D2519" s="7">
        <v>18000</v>
      </c>
      <c r="E2519" s="7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7">
        <f t="shared" si="234"/>
        <v>53.545454545454547</v>
      </c>
      <c r="N2519" t="b">
        <v>0</v>
      </c>
      <c r="O2519" s="11">
        <f t="shared" si="235"/>
        <v>9.8166666666666666E-2</v>
      </c>
      <c r="P2519" s="12">
        <f t="shared" si="236"/>
        <v>42052.802430555559</v>
      </c>
      <c r="Q2519" s="12">
        <f t="shared" si="237"/>
        <v>42082.760763888888</v>
      </c>
      <c r="R2519" t="s">
        <v>8299</v>
      </c>
      <c r="S2519" t="str">
        <f t="shared" si="238"/>
        <v>food</v>
      </c>
      <c r="T2519" t="str">
        <f t="shared" si="239"/>
        <v>restaurants</v>
      </c>
    </row>
    <row r="2520" spans="1:20" ht="43.2" x14ac:dyDescent="0.55000000000000004">
      <c r="A2520">
        <v>2518</v>
      </c>
      <c r="B2520" s="3" t="s">
        <v>2518</v>
      </c>
      <c r="C2520" s="3" t="s">
        <v>6628</v>
      </c>
      <c r="D2520" s="7">
        <v>5000</v>
      </c>
      <c r="E2520" s="7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7" t="e">
        <f t="shared" si="234"/>
        <v>#DIV/0!</v>
      </c>
      <c r="N2520" t="b">
        <v>0</v>
      </c>
      <c r="O2520" s="11">
        <f t="shared" si="235"/>
        <v>0</v>
      </c>
      <c r="P2520" s="12">
        <f t="shared" si="236"/>
        <v>41926.680879629632</v>
      </c>
      <c r="Q2520" s="12">
        <f t="shared" si="237"/>
        <v>41956.722546296296</v>
      </c>
      <c r="R2520" t="s">
        <v>8299</v>
      </c>
      <c r="S2520" t="str">
        <f t="shared" si="238"/>
        <v>food</v>
      </c>
      <c r="T2520" t="str">
        <f t="shared" si="239"/>
        <v>restaurants</v>
      </c>
    </row>
    <row r="2521" spans="1:20" ht="28.8" x14ac:dyDescent="0.55000000000000004">
      <c r="A2521">
        <v>2519</v>
      </c>
      <c r="B2521" s="3" t="s">
        <v>2519</v>
      </c>
      <c r="C2521" s="3" t="s">
        <v>6629</v>
      </c>
      <c r="D2521" s="7">
        <v>150000</v>
      </c>
      <c r="E2521" s="7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7">
        <f t="shared" si="234"/>
        <v>16.25</v>
      </c>
      <c r="N2521" t="b">
        <v>0</v>
      </c>
      <c r="O2521" s="11">
        <f t="shared" si="235"/>
        <v>4.3333333333333331E-4</v>
      </c>
      <c r="P2521" s="12">
        <f t="shared" si="236"/>
        <v>41809.155138888891</v>
      </c>
      <c r="Q2521" s="12">
        <f t="shared" si="237"/>
        <v>41839.155138888891</v>
      </c>
      <c r="R2521" t="s">
        <v>8299</v>
      </c>
      <c r="S2521" t="str">
        <f t="shared" si="238"/>
        <v>food</v>
      </c>
      <c r="T2521" t="str">
        <f t="shared" si="239"/>
        <v>restaurants</v>
      </c>
    </row>
    <row r="2522" spans="1:20" ht="43.2" x14ac:dyDescent="0.55000000000000004">
      <c r="A2522">
        <v>2520</v>
      </c>
      <c r="B2522" s="3" t="s">
        <v>2520</v>
      </c>
      <c r="C2522" s="3" t="s">
        <v>6630</v>
      </c>
      <c r="D2522" s="7">
        <v>100000</v>
      </c>
      <c r="E2522" s="7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7" t="e">
        <f t="shared" si="234"/>
        <v>#DIV/0!</v>
      </c>
      <c r="N2522" t="b">
        <v>0</v>
      </c>
      <c r="O2522" s="11">
        <f t="shared" si="235"/>
        <v>0</v>
      </c>
      <c r="P2522" s="12">
        <f t="shared" si="236"/>
        <v>42612.600520833337</v>
      </c>
      <c r="Q2522" s="12">
        <f t="shared" si="237"/>
        <v>42658.806249999994</v>
      </c>
      <c r="R2522" t="s">
        <v>8299</v>
      </c>
      <c r="S2522" t="str">
        <f t="shared" si="238"/>
        <v>food</v>
      </c>
      <c r="T2522" t="str">
        <f t="shared" si="239"/>
        <v>restaurants</v>
      </c>
    </row>
    <row r="2523" spans="1:20" ht="57.6" x14ac:dyDescent="0.55000000000000004">
      <c r="A2523">
        <v>2521</v>
      </c>
      <c r="B2523" s="3" t="s">
        <v>2521</v>
      </c>
      <c r="C2523" s="3" t="s">
        <v>6631</v>
      </c>
      <c r="D2523" s="7">
        <v>12500</v>
      </c>
      <c r="E2523" s="7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7">
        <f t="shared" si="234"/>
        <v>103.68174242424243</v>
      </c>
      <c r="N2523" t="b">
        <v>1</v>
      </c>
      <c r="O2523" s="11">
        <f t="shared" si="235"/>
        <v>1.0948792000000001</v>
      </c>
      <c r="P2523" s="12">
        <f t="shared" si="236"/>
        <v>42269.967835648145</v>
      </c>
      <c r="Q2523" s="12">
        <f t="shared" si="237"/>
        <v>42290.967835648145</v>
      </c>
      <c r="R2523" t="s">
        <v>8300</v>
      </c>
      <c r="S2523" t="str">
        <f t="shared" si="238"/>
        <v>music</v>
      </c>
      <c r="T2523" t="str">
        <f t="shared" si="239"/>
        <v>classical music</v>
      </c>
    </row>
    <row r="2524" spans="1:20" ht="43.2" x14ac:dyDescent="0.55000000000000004">
      <c r="A2524">
        <v>2522</v>
      </c>
      <c r="B2524" s="3" t="s">
        <v>2522</v>
      </c>
      <c r="C2524" s="3" t="s">
        <v>6632</v>
      </c>
      <c r="D2524" s="7">
        <v>5000</v>
      </c>
      <c r="E2524" s="7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7">
        <f t="shared" si="234"/>
        <v>185.18518518518519</v>
      </c>
      <c r="N2524" t="b">
        <v>1</v>
      </c>
      <c r="O2524" s="11">
        <f t="shared" si="235"/>
        <v>1</v>
      </c>
      <c r="P2524" s="12">
        <f t="shared" si="236"/>
        <v>42460.573611111111</v>
      </c>
      <c r="Q2524" s="12">
        <f t="shared" si="237"/>
        <v>42482.619444444441</v>
      </c>
      <c r="R2524" t="s">
        <v>8300</v>
      </c>
      <c r="S2524" t="str">
        <f t="shared" si="238"/>
        <v>music</v>
      </c>
      <c r="T2524" t="str">
        <f t="shared" si="239"/>
        <v>classical music</v>
      </c>
    </row>
    <row r="2525" spans="1:20" ht="43.2" x14ac:dyDescent="0.55000000000000004">
      <c r="A2525">
        <v>2523</v>
      </c>
      <c r="B2525" s="3" t="s">
        <v>2523</v>
      </c>
      <c r="C2525" s="3" t="s">
        <v>6633</v>
      </c>
      <c r="D2525" s="7">
        <v>900</v>
      </c>
      <c r="E2525" s="7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7">
        <f t="shared" si="234"/>
        <v>54.153846153846153</v>
      </c>
      <c r="N2525" t="b">
        <v>1</v>
      </c>
      <c r="O2525" s="11">
        <f t="shared" si="235"/>
        <v>1.5644444444444445</v>
      </c>
      <c r="P2525" s="12">
        <f t="shared" si="236"/>
        <v>41930.975601851853</v>
      </c>
      <c r="Q2525" s="12">
        <f t="shared" si="237"/>
        <v>41961.017268518524</v>
      </c>
      <c r="R2525" t="s">
        <v>8300</v>
      </c>
      <c r="S2525" t="str">
        <f t="shared" si="238"/>
        <v>music</v>
      </c>
      <c r="T2525" t="str">
        <f t="shared" si="239"/>
        <v>classical music</v>
      </c>
    </row>
    <row r="2526" spans="1:20" ht="28.8" x14ac:dyDescent="0.55000000000000004">
      <c r="A2526">
        <v>2524</v>
      </c>
      <c r="B2526" s="3" t="s">
        <v>2524</v>
      </c>
      <c r="C2526" s="3" t="s">
        <v>6634</v>
      </c>
      <c r="D2526" s="7">
        <v>7500</v>
      </c>
      <c r="E2526" s="7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7">
        <f t="shared" si="234"/>
        <v>177.2093023255814</v>
      </c>
      <c r="N2526" t="b">
        <v>1</v>
      </c>
      <c r="O2526" s="11">
        <f t="shared" si="235"/>
        <v>1.016</v>
      </c>
      <c r="P2526" s="12">
        <f t="shared" si="236"/>
        <v>41961.807372685187</v>
      </c>
      <c r="Q2526" s="12">
        <f t="shared" si="237"/>
        <v>41994.1875</v>
      </c>
      <c r="R2526" t="s">
        <v>8300</v>
      </c>
      <c r="S2526" t="str">
        <f t="shared" si="238"/>
        <v>music</v>
      </c>
      <c r="T2526" t="str">
        <f t="shared" si="239"/>
        <v>classical music</v>
      </c>
    </row>
    <row r="2527" spans="1:20" ht="43.2" x14ac:dyDescent="0.55000000000000004">
      <c r="A2527">
        <v>2525</v>
      </c>
      <c r="B2527" s="3" t="s">
        <v>2525</v>
      </c>
      <c r="C2527" s="3" t="s">
        <v>6635</v>
      </c>
      <c r="D2527" s="7">
        <v>8000</v>
      </c>
      <c r="E2527" s="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7">
        <f t="shared" si="234"/>
        <v>100.325</v>
      </c>
      <c r="N2527" t="b">
        <v>1</v>
      </c>
      <c r="O2527" s="11">
        <f t="shared" si="235"/>
        <v>1.00325</v>
      </c>
      <c r="P2527" s="12">
        <f t="shared" si="236"/>
        <v>41058.844571759262</v>
      </c>
      <c r="Q2527" s="12">
        <f t="shared" si="237"/>
        <v>41088.844571759262</v>
      </c>
      <c r="R2527" t="s">
        <v>8300</v>
      </c>
      <c r="S2527" t="str">
        <f t="shared" si="238"/>
        <v>music</v>
      </c>
      <c r="T2527" t="str">
        <f t="shared" si="239"/>
        <v>classical music</v>
      </c>
    </row>
    <row r="2528" spans="1:20" ht="43.2" x14ac:dyDescent="0.55000000000000004">
      <c r="A2528">
        <v>2526</v>
      </c>
      <c r="B2528" s="3" t="s">
        <v>2526</v>
      </c>
      <c r="C2528" s="3" t="s">
        <v>6636</v>
      </c>
      <c r="D2528" s="7">
        <v>4000</v>
      </c>
      <c r="E2528" s="7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7">
        <f t="shared" si="234"/>
        <v>136.90909090909091</v>
      </c>
      <c r="N2528" t="b">
        <v>1</v>
      </c>
      <c r="O2528" s="11">
        <f t="shared" si="235"/>
        <v>1.1294999999999999</v>
      </c>
      <c r="P2528" s="12">
        <f t="shared" si="236"/>
        <v>41953.091134259259</v>
      </c>
      <c r="Q2528" s="12">
        <f t="shared" si="237"/>
        <v>41981.207638888889</v>
      </c>
      <c r="R2528" t="s">
        <v>8300</v>
      </c>
      <c r="S2528" t="str">
        <f t="shared" si="238"/>
        <v>music</v>
      </c>
      <c r="T2528" t="str">
        <f t="shared" si="239"/>
        <v>classical music</v>
      </c>
    </row>
    <row r="2529" spans="1:20" ht="43.2" x14ac:dyDescent="0.55000000000000004">
      <c r="A2529">
        <v>2527</v>
      </c>
      <c r="B2529" s="3" t="s">
        <v>2527</v>
      </c>
      <c r="C2529" s="3" t="s">
        <v>6637</v>
      </c>
      <c r="D2529" s="7">
        <v>4000</v>
      </c>
      <c r="E2529" s="7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7">
        <f t="shared" si="234"/>
        <v>57.535211267605632</v>
      </c>
      <c r="N2529" t="b">
        <v>1</v>
      </c>
      <c r="O2529" s="11">
        <f t="shared" si="235"/>
        <v>1.02125</v>
      </c>
      <c r="P2529" s="12">
        <f t="shared" si="236"/>
        <v>41546.75105324074</v>
      </c>
      <c r="Q2529" s="12">
        <f t="shared" si="237"/>
        <v>41565.165972222225</v>
      </c>
      <c r="R2529" t="s">
        <v>8300</v>
      </c>
      <c r="S2529" t="str">
        <f t="shared" si="238"/>
        <v>music</v>
      </c>
      <c r="T2529" t="str">
        <f t="shared" si="239"/>
        <v>classical music</v>
      </c>
    </row>
    <row r="2530" spans="1:20" ht="43.2" x14ac:dyDescent="0.55000000000000004">
      <c r="A2530">
        <v>2528</v>
      </c>
      <c r="B2530" s="3" t="s">
        <v>2528</v>
      </c>
      <c r="C2530" s="3" t="s">
        <v>6638</v>
      </c>
      <c r="D2530" s="7">
        <v>4000</v>
      </c>
      <c r="E2530" s="7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7">
        <f t="shared" si="234"/>
        <v>52.962839506172834</v>
      </c>
      <c r="N2530" t="b">
        <v>1</v>
      </c>
      <c r="O2530" s="11">
        <f t="shared" si="235"/>
        <v>1.0724974999999999</v>
      </c>
      <c r="P2530" s="12">
        <f t="shared" si="236"/>
        <v>42217.834525462968</v>
      </c>
      <c r="Q2530" s="12">
        <f t="shared" si="237"/>
        <v>42236.458333333328</v>
      </c>
      <c r="R2530" t="s">
        <v>8300</v>
      </c>
      <c r="S2530" t="str">
        <f t="shared" si="238"/>
        <v>music</v>
      </c>
      <c r="T2530" t="str">
        <f t="shared" si="239"/>
        <v>classical music</v>
      </c>
    </row>
    <row r="2531" spans="1:20" ht="28.8" x14ac:dyDescent="0.55000000000000004">
      <c r="A2531">
        <v>2529</v>
      </c>
      <c r="B2531" s="3" t="s">
        <v>2529</v>
      </c>
      <c r="C2531" s="3" t="s">
        <v>6639</v>
      </c>
      <c r="D2531" s="7">
        <v>6000</v>
      </c>
      <c r="E2531" s="7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7">
        <f t="shared" si="234"/>
        <v>82.328947368421055</v>
      </c>
      <c r="N2531" t="b">
        <v>1</v>
      </c>
      <c r="O2531" s="11">
        <f t="shared" si="235"/>
        <v>1.0428333333333333</v>
      </c>
      <c r="P2531" s="12">
        <f t="shared" si="236"/>
        <v>40948.080729166664</v>
      </c>
      <c r="Q2531" s="12">
        <f t="shared" si="237"/>
        <v>40993.0390625</v>
      </c>
      <c r="R2531" t="s">
        <v>8300</v>
      </c>
      <c r="S2531" t="str">
        <f t="shared" si="238"/>
        <v>music</v>
      </c>
      <c r="T2531" t="str">
        <f t="shared" si="239"/>
        <v>classical music</v>
      </c>
    </row>
    <row r="2532" spans="1:20" ht="43.2" x14ac:dyDescent="0.55000000000000004">
      <c r="A2532">
        <v>2530</v>
      </c>
      <c r="B2532" s="3" t="s">
        <v>2530</v>
      </c>
      <c r="C2532" s="3" t="s">
        <v>6640</v>
      </c>
      <c r="D2532" s="7">
        <v>6500</v>
      </c>
      <c r="E2532" s="7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7">
        <f t="shared" si="234"/>
        <v>135.41666666666666</v>
      </c>
      <c r="N2532" t="b">
        <v>1</v>
      </c>
      <c r="O2532" s="11">
        <f t="shared" si="235"/>
        <v>1</v>
      </c>
      <c r="P2532" s="12">
        <f t="shared" si="236"/>
        <v>42081.864641203705</v>
      </c>
      <c r="Q2532" s="12">
        <f t="shared" si="237"/>
        <v>42114.201388888891</v>
      </c>
      <c r="R2532" t="s">
        <v>8300</v>
      </c>
      <c r="S2532" t="str">
        <f t="shared" si="238"/>
        <v>music</v>
      </c>
      <c r="T2532" t="str">
        <f t="shared" si="239"/>
        <v>classical music</v>
      </c>
    </row>
    <row r="2533" spans="1:20" ht="43.2" x14ac:dyDescent="0.55000000000000004">
      <c r="A2533">
        <v>2531</v>
      </c>
      <c r="B2533" s="3" t="s">
        <v>2531</v>
      </c>
      <c r="C2533" s="3" t="s">
        <v>6641</v>
      </c>
      <c r="D2533" s="7">
        <v>4500</v>
      </c>
      <c r="E2533" s="7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7">
        <f t="shared" si="234"/>
        <v>74.06557377049181</v>
      </c>
      <c r="N2533" t="b">
        <v>1</v>
      </c>
      <c r="O2533" s="11">
        <f t="shared" si="235"/>
        <v>1.004</v>
      </c>
      <c r="P2533" s="12">
        <f t="shared" si="236"/>
        <v>42208.680023148147</v>
      </c>
      <c r="Q2533" s="12">
        <f t="shared" si="237"/>
        <v>42231.165972222225</v>
      </c>
      <c r="R2533" t="s">
        <v>8300</v>
      </c>
      <c r="S2533" t="str">
        <f t="shared" si="238"/>
        <v>music</v>
      </c>
      <c r="T2533" t="str">
        <f t="shared" si="239"/>
        <v>classical music</v>
      </c>
    </row>
    <row r="2534" spans="1:20" ht="43.2" x14ac:dyDescent="0.55000000000000004">
      <c r="A2534">
        <v>2532</v>
      </c>
      <c r="B2534" s="3" t="s">
        <v>2532</v>
      </c>
      <c r="C2534" s="3" t="s">
        <v>6642</v>
      </c>
      <c r="D2534" s="7">
        <v>4000</v>
      </c>
      <c r="E2534" s="7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7">
        <f t="shared" si="234"/>
        <v>84.083333333333329</v>
      </c>
      <c r="N2534" t="b">
        <v>1</v>
      </c>
      <c r="O2534" s="11">
        <f t="shared" si="235"/>
        <v>1.26125</v>
      </c>
      <c r="P2534" s="12">
        <f t="shared" si="236"/>
        <v>41107.849143518521</v>
      </c>
      <c r="Q2534" s="12">
        <f t="shared" si="237"/>
        <v>41137.849143518521</v>
      </c>
      <c r="R2534" t="s">
        <v>8300</v>
      </c>
      <c r="S2534" t="str">
        <f t="shared" si="238"/>
        <v>music</v>
      </c>
      <c r="T2534" t="str">
        <f t="shared" si="239"/>
        <v>classical music</v>
      </c>
    </row>
    <row r="2535" spans="1:20" ht="43.2" x14ac:dyDescent="0.55000000000000004">
      <c r="A2535">
        <v>2533</v>
      </c>
      <c r="B2535" s="3" t="s">
        <v>2533</v>
      </c>
      <c r="C2535" s="3" t="s">
        <v>6643</v>
      </c>
      <c r="D2535" s="7">
        <v>7500</v>
      </c>
      <c r="E2535" s="7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7">
        <f t="shared" si="234"/>
        <v>61.029411764705884</v>
      </c>
      <c r="N2535" t="b">
        <v>1</v>
      </c>
      <c r="O2535" s="11">
        <f t="shared" si="235"/>
        <v>1.1066666666666667</v>
      </c>
      <c r="P2535" s="12">
        <f t="shared" si="236"/>
        <v>41304.751284722224</v>
      </c>
      <c r="Q2535" s="12">
        <f t="shared" si="237"/>
        <v>41334.750787037039</v>
      </c>
      <c r="R2535" t="s">
        <v>8300</v>
      </c>
      <c r="S2535" t="str">
        <f t="shared" si="238"/>
        <v>music</v>
      </c>
      <c r="T2535" t="str">
        <f t="shared" si="239"/>
        <v>classical music</v>
      </c>
    </row>
    <row r="2536" spans="1:20" ht="57.6" x14ac:dyDescent="0.55000000000000004">
      <c r="A2536">
        <v>2534</v>
      </c>
      <c r="B2536" s="3" t="s">
        <v>2534</v>
      </c>
      <c r="C2536" s="3" t="s">
        <v>6644</v>
      </c>
      <c r="D2536" s="7">
        <v>2000</v>
      </c>
      <c r="E2536" s="7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7">
        <f t="shared" si="234"/>
        <v>150</v>
      </c>
      <c r="N2536" t="b">
        <v>1</v>
      </c>
      <c r="O2536" s="11">
        <f t="shared" si="235"/>
        <v>1.05</v>
      </c>
      <c r="P2536" s="12">
        <f t="shared" si="236"/>
        <v>40127.700370370374</v>
      </c>
      <c r="Q2536" s="12">
        <f t="shared" si="237"/>
        <v>40179.25</v>
      </c>
      <c r="R2536" t="s">
        <v>8300</v>
      </c>
      <c r="S2536" t="str">
        <f t="shared" si="238"/>
        <v>music</v>
      </c>
      <c r="T2536" t="str">
        <f t="shared" si="239"/>
        <v>classical music</v>
      </c>
    </row>
    <row r="2537" spans="1:20" x14ac:dyDescent="0.55000000000000004">
      <c r="A2537">
        <v>2535</v>
      </c>
      <c r="B2537" s="3" t="s">
        <v>2535</v>
      </c>
      <c r="C2537" s="3" t="s">
        <v>6645</v>
      </c>
      <c r="D2537" s="7">
        <v>20000</v>
      </c>
      <c r="E2537" s="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7">
        <f t="shared" si="234"/>
        <v>266.08974358974359</v>
      </c>
      <c r="N2537" t="b">
        <v>1</v>
      </c>
      <c r="O2537" s="11">
        <f t="shared" si="235"/>
        <v>1.03775</v>
      </c>
      <c r="P2537" s="12">
        <f t="shared" si="236"/>
        <v>41943.791030092594</v>
      </c>
      <c r="Q2537" s="12">
        <f t="shared" si="237"/>
        <v>41974.832696759258</v>
      </c>
      <c r="R2537" t="s">
        <v>8300</v>
      </c>
      <c r="S2537" t="str">
        <f t="shared" si="238"/>
        <v>music</v>
      </c>
      <c r="T2537" t="str">
        <f t="shared" si="239"/>
        <v>classical music</v>
      </c>
    </row>
    <row r="2538" spans="1:20" ht="43.2" x14ac:dyDescent="0.55000000000000004">
      <c r="A2538">
        <v>2536</v>
      </c>
      <c r="B2538" s="3" t="s">
        <v>2536</v>
      </c>
      <c r="C2538" s="3" t="s">
        <v>6646</v>
      </c>
      <c r="D2538" s="7">
        <v>25</v>
      </c>
      <c r="E2538" s="7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7">
        <f t="shared" si="234"/>
        <v>7.25</v>
      </c>
      <c r="N2538" t="b">
        <v>1</v>
      </c>
      <c r="O2538" s="11">
        <f t="shared" si="235"/>
        <v>1.1599999999999999</v>
      </c>
      <c r="P2538" s="12">
        <f t="shared" si="236"/>
        <v>41464.106087962966</v>
      </c>
      <c r="Q2538" s="12">
        <f t="shared" si="237"/>
        <v>41485.106087962966</v>
      </c>
      <c r="R2538" t="s">
        <v>8300</v>
      </c>
      <c r="S2538" t="str">
        <f t="shared" si="238"/>
        <v>music</v>
      </c>
      <c r="T2538" t="str">
        <f t="shared" si="239"/>
        <v>classical music</v>
      </c>
    </row>
    <row r="2539" spans="1:20" ht="43.2" x14ac:dyDescent="0.55000000000000004">
      <c r="A2539">
        <v>2537</v>
      </c>
      <c r="B2539" s="3" t="s">
        <v>2537</v>
      </c>
      <c r="C2539" s="3" t="s">
        <v>6647</v>
      </c>
      <c r="D2539" s="7">
        <v>1000</v>
      </c>
      <c r="E2539" s="7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7">
        <f t="shared" si="234"/>
        <v>100</v>
      </c>
      <c r="N2539" t="b">
        <v>1</v>
      </c>
      <c r="O2539" s="11">
        <f t="shared" si="235"/>
        <v>1.1000000000000001</v>
      </c>
      <c r="P2539" s="12">
        <f t="shared" si="236"/>
        <v>40696.648784722223</v>
      </c>
      <c r="Q2539" s="12">
        <f t="shared" si="237"/>
        <v>40756.648784722223</v>
      </c>
      <c r="R2539" t="s">
        <v>8300</v>
      </c>
      <c r="S2539" t="str">
        <f t="shared" si="238"/>
        <v>music</v>
      </c>
      <c r="T2539" t="str">
        <f t="shared" si="239"/>
        <v>classical music</v>
      </c>
    </row>
    <row r="2540" spans="1:20" ht="28.8" x14ac:dyDescent="0.55000000000000004">
      <c r="A2540">
        <v>2538</v>
      </c>
      <c r="B2540" s="3" t="s">
        <v>2538</v>
      </c>
      <c r="C2540" s="3" t="s">
        <v>6648</v>
      </c>
      <c r="D2540" s="7">
        <v>18000</v>
      </c>
      <c r="E2540" s="7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7">
        <f t="shared" si="234"/>
        <v>109.96308108108107</v>
      </c>
      <c r="N2540" t="b">
        <v>1</v>
      </c>
      <c r="O2540" s="11">
        <f t="shared" si="235"/>
        <v>1.130176111111111</v>
      </c>
      <c r="P2540" s="12">
        <f t="shared" si="236"/>
        <v>41298.509965277779</v>
      </c>
      <c r="Q2540" s="12">
        <f t="shared" si="237"/>
        <v>41329.207638888889</v>
      </c>
      <c r="R2540" t="s">
        <v>8300</v>
      </c>
      <c r="S2540" t="str">
        <f t="shared" si="238"/>
        <v>music</v>
      </c>
      <c r="T2540" t="str">
        <f t="shared" si="239"/>
        <v>classical music</v>
      </c>
    </row>
    <row r="2541" spans="1:20" ht="43.2" x14ac:dyDescent="0.55000000000000004">
      <c r="A2541">
        <v>2539</v>
      </c>
      <c r="B2541" s="3" t="s">
        <v>2539</v>
      </c>
      <c r="C2541" s="3" t="s">
        <v>6649</v>
      </c>
      <c r="D2541" s="7">
        <v>10000</v>
      </c>
      <c r="E2541" s="7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7">
        <f t="shared" si="234"/>
        <v>169.91525423728814</v>
      </c>
      <c r="N2541" t="b">
        <v>1</v>
      </c>
      <c r="O2541" s="11">
        <f t="shared" si="235"/>
        <v>1.0024999999999999</v>
      </c>
      <c r="P2541" s="12">
        <f t="shared" si="236"/>
        <v>41977.902222222227</v>
      </c>
      <c r="Q2541" s="12">
        <f t="shared" si="237"/>
        <v>42037.902222222227</v>
      </c>
      <c r="R2541" t="s">
        <v>8300</v>
      </c>
      <c r="S2541" t="str">
        <f t="shared" si="238"/>
        <v>music</v>
      </c>
      <c r="T2541" t="str">
        <f t="shared" si="239"/>
        <v>classical music</v>
      </c>
    </row>
    <row r="2542" spans="1:20" ht="43.2" x14ac:dyDescent="0.55000000000000004">
      <c r="A2542">
        <v>2540</v>
      </c>
      <c r="B2542" s="3" t="s">
        <v>2540</v>
      </c>
      <c r="C2542" s="3" t="s">
        <v>6650</v>
      </c>
      <c r="D2542" s="7">
        <v>2500</v>
      </c>
      <c r="E2542" s="7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7">
        <f t="shared" si="234"/>
        <v>95.740740740740748</v>
      </c>
      <c r="N2542" t="b">
        <v>1</v>
      </c>
      <c r="O2542" s="11">
        <f t="shared" si="235"/>
        <v>1.034</v>
      </c>
      <c r="P2542" s="12">
        <f t="shared" si="236"/>
        <v>40785.675011574072</v>
      </c>
      <c r="Q2542" s="12">
        <f t="shared" si="237"/>
        <v>40845.675011574072</v>
      </c>
      <c r="R2542" t="s">
        <v>8300</v>
      </c>
      <c r="S2542" t="str">
        <f t="shared" si="238"/>
        <v>music</v>
      </c>
      <c r="T2542" t="str">
        <f t="shared" si="239"/>
        <v>classical music</v>
      </c>
    </row>
    <row r="2543" spans="1:20" ht="57.6" x14ac:dyDescent="0.55000000000000004">
      <c r="A2543">
        <v>2541</v>
      </c>
      <c r="B2543" s="3" t="s">
        <v>2541</v>
      </c>
      <c r="C2543" s="3" t="s">
        <v>6651</v>
      </c>
      <c r="D2543" s="7">
        <v>3500</v>
      </c>
      <c r="E2543" s="7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7">
        <f t="shared" si="234"/>
        <v>59.460317460317462</v>
      </c>
      <c r="N2543" t="b">
        <v>1</v>
      </c>
      <c r="O2543" s="11">
        <f t="shared" si="235"/>
        <v>1.0702857142857143</v>
      </c>
      <c r="P2543" s="12">
        <f t="shared" si="236"/>
        <v>41483.449282407404</v>
      </c>
      <c r="Q2543" s="12">
        <f t="shared" si="237"/>
        <v>41543.449282407404</v>
      </c>
      <c r="R2543" t="s">
        <v>8300</v>
      </c>
      <c r="S2543" t="str">
        <f t="shared" si="238"/>
        <v>music</v>
      </c>
      <c r="T2543" t="str">
        <f t="shared" si="239"/>
        <v>classical music</v>
      </c>
    </row>
    <row r="2544" spans="1:20" ht="43.2" x14ac:dyDescent="0.55000000000000004">
      <c r="A2544">
        <v>2542</v>
      </c>
      <c r="B2544" s="3" t="s">
        <v>2542</v>
      </c>
      <c r="C2544" s="3" t="s">
        <v>6652</v>
      </c>
      <c r="D2544" s="7">
        <v>700</v>
      </c>
      <c r="E2544" s="7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7">
        <f t="shared" si="234"/>
        <v>55.769230769230766</v>
      </c>
      <c r="N2544" t="b">
        <v>1</v>
      </c>
      <c r="O2544" s="11">
        <f t="shared" si="235"/>
        <v>1.0357142857142858</v>
      </c>
      <c r="P2544" s="12">
        <f t="shared" si="236"/>
        <v>41509.426585648151</v>
      </c>
      <c r="Q2544" s="12">
        <f t="shared" si="237"/>
        <v>41548.165972222225</v>
      </c>
      <c r="R2544" t="s">
        <v>8300</v>
      </c>
      <c r="S2544" t="str">
        <f t="shared" si="238"/>
        <v>music</v>
      </c>
      <c r="T2544" t="str">
        <f t="shared" si="239"/>
        <v>classical music</v>
      </c>
    </row>
    <row r="2545" spans="1:20" ht="43.2" x14ac:dyDescent="0.55000000000000004">
      <c r="A2545">
        <v>2543</v>
      </c>
      <c r="B2545" s="3" t="s">
        <v>2543</v>
      </c>
      <c r="C2545" s="3" t="s">
        <v>6653</v>
      </c>
      <c r="D2545" s="7">
        <v>250</v>
      </c>
      <c r="E2545" s="7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7">
        <f t="shared" si="234"/>
        <v>30.076923076923077</v>
      </c>
      <c r="N2545" t="b">
        <v>1</v>
      </c>
      <c r="O2545" s="11">
        <f t="shared" si="235"/>
        <v>1.5640000000000001</v>
      </c>
      <c r="P2545" s="12">
        <f t="shared" si="236"/>
        <v>40514.107615740737</v>
      </c>
      <c r="Q2545" s="12">
        <f t="shared" si="237"/>
        <v>40545.125</v>
      </c>
      <c r="R2545" t="s">
        <v>8300</v>
      </c>
      <c r="S2545" t="str">
        <f t="shared" si="238"/>
        <v>music</v>
      </c>
      <c r="T2545" t="str">
        <f t="shared" si="239"/>
        <v>classical music</v>
      </c>
    </row>
    <row r="2546" spans="1:20" ht="43.2" x14ac:dyDescent="0.55000000000000004">
      <c r="A2546">
        <v>2544</v>
      </c>
      <c r="B2546" s="3" t="s">
        <v>2544</v>
      </c>
      <c r="C2546" s="3" t="s">
        <v>6654</v>
      </c>
      <c r="D2546" s="7">
        <v>5000</v>
      </c>
      <c r="E2546" s="7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7">
        <f t="shared" si="234"/>
        <v>88.438596491228068</v>
      </c>
      <c r="N2546" t="b">
        <v>1</v>
      </c>
      <c r="O2546" s="11">
        <f t="shared" si="235"/>
        <v>1.0082</v>
      </c>
      <c r="P2546" s="12">
        <f t="shared" si="236"/>
        <v>41068.520474537036</v>
      </c>
      <c r="Q2546" s="12">
        <f t="shared" si="237"/>
        <v>41098.520474537036</v>
      </c>
      <c r="R2546" t="s">
        <v>8300</v>
      </c>
      <c r="S2546" t="str">
        <f t="shared" si="238"/>
        <v>music</v>
      </c>
      <c r="T2546" t="str">
        <f t="shared" si="239"/>
        <v>classical music</v>
      </c>
    </row>
    <row r="2547" spans="1:20" ht="43.2" x14ac:dyDescent="0.55000000000000004">
      <c r="A2547">
        <v>2545</v>
      </c>
      <c r="B2547" s="3" t="s">
        <v>2545</v>
      </c>
      <c r="C2547" s="3" t="s">
        <v>6655</v>
      </c>
      <c r="D2547" s="7">
        <v>2000</v>
      </c>
      <c r="E2547" s="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7">
        <f t="shared" si="234"/>
        <v>64.032786885245898</v>
      </c>
      <c r="N2547" t="b">
        <v>1</v>
      </c>
      <c r="O2547" s="11">
        <f t="shared" si="235"/>
        <v>1.9530000000000001</v>
      </c>
      <c r="P2547" s="12">
        <f t="shared" si="236"/>
        <v>42027.13817129629</v>
      </c>
      <c r="Q2547" s="12">
        <f t="shared" si="237"/>
        <v>42062.020833333328</v>
      </c>
      <c r="R2547" t="s">
        <v>8300</v>
      </c>
      <c r="S2547" t="str">
        <f t="shared" si="238"/>
        <v>music</v>
      </c>
      <c r="T2547" t="str">
        <f t="shared" si="239"/>
        <v>classical music</v>
      </c>
    </row>
    <row r="2548" spans="1:20" ht="43.2" x14ac:dyDescent="0.55000000000000004">
      <c r="A2548">
        <v>2546</v>
      </c>
      <c r="B2548" s="3" t="s">
        <v>2546</v>
      </c>
      <c r="C2548" s="3" t="s">
        <v>6656</v>
      </c>
      <c r="D2548" s="7">
        <v>3500</v>
      </c>
      <c r="E2548" s="7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7">
        <f t="shared" si="234"/>
        <v>60.153846153846153</v>
      </c>
      <c r="N2548" t="b">
        <v>1</v>
      </c>
      <c r="O2548" s="11">
        <f t="shared" si="235"/>
        <v>1.1171428571428572</v>
      </c>
      <c r="P2548" s="12">
        <f t="shared" si="236"/>
        <v>41524.858553240738</v>
      </c>
      <c r="Q2548" s="12">
        <f t="shared" si="237"/>
        <v>41552.208333333336</v>
      </c>
      <c r="R2548" t="s">
        <v>8300</v>
      </c>
      <c r="S2548" t="str">
        <f t="shared" si="238"/>
        <v>music</v>
      </c>
      <c r="T2548" t="str">
        <f t="shared" si="239"/>
        <v>classical music</v>
      </c>
    </row>
    <row r="2549" spans="1:20" ht="43.2" x14ac:dyDescent="0.55000000000000004">
      <c r="A2549">
        <v>2547</v>
      </c>
      <c r="B2549" s="3" t="s">
        <v>2547</v>
      </c>
      <c r="C2549" s="3" t="s">
        <v>6657</v>
      </c>
      <c r="D2549" s="7">
        <v>5500</v>
      </c>
      <c r="E2549" s="7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7">
        <f t="shared" si="234"/>
        <v>49.194029850746269</v>
      </c>
      <c r="N2549" t="b">
        <v>1</v>
      </c>
      <c r="O2549" s="11">
        <f t="shared" si="235"/>
        <v>1.1985454545454546</v>
      </c>
      <c r="P2549" s="12">
        <f t="shared" si="236"/>
        <v>40973.773182870369</v>
      </c>
      <c r="Q2549" s="12">
        <f t="shared" si="237"/>
        <v>41003.731516203705</v>
      </c>
      <c r="R2549" t="s">
        <v>8300</v>
      </c>
      <c r="S2549" t="str">
        <f t="shared" si="238"/>
        <v>music</v>
      </c>
      <c r="T2549" t="str">
        <f t="shared" si="239"/>
        <v>classical music</v>
      </c>
    </row>
    <row r="2550" spans="1:20" ht="43.2" x14ac:dyDescent="0.55000000000000004">
      <c r="A2550">
        <v>2548</v>
      </c>
      <c r="B2550" s="3" t="s">
        <v>2548</v>
      </c>
      <c r="C2550" s="3" t="s">
        <v>6658</v>
      </c>
      <c r="D2550" s="7">
        <v>6000</v>
      </c>
      <c r="E2550" s="7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7">
        <f t="shared" si="234"/>
        <v>165.16216216216216</v>
      </c>
      <c r="N2550" t="b">
        <v>1</v>
      </c>
      <c r="O2550" s="11">
        <f t="shared" si="235"/>
        <v>1.0185</v>
      </c>
      <c r="P2550" s="12">
        <f t="shared" si="236"/>
        <v>42618.625428240746</v>
      </c>
      <c r="Q2550" s="12">
        <f t="shared" si="237"/>
        <v>42643.185416666667</v>
      </c>
      <c r="R2550" t="s">
        <v>8300</v>
      </c>
      <c r="S2550" t="str">
        <f t="shared" si="238"/>
        <v>music</v>
      </c>
      <c r="T2550" t="str">
        <f t="shared" si="239"/>
        <v>classical music</v>
      </c>
    </row>
    <row r="2551" spans="1:20" ht="43.2" x14ac:dyDescent="0.55000000000000004">
      <c r="A2551">
        <v>2549</v>
      </c>
      <c r="B2551" s="3" t="s">
        <v>2549</v>
      </c>
      <c r="C2551" s="3" t="s">
        <v>6659</v>
      </c>
      <c r="D2551" s="7">
        <v>1570</v>
      </c>
      <c r="E2551" s="7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7">
        <f t="shared" si="234"/>
        <v>43.621621621621621</v>
      </c>
      <c r="N2551" t="b">
        <v>1</v>
      </c>
      <c r="O2551" s="11">
        <f t="shared" si="235"/>
        <v>1.0280254777070064</v>
      </c>
      <c r="P2551" s="12">
        <f t="shared" si="236"/>
        <v>41390.757754629631</v>
      </c>
      <c r="Q2551" s="12">
        <f t="shared" si="237"/>
        <v>41425.708333333336</v>
      </c>
      <c r="R2551" t="s">
        <v>8300</v>
      </c>
      <c r="S2551" t="str">
        <f t="shared" si="238"/>
        <v>music</v>
      </c>
      <c r="T2551" t="str">
        <f t="shared" si="239"/>
        <v>classical music</v>
      </c>
    </row>
    <row r="2552" spans="1:20" ht="43.2" x14ac:dyDescent="0.55000000000000004">
      <c r="A2552">
        <v>2550</v>
      </c>
      <c r="B2552" s="3" t="s">
        <v>2550</v>
      </c>
      <c r="C2552" s="3" t="s">
        <v>6660</v>
      </c>
      <c r="D2552" s="7">
        <v>6500</v>
      </c>
      <c r="E2552" s="7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7">
        <f t="shared" si="234"/>
        <v>43.7</v>
      </c>
      <c r="N2552" t="b">
        <v>1</v>
      </c>
      <c r="O2552" s="11">
        <f t="shared" si="235"/>
        <v>1.0084615384615385</v>
      </c>
      <c r="P2552" s="12">
        <f t="shared" si="236"/>
        <v>42228.634328703702</v>
      </c>
      <c r="Q2552" s="12">
        <f t="shared" si="237"/>
        <v>42285.165972222225</v>
      </c>
      <c r="R2552" t="s">
        <v>8300</v>
      </c>
      <c r="S2552" t="str">
        <f t="shared" si="238"/>
        <v>music</v>
      </c>
      <c r="T2552" t="str">
        <f t="shared" si="239"/>
        <v>classical music</v>
      </c>
    </row>
    <row r="2553" spans="1:20" ht="43.2" x14ac:dyDescent="0.55000000000000004">
      <c r="A2553">
        <v>2551</v>
      </c>
      <c r="B2553" s="3" t="s">
        <v>2551</v>
      </c>
      <c r="C2553" s="3" t="s">
        <v>6661</v>
      </c>
      <c r="D2553" s="7">
        <v>3675</v>
      </c>
      <c r="E2553" s="7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7">
        <f t="shared" si="234"/>
        <v>67.419642857142861</v>
      </c>
      <c r="N2553" t="b">
        <v>1</v>
      </c>
      <c r="O2553" s="11">
        <f t="shared" si="235"/>
        <v>1.0273469387755103</v>
      </c>
      <c r="P2553" s="12">
        <f t="shared" si="236"/>
        <v>40961.252141203702</v>
      </c>
      <c r="Q2553" s="12">
        <f t="shared" si="237"/>
        <v>40989.866666666669</v>
      </c>
      <c r="R2553" t="s">
        <v>8300</v>
      </c>
      <c r="S2553" t="str">
        <f t="shared" si="238"/>
        <v>music</v>
      </c>
      <c r="T2553" t="str">
        <f t="shared" si="239"/>
        <v>classical music</v>
      </c>
    </row>
    <row r="2554" spans="1:20" ht="43.2" x14ac:dyDescent="0.55000000000000004">
      <c r="A2554">
        <v>2552</v>
      </c>
      <c r="B2554" s="3" t="s">
        <v>2552</v>
      </c>
      <c r="C2554" s="3" t="s">
        <v>6662</v>
      </c>
      <c r="D2554" s="7">
        <v>3000</v>
      </c>
      <c r="E2554" s="7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7">
        <f t="shared" si="234"/>
        <v>177.5</v>
      </c>
      <c r="N2554" t="b">
        <v>1</v>
      </c>
      <c r="O2554" s="11">
        <f t="shared" si="235"/>
        <v>1.0649999999999999</v>
      </c>
      <c r="P2554" s="12">
        <f t="shared" si="236"/>
        <v>42769.809965277775</v>
      </c>
      <c r="Q2554" s="12">
        <f t="shared" si="237"/>
        <v>42799.809965277775</v>
      </c>
      <c r="R2554" t="s">
        <v>8300</v>
      </c>
      <c r="S2554" t="str">
        <f t="shared" si="238"/>
        <v>music</v>
      </c>
      <c r="T2554" t="str">
        <f t="shared" si="239"/>
        <v>classical music</v>
      </c>
    </row>
    <row r="2555" spans="1:20" ht="43.2" x14ac:dyDescent="0.55000000000000004">
      <c r="A2555">
        <v>2553</v>
      </c>
      <c r="B2555" s="3" t="s">
        <v>2553</v>
      </c>
      <c r="C2555" s="3" t="s">
        <v>6663</v>
      </c>
      <c r="D2555" s="7">
        <v>1500</v>
      </c>
      <c r="E2555" s="7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7">
        <f t="shared" si="234"/>
        <v>38.883333333333333</v>
      </c>
      <c r="N2555" t="b">
        <v>1</v>
      </c>
      <c r="O2555" s="11">
        <f t="shared" si="235"/>
        <v>1.5553333333333332</v>
      </c>
      <c r="P2555" s="12">
        <f t="shared" si="236"/>
        <v>41113.199155092596</v>
      </c>
      <c r="Q2555" s="12">
        <f t="shared" si="237"/>
        <v>41173.199155092596</v>
      </c>
      <c r="R2555" t="s">
        <v>8300</v>
      </c>
      <c r="S2555" t="str">
        <f t="shared" si="238"/>
        <v>music</v>
      </c>
      <c r="T2555" t="str">
        <f t="shared" si="239"/>
        <v>classical music</v>
      </c>
    </row>
    <row r="2556" spans="1:20" ht="43.2" x14ac:dyDescent="0.55000000000000004">
      <c r="A2556">
        <v>2554</v>
      </c>
      <c r="B2556" s="3" t="s">
        <v>2554</v>
      </c>
      <c r="C2556" s="3" t="s">
        <v>6664</v>
      </c>
      <c r="D2556" s="7">
        <v>3000</v>
      </c>
      <c r="E2556" s="7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7">
        <f t="shared" si="234"/>
        <v>54.985074626865675</v>
      </c>
      <c r="N2556" t="b">
        <v>1</v>
      </c>
      <c r="O2556" s="11">
        <f t="shared" si="235"/>
        <v>1.228</v>
      </c>
      <c r="P2556" s="12">
        <f t="shared" si="236"/>
        <v>42125.078275462962</v>
      </c>
      <c r="Q2556" s="12">
        <f t="shared" si="237"/>
        <v>42156.165972222225</v>
      </c>
      <c r="R2556" t="s">
        <v>8300</v>
      </c>
      <c r="S2556" t="str">
        <f t="shared" si="238"/>
        <v>music</v>
      </c>
      <c r="T2556" t="str">
        <f t="shared" si="239"/>
        <v>classical music</v>
      </c>
    </row>
    <row r="2557" spans="1:20" ht="43.2" x14ac:dyDescent="0.55000000000000004">
      <c r="A2557">
        <v>2555</v>
      </c>
      <c r="B2557" s="3" t="s">
        <v>2555</v>
      </c>
      <c r="C2557" s="3" t="s">
        <v>6665</v>
      </c>
      <c r="D2557" s="7">
        <v>2000</v>
      </c>
      <c r="E2557" s="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7">
        <f t="shared" si="234"/>
        <v>61.342857142857142</v>
      </c>
      <c r="N2557" t="b">
        <v>1</v>
      </c>
      <c r="O2557" s="11">
        <f t="shared" si="235"/>
        <v>1.0734999999999999</v>
      </c>
      <c r="P2557" s="12">
        <f t="shared" si="236"/>
        <v>41026.655011574076</v>
      </c>
      <c r="Q2557" s="12">
        <f t="shared" si="237"/>
        <v>41057.655011574076</v>
      </c>
      <c r="R2557" t="s">
        <v>8300</v>
      </c>
      <c r="S2557" t="str">
        <f t="shared" si="238"/>
        <v>music</v>
      </c>
      <c r="T2557" t="str">
        <f t="shared" si="239"/>
        <v>classical music</v>
      </c>
    </row>
    <row r="2558" spans="1:20" ht="43.2" x14ac:dyDescent="0.55000000000000004">
      <c r="A2558">
        <v>2556</v>
      </c>
      <c r="B2558" s="3" t="s">
        <v>2556</v>
      </c>
      <c r="C2558" s="3" t="s">
        <v>6666</v>
      </c>
      <c r="D2558" s="7">
        <v>745</v>
      </c>
      <c r="E2558" s="7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7">
        <f t="shared" si="234"/>
        <v>23.117647058823529</v>
      </c>
      <c r="N2558" t="b">
        <v>1</v>
      </c>
      <c r="O2558" s="11">
        <f t="shared" si="235"/>
        <v>1.0550335570469798</v>
      </c>
      <c r="P2558" s="12">
        <f t="shared" si="236"/>
        <v>41222.991400462961</v>
      </c>
      <c r="Q2558" s="12">
        <f t="shared" si="237"/>
        <v>41267.991400462961</v>
      </c>
      <c r="R2558" t="s">
        <v>8300</v>
      </c>
      <c r="S2558" t="str">
        <f t="shared" si="238"/>
        <v>music</v>
      </c>
      <c r="T2558" t="str">
        <f t="shared" si="239"/>
        <v>classical music</v>
      </c>
    </row>
    <row r="2559" spans="1:20" ht="28.8" x14ac:dyDescent="0.55000000000000004">
      <c r="A2559">
        <v>2557</v>
      </c>
      <c r="B2559" s="3" t="s">
        <v>2557</v>
      </c>
      <c r="C2559" s="3" t="s">
        <v>6667</v>
      </c>
      <c r="D2559" s="7">
        <v>900</v>
      </c>
      <c r="E2559" s="7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7">
        <f t="shared" si="234"/>
        <v>29.611111111111111</v>
      </c>
      <c r="N2559" t="b">
        <v>1</v>
      </c>
      <c r="O2559" s="11">
        <f t="shared" si="235"/>
        <v>1.1844444444444444</v>
      </c>
      <c r="P2559" s="12">
        <f t="shared" si="236"/>
        <v>41744.745208333334</v>
      </c>
      <c r="Q2559" s="12">
        <f t="shared" si="237"/>
        <v>41774.745208333334</v>
      </c>
      <c r="R2559" t="s">
        <v>8300</v>
      </c>
      <c r="S2559" t="str">
        <f t="shared" si="238"/>
        <v>music</v>
      </c>
      <c r="T2559" t="str">
        <f t="shared" si="239"/>
        <v>classical music</v>
      </c>
    </row>
    <row r="2560" spans="1:20" ht="28.8" x14ac:dyDescent="0.55000000000000004">
      <c r="A2560">
        <v>2558</v>
      </c>
      <c r="B2560" s="3" t="s">
        <v>2558</v>
      </c>
      <c r="C2560" s="3" t="s">
        <v>6668</v>
      </c>
      <c r="D2560" s="7">
        <v>1250</v>
      </c>
      <c r="E2560" s="7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7">
        <f t="shared" si="234"/>
        <v>75.611111111111114</v>
      </c>
      <c r="N2560" t="b">
        <v>1</v>
      </c>
      <c r="O2560" s="11">
        <f t="shared" si="235"/>
        <v>1.0888</v>
      </c>
      <c r="P2560" s="12">
        <f t="shared" si="236"/>
        <v>42093.860023148154</v>
      </c>
      <c r="Q2560" s="12">
        <f t="shared" si="237"/>
        <v>42125.582638888889</v>
      </c>
      <c r="R2560" t="s">
        <v>8300</v>
      </c>
      <c r="S2560" t="str">
        <f t="shared" si="238"/>
        <v>music</v>
      </c>
      <c r="T2560" t="str">
        <f t="shared" si="239"/>
        <v>classical music</v>
      </c>
    </row>
    <row r="2561" spans="1:20" ht="43.2" x14ac:dyDescent="0.55000000000000004">
      <c r="A2561">
        <v>2559</v>
      </c>
      <c r="B2561" s="3" t="s">
        <v>2559</v>
      </c>
      <c r="C2561" s="3" t="s">
        <v>6669</v>
      </c>
      <c r="D2561" s="7">
        <v>800</v>
      </c>
      <c r="E2561" s="7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7">
        <f t="shared" si="234"/>
        <v>35.6</v>
      </c>
      <c r="N2561" t="b">
        <v>1</v>
      </c>
      <c r="O2561" s="11">
        <f t="shared" si="235"/>
        <v>1.1125</v>
      </c>
      <c r="P2561" s="12">
        <f t="shared" si="236"/>
        <v>40829.873657407406</v>
      </c>
      <c r="Q2561" s="12">
        <f t="shared" si="237"/>
        <v>40862.817361111112</v>
      </c>
      <c r="R2561" t="s">
        <v>8300</v>
      </c>
      <c r="S2561" t="str">
        <f t="shared" si="238"/>
        <v>music</v>
      </c>
      <c r="T2561" t="str">
        <f t="shared" si="239"/>
        <v>classical music</v>
      </c>
    </row>
    <row r="2562" spans="1:20" ht="43.2" x14ac:dyDescent="0.55000000000000004">
      <c r="A2562">
        <v>2560</v>
      </c>
      <c r="B2562" s="3" t="s">
        <v>2560</v>
      </c>
      <c r="C2562" s="3" t="s">
        <v>6670</v>
      </c>
      <c r="D2562" s="7">
        <v>3000</v>
      </c>
      <c r="E2562" s="7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7">
        <f t="shared" si="234"/>
        <v>143</v>
      </c>
      <c r="N2562" t="b">
        <v>1</v>
      </c>
      <c r="O2562" s="11">
        <f t="shared" si="235"/>
        <v>1.0009999999999999</v>
      </c>
      <c r="P2562" s="12">
        <f t="shared" si="236"/>
        <v>42039.951087962967</v>
      </c>
      <c r="Q2562" s="12">
        <f t="shared" si="237"/>
        <v>42069.951087962967</v>
      </c>
      <c r="R2562" t="s">
        <v>8300</v>
      </c>
      <c r="S2562" t="str">
        <f t="shared" si="238"/>
        <v>music</v>
      </c>
      <c r="T2562" t="str">
        <f t="shared" si="239"/>
        <v>classical music</v>
      </c>
    </row>
    <row r="2563" spans="1:20" ht="43.2" x14ac:dyDescent="0.55000000000000004">
      <c r="A2563">
        <v>2561</v>
      </c>
      <c r="B2563" s="3" t="s">
        <v>2561</v>
      </c>
      <c r="C2563" s="3" t="s">
        <v>6671</v>
      </c>
      <c r="D2563" s="7">
        <v>100000</v>
      </c>
      <c r="E2563" s="7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7" t="e">
        <f t="shared" ref="M2563:M2626" si="240">E2563/L2563</f>
        <v>#DIV/0!</v>
      </c>
      <c r="N2563" t="b">
        <v>0</v>
      </c>
      <c r="O2563" s="11">
        <f t="shared" ref="O2563:O2626" si="241">E2563/D2563</f>
        <v>0</v>
      </c>
      <c r="P2563" s="12">
        <f t="shared" ref="P2563:P2626" si="242">(((J2563/60)/60)/24)+DATE(1970,1,1)</f>
        <v>42260.528807870374</v>
      </c>
      <c r="Q2563" s="12">
        <f t="shared" ref="Q2563:Q2626" si="243">(((I2563/60)/60)/24)+DATE(1970,1,1)</f>
        <v>42290.528807870374</v>
      </c>
      <c r="R2563" t="s">
        <v>8284</v>
      </c>
      <c r="S2563" t="str">
        <f t="shared" ref="S2563:S2626" si="244">LEFT(R2563, SEARCH("/",R2563,1)-1)</f>
        <v>food</v>
      </c>
      <c r="T2563" t="str">
        <f t="shared" ref="T2563:T2626" si="245">RIGHT(R2563,LEN(R2563)-SEARCH("/",R2563))</f>
        <v>food trucks</v>
      </c>
    </row>
    <row r="2564" spans="1:20" ht="57.6" x14ac:dyDescent="0.55000000000000004">
      <c r="A2564">
        <v>2562</v>
      </c>
      <c r="B2564" s="3" t="s">
        <v>2562</v>
      </c>
      <c r="C2564" s="3" t="s">
        <v>6672</v>
      </c>
      <c r="D2564" s="7">
        <v>10000</v>
      </c>
      <c r="E2564" s="7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7">
        <f t="shared" si="240"/>
        <v>25</v>
      </c>
      <c r="N2564" t="b">
        <v>0</v>
      </c>
      <c r="O2564" s="11">
        <f t="shared" si="241"/>
        <v>7.4999999999999997E-3</v>
      </c>
      <c r="P2564" s="12">
        <f t="shared" si="242"/>
        <v>42594.524756944447</v>
      </c>
      <c r="Q2564" s="12">
        <f t="shared" si="243"/>
        <v>42654.524756944447</v>
      </c>
      <c r="R2564" t="s">
        <v>8284</v>
      </c>
      <c r="S2564" t="str">
        <f t="shared" si="244"/>
        <v>food</v>
      </c>
      <c r="T2564" t="str">
        <f t="shared" si="245"/>
        <v>food trucks</v>
      </c>
    </row>
    <row r="2565" spans="1:20" ht="28.8" x14ac:dyDescent="0.55000000000000004">
      <c r="A2565">
        <v>2563</v>
      </c>
      <c r="B2565" s="3" t="s">
        <v>2563</v>
      </c>
      <c r="C2565" s="3" t="s">
        <v>6673</v>
      </c>
      <c r="D2565" s="7">
        <v>20000</v>
      </c>
      <c r="E2565" s="7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7" t="e">
        <f t="shared" si="240"/>
        <v>#DIV/0!</v>
      </c>
      <c r="N2565" t="b">
        <v>0</v>
      </c>
      <c r="O2565" s="11">
        <f t="shared" si="241"/>
        <v>0</v>
      </c>
      <c r="P2565" s="12">
        <f t="shared" si="242"/>
        <v>42155.139479166668</v>
      </c>
      <c r="Q2565" s="12">
        <f t="shared" si="243"/>
        <v>42215.139479166668</v>
      </c>
      <c r="R2565" t="s">
        <v>8284</v>
      </c>
      <c r="S2565" t="str">
        <f t="shared" si="244"/>
        <v>food</v>
      </c>
      <c r="T2565" t="str">
        <f t="shared" si="245"/>
        <v>food trucks</v>
      </c>
    </row>
    <row r="2566" spans="1:20" ht="43.2" x14ac:dyDescent="0.55000000000000004">
      <c r="A2566">
        <v>2564</v>
      </c>
      <c r="B2566" s="3" t="s">
        <v>2564</v>
      </c>
      <c r="C2566" s="3" t="s">
        <v>6674</v>
      </c>
      <c r="D2566" s="7">
        <v>40000</v>
      </c>
      <c r="E2566" s="7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7" t="e">
        <f t="shared" si="240"/>
        <v>#DIV/0!</v>
      </c>
      <c r="N2566" t="b">
        <v>0</v>
      </c>
      <c r="O2566" s="11">
        <f t="shared" si="241"/>
        <v>0</v>
      </c>
      <c r="P2566" s="12">
        <f t="shared" si="242"/>
        <v>41822.040497685186</v>
      </c>
      <c r="Q2566" s="12">
        <f t="shared" si="243"/>
        <v>41852.040497685186</v>
      </c>
      <c r="R2566" t="s">
        <v>8284</v>
      </c>
      <c r="S2566" t="str">
        <f t="shared" si="244"/>
        <v>food</v>
      </c>
      <c r="T2566" t="str">
        <f t="shared" si="245"/>
        <v>food trucks</v>
      </c>
    </row>
    <row r="2567" spans="1:20" ht="43.2" x14ac:dyDescent="0.55000000000000004">
      <c r="A2567">
        <v>2565</v>
      </c>
      <c r="B2567" s="3" t="s">
        <v>2565</v>
      </c>
      <c r="C2567" s="3" t="s">
        <v>6675</v>
      </c>
      <c r="D2567" s="7">
        <v>10000</v>
      </c>
      <c r="E2567" s="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7">
        <f t="shared" si="240"/>
        <v>100</v>
      </c>
      <c r="N2567" t="b">
        <v>0</v>
      </c>
      <c r="O2567" s="11">
        <f t="shared" si="241"/>
        <v>0.01</v>
      </c>
      <c r="P2567" s="12">
        <f t="shared" si="242"/>
        <v>42440.650335648148</v>
      </c>
      <c r="Q2567" s="12">
        <f t="shared" si="243"/>
        <v>42499.868055555555</v>
      </c>
      <c r="R2567" t="s">
        <v>8284</v>
      </c>
      <c r="S2567" t="str">
        <f t="shared" si="244"/>
        <v>food</v>
      </c>
      <c r="T2567" t="str">
        <f t="shared" si="245"/>
        <v>food trucks</v>
      </c>
    </row>
    <row r="2568" spans="1:20" ht="43.2" x14ac:dyDescent="0.55000000000000004">
      <c r="A2568">
        <v>2566</v>
      </c>
      <c r="B2568" s="3" t="s">
        <v>2566</v>
      </c>
      <c r="C2568" s="3" t="s">
        <v>6676</v>
      </c>
      <c r="D2568" s="7">
        <v>35000</v>
      </c>
      <c r="E2568" s="7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7" t="e">
        <f t="shared" si="240"/>
        <v>#DIV/0!</v>
      </c>
      <c r="N2568" t="b">
        <v>0</v>
      </c>
      <c r="O2568" s="11">
        <f t="shared" si="241"/>
        <v>0</v>
      </c>
      <c r="P2568" s="12">
        <f t="shared" si="242"/>
        <v>41842.980879629627</v>
      </c>
      <c r="Q2568" s="12">
        <f t="shared" si="243"/>
        <v>41872.980879629627</v>
      </c>
      <c r="R2568" t="s">
        <v>8284</v>
      </c>
      <c r="S2568" t="str">
        <f t="shared" si="244"/>
        <v>food</v>
      </c>
      <c r="T2568" t="str">
        <f t="shared" si="245"/>
        <v>food trucks</v>
      </c>
    </row>
    <row r="2569" spans="1:20" ht="43.2" x14ac:dyDescent="0.55000000000000004">
      <c r="A2569">
        <v>2567</v>
      </c>
      <c r="B2569" s="3" t="s">
        <v>2567</v>
      </c>
      <c r="C2569" s="3" t="s">
        <v>6677</v>
      </c>
      <c r="D2569" s="7">
        <v>45000</v>
      </c>
      <c r="E2569" s="7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7">
        <f t="shared" si="240"/>
        <v>60</v>
      </c>
      <c r="N2569" t="b">
        <v>0</v>
      </c>
      <c r="O2569" s="11">
        <f t="shared" si="241"/>
        <v>2.6666666666666666E-3</v>
      </c>
      <c r="P2569" s="12">
        <f t="shared" si="242"/>
        <v>42087.878912037035</v>
      </c>
      <c r="Q2569" s="12">
        <f t="shared" si="243"/>
        <v>42117.878912037035</v>
      </c>
      <c r="R2569" t="s">
        <v>8284</v>
      </c>
      <c r="S2569" t="str">
        <f t="shared" si="244"/>
        <v>food</v>
      </c>
      <c r="T2569" t="str">
        <f t="shared" si="245"/>
        <v>food trucks</v>
      </c>
    </row>
    <row r="2570" spans="1:20" ht="43.2" x14ac:dyDescent="0.55000000000000004">
      <c r="A2570">
        <v>2568</v>
      </c>
      <c r="B2570" s="3" t="s">
        <v>2568</v>
      </c>
      <c r="C2570" s="3" t="s">
        <v>6678</v>
      </c>
      <c r="D2570" s="7">
        <v>10000</v>
      </c>
      <c r="E2570" s="7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7">
        <f t="shared" si="240"/>
        <v>50</v>
      </c>
      <c r="N2570" t="b">
        <v>0</v>
      </c>
      <c r="O2570" s="11">
        <f t="shared" si="241"/>
        <v>5.0000000000000001E-3</v>
      </c>
      <c r="P2570" s="12">
        <f t="shared" si="242"/>
        <v>42584.666597222225</v>
      </c>
      <c r="Q2570" s="12">
        <f t="shared" si="243"/>
        <v>42614.666597222225</v>
      </c>
      <c r="R2570" t="s">
        <v>8284</v>
      </c>
      <c r="S2570" t="str">
        <f t="shared" si="244"/>
        <v>food</v>
      </c>
      <c r="T2570" t="str">
        <f t="shared" si="245"/>
        <v>food trucks</v>
      </c>
    </row>
    <row r="2571" spans="1:20" ht="43.2" x14ac:dyDescent="0.55000000000000004">
      <c r="A2571">
        <v>2569</v>
      </c>
      <c r="B2571" s="3" t="s">
        <v>2569</v>
      </c>
      <c r="C2571" s="3" t="s">
        <v>6679</v>
      </c>
      <c r="D2571" s="7">
        <v>6500</v>
      </c>
      <c r="E2571" s="7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7">
        <f t="shared" si="240"/>
        <v>72.5</v>
      </c>
      <c r="N2571" t="b">
        <v>0</v>
      </c>
      <c r="O2571" s="11">
        <f t="shared" si="241"/>
        <v>2.2307692307692306E-2</v>
      </c>
      <c r="P2571" s="12">
        <f t="shared" si="242"/>
        <v>42234.105462962965</v>
      </c>
      <c r="Q2571" s="12">
        <f t="shared" si="243"/>
        <v>42264.105462962965</v>
      </c>
      <c r="R2571" t="s">
        <v>8284</v>
      </c>
      <c r="S2571" t="str">
        <f t="shared" si="244"/>
        <v>food</v>
      </c>
      <c r="T2571" t="str">
        <f t="shared" si="245"/>
        <v>food trucks</v>
      </c>
    </row>
    <row r="2572" spans="1:20" ht="43.2" x14ac:dyDescent="0.55000000000000004">
      <c r="A2572">
        <v>2570</v>
      </c>
      <c r="B2572" s="3" t="s">
        <v>2570</v>
      </c>
      <c r="C2572" s="3" t="s">
        <v>6680</v>
      </c>
      <c r="D2572" s="7">
        <v>7000</v>
      </c>
      <c r="E2572" s="7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7">
        <f t="shared" si="240"/>
        <v>29.5</v>
      </c>
      <c r="N2572" t="b">
        <v>0</v>
      </c>
      <c r="O2572" s="11">
        <f t="shared" si="241"/>
        <v>8.4285714285714294E-3</v>
      </c>
      <c r="P2572" s="12">
        <f t="shared" si="242"/>
        <v>42744.903182870374</v>
      </c>
      <c r="Q2572" s="12">
        <f t="shared" si="243"/>
        <v>42774.903182870374</v>
      </c>
      <c r="R2572" t="s">
        <v>8284</v>
      </c>
      <c r="S2572" t="str">
        <f t="shared" si="244"/>
        <v>food</v>
      </c>
      <c r="T2572" t="str">
        <f t="shared" si="245"/>
        <v>food trucks</v>
      </c>
    </row>
    <row r="2573" spans="1:20" ht="43.2" x14ac:dyDescent="0.55000000000000004">
      <c r="A2573">
        <v>2571</v>
      </c>
      <c r="B2573" s="3" t="s">
        <v>2571</v>
      </c>
      <c r="C2573" s="3" t="s">
        <v>6681</v>
      </c>
      <c r="D2573" s="7">
        <v>100000</v>
      </c>
      <c r="E2573" s="7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7">
        <f t="shared" si="240"/>
        <v>62.5</v>
      </c>
      <c r="N2573" t="b">
        <v>0</v>
      </c>
      <c r="O2573" s="11">
        <f t="shared" si="241"/>
        <v>2.5000000000000001E-3</v>
      </c>
      <c r="P2573" s="12">
        <f t="shared" si="242"/>
        <v>42449.341678240744</v>
      </c>
      <c r="Q2573" s="12">
        <f t="shared" si="243"/>
        <v>42509.341678240744</v>
      </c>
      <c r="R2573" t="s">
        <v>8284</v>
      </c>
      <c r="S2573" t="str">
        <f t="shared" si="244"/>
        <v>food</v>
      </c>
      <c r="T2573" t="str">
        <f t="shared" si="245"/>
        <v>food trucks</v>
      </c>
    </row>
    <row r="2574" spans="1:20" ht="43.2" x14ac:dyDescent="0.55000000000000004">
      <c r="A2574">
        <v>2572</v>
      </c>
      <c r="B2574" s="3" t="s">
        <v>2572</v>
      </c>
      <c r="C2574" s="3" t="s">
        <v>6682</v>
      </c>
      <c r="D2574" s="7">
        <v>30000</v>
      </c>
      <c r="E2574" s="7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7" t="e">
        <f t="shared" si="240"/>
        <v>#DIV/0!</v>
      </c>
      <c r="N2574" t="b">
        <v>0</v>
      </c>
      <c r="O2574" s="11">
        <f t="shared" si="241"/>
        <v>0</v>
      </c>
      <c r="P2574" s="12">
        <f t="shared" si="242"/>
        <v>42077.119409722218</v>
      </c>
      <c r="Q2574" s="12">
        <f t="shared" si="243"/>
        <v>42107.119409722218</v>
      </c>
      <c r="R2574" t="s">
        <v>8284</v>
      </c>
      <c r="S2574" t="str">
        <f t="shared" si="244"/>
        <v>food</v>
      </c>
      <c r="T2574" t="str">
        <f t="shared" si="245"/>
        <v>food trucks</v>
      </c>
    </row>
    <row r="2575" spans="1:20" ht="43.2" x14ac:dyDescent="0.55000000000000004">
      <c r="A2575">
        <v>2573</v>
      </c>
      <c r="B2575" s="3" t="s">
        <v>2573</v>
      </c>
      <c r="C2575" s="3" t="s">
        <v>6683</v>
      </c>
      <c r="D2575" s="7">
        <v>8000</v>
      </c>
      <c r="E2575" s="7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7" t="e">
        <f t="shared" si="240"/>
        <v>#DIV/0!</v>
      </c>
      <c r="N2575" t="b">
        <v>0</v>
      </c>
      <c r="O2575" s="11">
        <f t="shared" si="241"/>
        <v>0</v>
      </c>
      <c r="P2575" s="12">
        <f t="shared" si="242"/>
        <v>41829.592002314814</v>
      </c>
      <c r="Q2575" s="12">
        <f t="shared" si="243"/>
        <v>41874.592002314814</v>
      </c>
      <c r="R2575" t="s">
        <v>8284</v>
      </c>
      <c r="S2575" t="str">
        <f t="shared" si="244"/>
        <v>food</v>
      </c>
      <c r="T2575" t="str">
        <f t="shared" si="245"/>
        <v>food trucks</v>
      </c>
    </row>
    <row r="2576" spans="1:20" ht="43.2" x14ac:dyDescent="0.55000000000000004">
      <c r="A2576">
        <v>2574</v>
      </c>
      <c r="B2576" s="3" t="s">
        <v>2574</v>
      </c>
      <c r="C2576" s="3" t="s">
        <v>6684</v>
      </c>
      <c r="D2576" s="7">
        <v>10000</v>
      </c>
      <c r="E2576" s="7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7" t="e">
        <f t="shared" si="240"/>
        <v>#DIV/0!</v>
      </c>
      <c r="N2576" t="b">
        <v>0</v>
      </c>
      <c r="O2576" s="11">
        <f t="shared" si="241"/>
        <v>0</v>
      </c>
      <c r="P2576" s="12">
        <f t="shared" si="242"/>
        <v>42487.825752314813</v>
      </c>
      <c r="Q2576" s="12">
        <f t="shared" si="243"/>
        <v>42508.825752314813</v>
      </c>
      <c r="R2576" t="s">
        <v>8284</v>
      </c>
      <c r="S2576" t="str">
        <f t="shared" si="244"/>
        <v>food</v>
      </c>
      <c r="T2576" t="str">
        <f t="shared" si="245"/>
        <v>food trucks</v>
      </c>
    </row>
    <row r="2577" spans="1:20" ht="43.2" x14ac:dyDescent="0.55000000000000004">
      <c r="A2577">
        <v>2575</v>
      </c>
      <c r="B2577" s="3" t="s">
        <v>2575</v>
      </c>
      <c r="C2577" s="3" t="s">
        <v>6685</v>
      </c>
      <c r="D2577" s="7">
        <v>85000</v>
      </c>
      <c r="E2577" s="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7" t="e">
        <f t="shared" si="240"/>
        <v>#DIV/0!</v>
      </c>
      <c r="N2577" t="b">
        <v>0</v>
      </c>
      <c r="O2577" s="11">
        <f t="shared" si="241"/>
        <v>0</v>
      </c>
      <c r="P2577" s="12">
        <f t="shared" si="242"/>
        <v>41986.108726851846</v>
      </c>
      <c r="Q2577" s="12">
        <f t="shared" si="243"/>
        <v>42016.108726851846</v>
      </c>
      <c r="R2577" t="s">
        <v>8284</v>
      </c>
      <c r="S2577" t="str">
        <f t="shared" si="244"/>
        <v>food</v>
      </c>
      <c r="T2577" t="str">
        <f t="shared" si="245"/>
        <v>food trucks</v>
      </c>
    </row>
    <row r="2578" spans="1:20" ht="28.8" x14ac:dyDescent="0.55000000000000004">
      <c r="A2578">
        <v>2576</v>
      </c>
      <c r="B2578" s="3" t="s">
        <v>2576</v>
      </c>
      <c r="C2578" s="3" t="s">
        <v>6686</v>
      </c>
      <c r="D2578" s="7">
        <v>10000</v>
      </c>
      <c r="E2578" s="7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7" t="e">
        <f t="shared" si="240"/>
        <v>#DIV/0!</v>
      </c>
      <c r="N2578" t="b">
        <v>0</v>
      </c>
      <c r="O2578" s="11">
        <f t="shared" si="241"/>
        <v>0</v>
      </c>
      <c r="P2578" s="12">
        <f t="shared" si="242"/>
        <v>42060.00980324074</v>
      </c>
      <c r="Q2578" s="12">
        <f t="shared" si="243"/>
        <v>42104.968136574069</v>
      </c>
      <c r="R2578" t="s">
        <v>8284</v>
      </c>
      <c r="S2578" t="str">
        <f t="shared" si="244"/>
        <v>food</v>
      </c>
      <c r="T2578" t="str">
        <f t="shared" si="245"/>
        <v>food trucks</v>
      </c>
    </row>
    <row r="2579" spans="1:20" ht="43.2" x14ac:dyDescent="0.55000000000000004">
      <c r="A2579">
        <v>2577</v>
      </c>
      <c r="B2579" s="3" t="s">
        <v>2577</v>
      </c>
      <c r="C2579" s="3" t="s">
        <v>6687</v>
      </c>
      <c r="D2579" s="7">
        <v>15000</v>
      </c>
      <c r="E2579" s="7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7" t="e">
        <f t="shared" si="240"/>
        <v>#DIV/0!</v>
      </c>
      <c r="N2579" t="b">
        <v>0</v>
      </c>
      <c r="O2579" s="11">
        <f t="shared" si="241"/>
        <v>0</v>
      </c>
      <c r="P2579" s="12">
        <f t="shared" si="242"/>
        <v>41830.820567129631</v>
      </c>
      <c r="Q2579" s="12">
        <f t="shared" si="243"/>
        <v>41855.820567129631</v>
      </c>
      <c r="R2579" t="s">
        <v>8284</v>
      </c>
      <c r="S2579" t="str">
        <f t="shared" si="244"/>
        <v>food</v>
      </c>
      <c r="T2579" t="str">
        <f t="shared" si="245"/>
        <v>food trucks</v>
      </c>
    </row>
    <row r="2580" spans="1:20" ht="43.2" x14ac:dyDescent="0.55000000000000004">
      <c r="A2580">
        <v>2578</v>
      </c>
      <c r="B2580" s="3" t="s">
        <v>2578</v>
      </c>
      <c r="C2580" s="3" t="s">
        <v>6688</v>
      </c>
      <c r="D2580" s="7">
        <v>6000</v>
      </c>
      <c r="E2580" s="7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7" t="e">
        <f t="shared" si="240"/>
        <v>#DIV/0!</v>
      </c>
      <c r="N2580" t="b">
        <v>0</v>
      </c>
      <c r="O2580" s="11">
        <f t="shared" si="241"/>
        <v>0</v>
      </c>
      <c r="P2580" s="12">
        <f t="shared" si="242"/>
        <v>42238.022905092599</v>
      </c>
      <c r="Q2580" s="12">
        <f t="shared" si="243"/>
        <v>42286.708333333328</v>
      </c>
      <c r="R2580" t="s">
        <v>8284</v>
      </c>
      <c r="S2580" t="str">
        <f t="shared" si="244"/>
        <v>food</v>
      </c>
      <c r="T2580" t="str">
        <f t="shared" si="245"/>
        <v>food trucks</v>
      </c>
    </row>
    <row r="2581" spans="1:20" ht="43.2" x14ac:dyDescent="0.55000000000000004">
      <c r="A2581">
        <v>2579</v>
      </c>
      <c r="B2581" s="3" t="s">
        <v>2579</v>
      </c>
      <c r="C2581" s="3" t="s">
        <v>6689</v>
      </c>
      <c r="D2581" s="7">
        <v>200000</v>
      </c>
      <c r="E2581" s="7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7">
        <f t="shared" si="240"/>
        <v>23.083333333333332</v>
      </c>
      <c r="N2581" t="b">
        <v>0</v>
      </c>
      <c r="O2581" s="11">
        <f t="shared" si="241"/>
        <v>1.3849999999999999E-3</v>
      </c>
      <c r="P2581" s="12">
        <f t="shared" si="242"/>
        <v>41837.829895833333</v>
      </c>
      <c r="Q2581" s="12">
        <f t="shared" si="243"/>
        <v>41897.829895833333</v>
      </c>
      <c r="R2581" t="s">
        <v>8284</v>
      </c>
      <c r="S2581" t="str">
        <f t="shared" si="244"/>
        <v>food</v>
      </c>
      <c r="T2581" t="str">
        <f t="shared" si="245"/>
        <v>food trucks</v>
      </c>
    </row>
    <row r="2582" spans="1:20" ht="43.2" x14ac:dyDescent="0.55000000000000004">
      <c r="A2582">
        <v>2580</v>
      </c>
      <c r="B2582" s="3" t="s">
        <v>2580</v>
      </c>
      <c r="C2582" s="3" t="s">
        <v>6690</v>
      </c>
      <c r="D2582" s="7">
        <v>8500</v>
      </c>
      <c r="E2582" s="7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7">
        <f t="shared" si="240"/>
        <v>25.5</v>
      </c>
      <c r="N2582" t="b">
        <v>0</v>
      </c>
      <c r="O2582" s="11">
        <f t="shared" si="241"/>
        <v>6.0000000000000001E-3</v>
      </c>
      <c r="P2582" s="12">
        <f t="shared" si="242"/>
        <v>42110.326423611114</v>
      </c>
      <c r="Q2582" s="12">
        <f t="shared" si="243"/>
        <v>42140.125</v>
      </c>
      <c r="R2582" t="s">
        <v>8284</v>
      </c>
      <c r="S2582" t="str">
        <f t="shared" si="244"/>
        <v>food</v>
      </c>
      <c r="T2582" t="str">
        <f t="shared" si="245"/>
        <v>food trucks</v>
      </c>
    </row>
    <row r="2583" spans="1:20" ht="43.2" x14ac:dyDescent="0.55000000000000004">
      <c r="A2583">
        <v>2581</v>
      </c>
      <c r="B2583" s="3" t="s">
        <v>2581</v>
      </c>
      <c r="C2583" s="3" t="s">
        <v>6691</v>
      </c>
      <c r="D2583" s="7">
        <v>5000</v>
      </c>
      <c r="E2583" s="7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7">
        <f t="shared" si="240"/>
        <v>48.18181818181818</v>
      </c>
      <c r="N2583" t="b">
        <v>0</v>
      </c>
      <c r="O2583" s="11">
        <f t="shared" si="241"/>
        <v>0.106</v>
      </c>
      <c r="P2583" s="12">
        <f t="shared" si="242"/>
        <v>42294.628449074073</v>
      </c>
      <c r="Q2583" s="12">
        <f t="shared" si="243"/>
        <v>42324.670115740737</v>
      </c>
      <c r="R2583" t="s">
        <v>8284</v>
      </c>
      <c r="S2583" t="str">
        <f t="shared" si="244"/>
        <v>food</v>
      </c>
      <c r="T2583" t="str">
        <f t="shared" si="245"/>
        <v>food trucks</v>
      </c>
    </row>
    <row r="2584" spans="1:20" ht="28.8" x14ac:dyDescent="0.55000000000000004">
      <c r="A2584">
        <v>2582</v>
      </c>
      <c r="B2584" s="3" t="s">
        <v>2582</v>
      </c>
      <c r="C2584" s="3" t="s">
        <v>6692</v>
      </c>
      <c r="D2584" s="7">
        <v>90000</v>
      </c>
      <c r="E2584" s="7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7">
        <f t="shared" si="240"/>
        <v>1</v>
      </c>
      <c r="N2584" t="b">
        <v>0</v>
      </c>
      <c r="O2584" s="11">
        <f t="shared" si="241"/>
        <v>1.1111111111111112E-5</v>
      </c>
      <c r="P2584" s="12">
        <f t="shared" si="242"/>
        <v>42642.988819444443</v>
      </c>
      <c r="Q2584" s="12">
        <f t="shared" si="243"/>
        <v>42672.988819444443</v>
      </c>
      <c r="R2584" t="s">
        <v>8284</v>
      </c>
      <c r="S2584" t="str">
        <f t="shared" si="244"/>
        <v>food</v>
      </c>
      <c r="T2584" t="str">
        <f t="shared" si="245"/>
        <v>food trucks</v>
      </c>
    </row>
    <row r="2585" spans="1:20" ht="43.2" x14ac:dyDescent="0.55000000000000004">
      <c r="A2585">
        <v>2583</v>
      </c>
      <c r="B2585" s="3" t="s">
        <v>2583</v>
      </c>
      <c r="C2585" s="3" t="s">
        <v>6693</v>
      </c>
      <c r="D2585" s="7">
        <v>1000</v>
      </c>
      <c r="E2585" s="7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7">
        <f t="shared" si="240"/>
        <v>1</v>
      </c>
      <c r="N2585" t="b">
        <v>0</v>
      </c>
      <c r="O2585" s="11">
        <f t="shared" si="241"/>
        <v>5.0000000000000001E-3</v>
      </c>
      <c r="P2585" s="12">
        <f t="shared" si="242"/>
        <v>42019.76944444445</v>
      </c>
      <c r="Q2585" s="12">
        <f t="shared" si="243"/>
        <v>42079.727777777778</v>
      </c>
      <c r="R2585" t="s">
        <v>8284</v>
      </c>
      <c r="S2585" t="str">
        <f t="shared" si="244"/>
        <v>food</v>
      </c>
      <c r="T2585" t="str">
        <f t="shared" si="245"/>
        <v>food trucks</v>
      </c>
    </row>
    <row r="2586" spans="1:20" ht="28.8" x14ac:dyDescent="0.55000000000000004">
      <c r="A2586">
        <v>2584</v>
      </c>
      <c r="B2586" s="3" t="s">
        <v>2584</v>
      </c>
      <c r="C2586" s="3" t="s">
        <v>6694</v>
      </c>
      <c r="D2586" s="7">
        <v>10000</v>
      </c>
      <c r="E2586" s="7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7" t="e">
        <f t="shared" si="240"/>
        <v>#DIV/0!</v>
      </c>
      <c r="N2586" t="b">
        <v>0</v>
      </c>
      <c r="O2586" s="11">
        <f t="shared" si="241"/>
        <v>0</v>
      </c>
      <c r="P2586" s="12">
        <f t="shared" si="242"/>
        <v>42140.173252314817</v>
      </c>
      <c r="Q2586" s="12">
        <f t="shared" si="243"/>
        <v>42170.173252314817</v>
      </c>
      <c r="R2586" t="s">
        <v>8284</v>
      </c>
      <c r="S2586" t="str">
        <f t="shared" si="244"/>
        <v>food</v>
      </c>
      <c r="T2586" t="str">
        <f t="shared" si="245"/>
        <v>food trucks</v>
      </c>
    </row>
    <row r="2587" spans="1:20" ht="43.2" x14ac:dyDescent="0.55000000000000004">
      <c r="A2587">
        <v>2585</v>
      </c>
      <c r="B2587" s="3" t="s">
        <v>2585</v>
      </c>
      <c r="C2587" s="3" t="s">
        <v>6695</v>
      </c>
      <c r="D2587" s="7">
        <v>30000</v>
      </c>
      <c r="E2587" s="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7">
        <f t="shared" si="240"/>
        <v>50</v>
      </c>
      <c r="N2587" t="b">
        <v>0</v>
      </c>
      <c r="O2587" s="11">
        <f t="shared" si="241"/>
        <v>1.6666666666666668E-3</v>
      </c>
      <c r="P2587" s="12">
        <f t="shared" si="242"/>
        <v>41795.963333333333</v>
      </c>
      <c r="Q2587" s="12">
        <f t="shared" si="243"/>
        <v>41825.963333333333</v>
      </c>
      <c r="R2587" t="s">
        <v>8284</v>
      </c>
      <c r="S2587" t="str">
        <f t="shared" si="244"/>
        <v>food</v>
      </c>
      <c r="T2587" t="str">
        <f t="shared" si="245"/>
        <v>food trucks</v>
      </c>
    </row>
    <row r="2588" spans="1:20" ht="28.8" x14ac:dyDescent="0.55000000000000004">
      <c r="A2588">
        <v>2586</v>
      </c>
      <c r="B2588" s="3" t="s">
        <v>2586</v>
      </c>
      <c r="C2588" s="3" t="s">
        <v>6696</v>
      </c>
      <c r="D2588" s="7">
        <v>3000</v>
      </c>
      <c r="E2588" s="7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7">
        <f t="shared" si="240"/>
        <v>5</v>
      </c>
      <c r="N2588" t="b">
        <v>0</v>
      </c>
      <c r="O2588" s="11">
        <f t="shared" si="241"/>
        <v>1.6666666666666668E-3</v>
      </c>
      <c r="P2588" s="12">
        <f t="shared" si="242"/>
        <v>42333.330277777779</v>
      </c>
      <c r="Q2588" s="12">
        <f t="shared" si="243"/>
        <v>42363.330277777779</v>
      </c>
      <c r="R2588" t="s">
        <v>8284</v>
      </c>
      <c r="S2588" t="str">
        <f t="shared" si="244"/>
        <v>food</v>
      </c>
      <c r="T2588" t="str">
        <f t="shared" si="245"/>
        <v>food trucks</v>
      </c>
    </row>
    <row r="2589" spans="1:20" ht="43.2" x14ac:dyDescent="0.55000000000000004">
      <c r="A2589">
        <v>2587</v>
      </c>
      <c r="B2589" s="3" t="s">
        <v>2587</v>
      </c>
      <c r="C2589" s="3" t="s">
        <v>6697</v>
      </c>
      <c r="D2589" s="7">
        <v>50000</v>
      </c>
      <c r="E2589" s="7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7">
        <f t="shared" si="240"/>
        <v>202.83333333333334</v>
      </c>
      <c r="N2589" t="b">
        <v>0</v>
      </c>
      <c r="O2589" s="11">
        <f t="shared" si="241"/>
        <v>2.4340000000000001E-2</v>
      </c>
      <c r="P2589" s="12">
        <f t="shared" si="242"/>
        <v>42338.675381944442</v>
      </c>
      <c r="Q2589" s="12">
        <f t="shared" si="243"/>
        <v>42368.675381944442</v>
      </c>
      <c r="R2589" t="s">
        <v>8284</v>
      </c>
      <c r="S2589" t="str">
        <f t="shared" si="244"/>
        <v>food</v>
      </c>
      <c r="T2589" t="str">
        <f t="shared" si="245"/>
        <v>food trucks</v>
      </c>
    </row>
    <row r="2590" spans="1:20" ht="43.2" x14ac:dyDescent="0.55000000000000004">
      <c r="A2590">
        <v>2588</v>
      </c>
      <c r="B2590" s="3" t="s">
        <v>2588</v>
      </c>
      <c r="C2590" s="3" t="s">
        <v>6698</v>
      </c>
      <c r="D2590" s="7">
        <v>6000</v>
      </c>
      <c r="E2590" s="7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7">
        <f t="shared" si="240"/>
        <v>29.125</v>
      </c>
      <c r="N2590" t="b">
        <v>0</v>
      </c>
      <c r="O2590" s="11">
        <f t="shared" si="241"/>
        <v>3.8833333333333331E-2</v>
      </c>
      <c r="P2590" s="12">
        <f t="shared" si="242"/>
        <v>42042.676226851851</v>
      </c>
      <c r="Q2590" s="12">
        <f t="shared" si="243"/>
        <v>42094.551388888889</v>
      </c>
      <c r="R2590" t="s">
        <v>8284</v>
      </c>
      <c r="S2590" t="str">
        <f t="shared" si="244"/>
        <v>food</v>
      </c>
      <c r="T2590" t="str">
        <f t="shared" si="245"/>
        <v>food trucks</v>
      </c>
    </row>
    <row r="2591" spans="1:20" ht="43.2" x14ac:dyDescent="0.55000000000000004">
      <c r="A2591">
        <v>2589</v>
      </c>
      <c r="B2591" s="3" t="s">
        <v>2589</v>
      </c>
      <c r="C2591" s="3" t="s">
        <v>6699</v>
      </c>
      <c r="D2591" s="7">
        <v>50000</v>
      </c>
      <c r="E2591" s="7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7">
        <f t="shared" si="240"/>
        <v>5</v>
      </c>
      <c r="N2591" t="b">
        <v>0</v>
      </c>
      <c r="O2591" s="11">
        <f t="shared" si="241"/>
        <v>1E-4</v>
      </c>
      <c r="P2591" s="12">
        <f t="shared" si="242"/>
        <v>42422.536192129628</v>
      </c>
      <c r="Q2591" s="12">
        <f t="shared" si="243"/>
        <v>42452.494525462964</v>
      </c>
      <c r="R2591" t="s">
        <v>8284</v>
      </c>
      <c r="S2591" t="str">
        <f t="shared" si="244"/>
        <v>food</v>
      </c>
      <c r="T2591" t="str">
        <f t="shared" si="245"/>
        <v>food trucks</v>
      </c>
    </row>
    <row r="2592" spans="1:20" ht="43.2" x14ac:dyDescent="0.55000000000000004">
      <c r="A2592">
        <v>2590</v>
      </c>
      <c r="B2592" s="3" t="s">
        <v>2590</v>
      </c>
      <c r="C2592" s="3" t="s">
        <v>6700</v>
      </c>
      <c r="D2592" s="7">
        <v>3000</v>
      </c>
      <c r="E2592" s="7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7" t="e">
        <f t="shared" si="240"/>
        <v>#DIV/0!</v>
      </c>
      <c r="N2592" t="b">
        <v>0</v>
      </c>
      <c r="O2592" s="11">
        <f t="shared" si="241"/>
        <v>0</v>
      </c>
      <c r="P2592" s="12">
        <f t="shared" si="242"/>
        <v>42388.589085648149</v>
      </c>
      <c r="Q2592" s="12">
        <f t="shared" si="243"/>
        <v>42395.589085648149</v>
      </c>
      <c r="R2592" t="s">
        <v>8284</v>
      </c>
      <c r="S2592" t="str">
        <f t="shared" si="244"/>
        <v>food</v>
      </c>
      <c r="T2592" t="str">
        <f t="shared" si="245"/>
        <v>food trucks</v>
      </c>
    </row>
    <row r="2593" spans="1:20" ht="43.2" x14ac:dyDescent="0.55000000000000004">
      <c r="A2593">
        <v>2591</v>
      </c>
      <c r="B2593" s="3" t="s">
        <v>2591</v>
      </c>
      <c r="C2593" s="3" t="s">
        <v>6701</v>
      </c>
      <c r="D2593" s="7">
        <v>1500</v>
      </c>
      <c r="E2593" s="7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7">
        <f t="shared" si="240"/>
        <v>13</v>
      </c>
      <c r="N2593" t="b">
        <v>0</v>
      </c>
      <c r="O2593" s="11">
        <f t="shared" si="241"/>
        <v>1.7333333333333333E-2</v>
      </c>
      <c r="P2593" s="12">
        <f t="shared" si="242"/>
        <v>42382.906527777777</v>
      </c>
      <c r="Q2593" s="12">
        <f t="shared" si="243"/>
        <v>42442.864861111113</v>
      </c>
      <c r="R2593" t="s">
        <v>8284</v>
      </c>
      <c r="S2593" t="str">
        <f t="shared" si="244"/>
        <v>food</v>
      </c>
      <c r="T2593" t="str">
        <f t="shared" si="245"/>
        <v>food trucks</v>
      </c>
    </row>
    <row r="2594" spans="1:20" ht="43.2" x14ac:dyDescent="0.55000000000000004">
      <c r="A2594">
        <v>2592</v>
      </c>
      <c r="B2594" s="3" t="s">
        <v>2592</v>
      </c>
      <c r="C2594" s="3" t="s">
        <v>6702</v>
      </c>
      <c r="D2594" s="7">
        <v>30000</v>
      </c>
      <c r="E2594" s="7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7">
        <f t="shared" si="240"/>
        <v>50</v>
      </c>
      <c r="N2594" t="b">
        <v>0</v>
      </c>
      <c r="O2594" s="11">
        <f t="shared" si="241"/>
        <v>1.6666666666666668E-3</v>
      </c>
      <c r="P2594" s="12">
        <f t="shared" si="242"/>
        <v>41887.801168981481</v>
      </c>
      <c r="Q2594" s="12">
        <f t="shared" si="243"/>
        <v>41917.801168981481</v>
      </c>
      <c r="R2594" t="s">
        <v>8284</v>
      </c>
      <c r="S2594" t="str">
        <f t="shared" si="244"/>
        <v>food</v>
      </c>
      <c r="T2594" t="str">
        <f t="shared" si="245"/>
        <v>food trucks</v>
      </c>
    </row>
    <row r="2595" spans="1:20" ht="43.2" x14ac:dyDescent="0.55000000000000004">
      <c r="A2595">
        <v>2593</v>
      </c>
      <c r="B2595" s="3" t="s">
        <v>2593</v>
      </c>
      <c r="C2595" s="3" t="s">
        <v>6703</v>
      </c>
      <c r="D2595" s="7">
        <v>10000</v>
      </c>
      <c r="E2595" s="7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7" t="e">
        <f t="shared" si="240"/>
        <v>#DIV/0!</v>
      </c>
      <c r="N2595" t="b">
        <v>0</v>
      </c>
      <c r="O2595" s="11">
        <f t="shared" si="241"/>
        <v>0</v>
      </c>
      <c r="P2595" s="12">
        <f t="shared" si="242"/>
        <v>42089.84520833334</v>
      </c>
      <c r="Q2595" s="12">
        <f t="shared" si="243"/>
        <v>42119.84520833334</v>
      </c>
      <c r="R2595" t="s">
        <v>8284</v>
      </c>
      <c r="S2595" t="str">
        <f t="shared" si="244"/>
        <v>food</v>
      </c>
      <c r="T2595" t="str">
        <f t="shared" si="245"/>
        <v>food trucks</v>
      </c>
    </row>
    <row r="2596" spans="1:20" ht="43.2" x14ac:dyDescent="0.55000000000000004">
      <c r="A2596">
        <v>2594</v>
      </c>
      <c r="B2596" s="3" t="s">
        <v>2594</v>
      </c>
      <c r="C2596" s="3" t="s">
        <v>6704</v>
      </c>
      <c r="D2596" s="7">
        <v>80000</v>
      </c>
      <c r="E2596" s="7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7">
        <f t="shared" si="240"/>
        <v>1</v>
      </c>
      <c r="N2596" t="b">
        <v>0</v>
      </c>
      <c r="O2596" s="11">
        <f t="shared" si="241"/>
        <v>1.2500000000000001E-5</v>
      </c>
      <c r="P2596" s="12">
        <f t="shared" si="242"/>
        <v>41828.967916666668</v>
      </c>
      <c r="Q2596" s="12">
        <f t="shared" si="243"/>
        <v>41858.967916666668</v>
      </c>
      <c r="R2596" t="s">
        <v>8284</v>
      </c>
      <c r="S2596" t="str">
        <f t="shared" si="244"/>
        <v>food</v>
      </c>
      <c r="T2596" t="str">
        <f t="shared" si="245"/>
        <v>food trucks</v>
      </c>
    </row>
    <row r="2597" spans="1:20" ht="28.8" x14ac:dyDescent="0.55000000000000004">
      <c r="A2597">
        <v>2595</v>
      </c>
      <c r="B2597" s="3" t="s">
        <v>2595</v>
      </c>
      <c r="C2597" s="3" t="s">
        <v>6705</v>
      </c>
      <c r="D2597" s="7">
        <v>15000</v>
      </c>
      <c r="E2597" s="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7">
        <f t="shared" si="240"/>
        <v>96.05263157894737</v>
      </c>
      <c r="N2597" t="b">
        <v>0</v>
      </c>
      <c r="O2597" s="11">
        <f t="shared" si="241"/>
        <v>0.12166666666666667</v>
      </c>
      <c r="P2597" s="12">
        <f t="shared" si="242"/>
        <v>42760.244212962964</v>
      </c>
      <c r="Q2597" s="12">
        <f t="shared" si="243"/>
        <v>42790.244212962964</v>
      </c>
      <c r="R2597" t="s">
        <v>8284</v>
      </c>
      <c r="S2597" t="str">
        <f t="shared" si="244"/>
        <v>food</v>
      </c>
      <c r="T2597" t="str">
        <f t="shared" si="245"/>
        <v>food trucks</v>
      </c>
    </row>
    <row r="2598" spans="1:20" ht="43.2" x14ac:dyDescent="0.55000000000000004">
      <c r="A2598">
        <v>2596</v>
      </c>
      <c r="B2598" s="3" t="s">
        <v>2596</v>
      </c>
      <c r="C2598" s="3" t="s">
        <v>6706</v>
      </c>
      <c r="D2598" s="7">
        <v>35000</v>
      </c>
      <c r="E2598" s="7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7">
        <f t="shared" si="240"/>
        <v>305.77777777777777</v>
      </c>
      <c r="N2598" t="b">
        <v>0</v>
      </c>
      <c r="O2598" s="11">
        <f t="shared" si="241"/>
        <v>0.23588571428571428</v>
      </c>
      <c r="P2598" s="12">
        <f t="shared" si="242"/>
        <v>41828.664456018516</v>
      </c>
      <c r="Q2598" s="12">
        <f t="shared" si="243"/>
        <v>41858.664456018516</v>
      </c>
      <c r="R2598" t="s">
        <v>8284</v>
      </c>
      <c r="S2598" t="str">
        <f t="shared" si="244"/>
        <v>food</v>
      </c>
      <c r="T2598" t="str">
        <f t="shared" si="245"/>
        <v>food trucks</v>
      </c>
    </row>
    <row r="2599" spans="1:20" ht="43.2" x14ac:dyDescent="0.55000000000000004">
      <c r="A2599">
        <v>2597</v>
      </c>
      <c r="B2599" s="3" t="s">
        <v>2597</v>
      </c>
      <c r="C2599" s="3" t="s">
        <v>6707</v>
      </c>
      <c r="D2599" s="7">
        <v>1500</v>
      </c>
      <c r="E2599" s="7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7">
        <f t="shared" si="240"/>
        <v>12.142857142857142</v>
      </c>
      <c r="N2599" t="b">
        <v>0</v>
      </c>
      <c r="O2599" s="11">
        <f t="shared" si="241"/>
        <v>5.6666666666666664E-2</v>
      </c>
      <c r="P2599" s="12">
        <f t="shared" si="242"/>
        <v>42510.341631944444</v>
      </c>
      <c r="Q2599" s="12">
        <f t="shared" si="243"/>
        <v>42540.341631944444</v>
      </c>
      <c r="R2599" t="s">
        <v>8284</v>
      </c>
      <c r="S2599" t="str">
        <f t="shared" si="244"/>
        <v>food</v>
      </c>
      <c r="T2599" t="str">
        <f t="shared" si="245"/>
        <v>food trucks</v>
      </c>
    </row>
    <row r="2600" spans="1:20" ht="43.2" x14ac:dyDescent="0.55000000000000004">
      <c r="A2600">
        <v>2598</v>
      </c>
      <c r="B2600" s="3" t="s">
        <v>2598</v>
      </c>
      <c r="C2600" s="3" t="s">
        <v>6708</v>
      </c>
      <c r="D2600" s="7">
        <v>3000</v>
      </c>
      <c r="E2600" s="7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7">
        <f t="shared" si="240"/>
        <v>83.571428571428569</v>
      </c>
      <c r="N2600" t="b">
        <v>0</v>
      </c>
      <c r="O2600" s="11">
        <f t="shared" si="241"/>
        <v>0.39</v>
      </c>
      <c r="P2600" s="12">
        <f t="shared" si="242"/>
        <v>42240.840289351851</v>
      </c>
      <c r="Q2600" s="12">
        <f t="shared" si="243"/>
        <v>42270.840289351851</v>
      </c>
      <c r="R2600" t="s">
        <v>8284</v>
      </c>
      <c r="S2600" t="str">
        <f t="shared" si="244"/>
        <v>food</v>
      </c>
      <c r="T2600" t="str">
        <f t="shared" si="245"/>
        <v>food trucks</v>
      </c>
    </row>
    <row r="2601" spans="1:20" ht="28.8" x14ac:dyDescent="0.55000000000000004">
      <c r="A2601">
        <v>2599</v>
      </c>
      <c r="B2601" s="3" t="s">
        <v>2599</v>
      </c>
      <c r="C2601" s="3" t="s">
        <v>6709</v>
      </c>
      <c r="D2601" s="7">
        <v>9041</v>
      </c>
      <c r="E2601" s="7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7">
        <f t="shared" si="240"/>
        <v>18</v>
      </c>
      <c r="N2601" t="b">
        <v>0</v>
      </c>
      <c r="O2601" s="11">
        <f t="shared" si="241"/>
        <v>9.9546510341776348E-3</v>
      </c>
      <c r="P2601" s="12">
        <f t="shared" si="242"/>
        <v>41809.754016203704</v>
      </c>
      <c r="Q2601" s="12">
        <f t="shared" si="243"/>
        <v>41854.754016203704</v>
      </c>
      <c r="R2601" t="s">
        <v>8284</v>
      </c>
      <c r="S2601" t="str">
        <f t="shared" si="244"/>
        <v>food</v>
      </c>
      <c r="T2601" t="str">
        <f t="shared" si="245"/>
        <v>food trucks</v>
      </c>
    </row>
    <row r="2602" spans="1:20" ht="28.8" x14ac:dyDescent="0.55000000000000004">
      <c r="A2602">
        <v>2600</v>
      </c>
      <c r="B2602" s="3" t="s">
        <v>2600</v>
      </c>
      <c r="C2602" s="3" t="s">
        <v>6710</v>
      </c>
      <c r="D2602" s="7">
        <v>50000</v>
      </c>
      <c r="E2602" s="7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7">
        <f t="shared" si="240"/>
        <v>115.53333333333333</v>
      </c>
      <c r="N2602" t="b">
        <v>0</v>
      </c>
      <c r="O2602" s="11">
        <f t="shared" si="241"/>
        <v>6.9320000000000007E-2</v>
      </c>
      <c r="P2602" s="12">
        <f t="shared" si="242"/>
        <v>42394.900462962964</v>
      </c>
      <c r="Q2602" s="12">
        <f t="shared" si="243"/>
        <v>42454.858796296292</v>
      </c>
      <c r="R2602" t="s">
        <v>8284</v>
      </c>
      <c r="S2602" t="str">
        <f t="shared" si="244"/>
        <v>food</v>
      </c>
      <c r="T2602" t="str">
        <f t="shared" si="245"/>
        <v>food trucks</v>
      </c>
    </row>
    <row r="2603" spans="1:20" ht="43.2" x14ac:dyDescent="0.55000000000000004">
      <c r="A2603">
        <v>2601</v>
      </c>
      <c r="B2603" s="3" t="s">
        <v>2601</v>
      </c>
      <c r="C2603" s="3" t="s">
        <v>6711</v>
      </c>
      <c r="D2603" s="7">
        <v>500</v>
      </c>
      <c r="E2603" s="7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7">
        <f t="shared" si="240"/>
        <v>21.900662251655628</v>
      </c>
      <c r="N2603" t="b">
        <v>1</v>
      </c>
      <c r="O2603" s="11">
        <f t="shared" si="241"/>
        <v>6.6139999999999999</v>
      </c>
      <c r="P2603" s="12">
        <f t="shared" si="242"/>
        <v>41150.902187499996</v>
      </c>
      <c r="Q2603" s="12">
        <f t="shared" si="243"/>
        <v>41165.165972222225</v>
      </c>
      <c r="R2603" t="s">
        <v>8301</v>
      </c>
      <c r="S2603" t="str">
        <f t="shared" si="244"/>
        <v>technology</v>
      </c>
      <c r="T2603" t="str">
        <f t="shared" si="245"/>
        <v>space exploration</v>
      </c>
    </row>
    <row r="2604" spans="1:20" ht="43.2" x14ac:dyDescent="0.55000000000000004">
      <c r="A2604">
        <v>2602</v>
      </c>
      <c r="B2604" s="3" t="s">
        <v>2602</v>
      </c>
      <c r="C2604" s="3" t="s">
        <v>6712</v>
      </c>
      <c r="D2604" s="7">
        <v>12000</v>
      </c>
      <c r="E2604" s="7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7">
        <f t="shared" si="240"/>
        <v>80.022494887525568</v>
      </c>
      <c r="N2604" t="b">
        <v>1</v>
      </c>
      <c r="O2604" s="11">
        <f t="shared" si="241"/>
        <v>3.2609166666666667</v>
      </c>
      <c r="P2604" s="12">
        <f t="shared" si="242"/>
        <v>41915.747314814813</v>
      </c>
      <c r="Q2604" s="12">
        <f t="shared" si="243"/>
        <v>41955.888888888891</v>
      </c>
      <c r="R2604" t="s">
        <v>8301</v>
      </c>
      <c r="S2604" t="str">
        <f t="shared" si="244"/>
        <v>technology</v>
      </c>
      <c r="T2604" t="str">
        <f t="shared" si="245"/>
        <v>space exploration</v>
      </c>
    </row>
    <row r="2605" spans="1:20" ht="28.8" x14ac:dyDescent="0.55000000000000004">
      <c r="A2605">
        <v>2603</v>
      </c>
      <c r="B2605" s="3" t="s">
        <v>2603</v>
      </c>
      <c r="C2605" s="3" t="s">
        <v>6713</v>
      </c>
      <c r="D2605" s="7">
        <v>1750</v>
      </c>
      <c r="E2605" s="7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7">
        <f t="shared" si="240"/>
        <v>35.520000000000003</v>
      </c>
      <c r="N2605" t="b">
        <v>1</v>
      </c>
      <c r="O2605" s="11">
        <f t="shared" si="241"/>
        <v>1.0148571428571429</v>
      </c>
      <c r="P2605" s="12">
        <f t="shared" si="242"/>
        <v>41617.912662037037</v>
      </c>
      <c r="Q2605" s="12">
        <f t="shared" si="243"/>
        <v>41631.912662037037</v>
      </c>
      <c r="R2605" t="s">
        <v>8301</v>
      </c>
      <c r="S2605" t="str">
        <f t="shared" si="244"/>
        <v>technology</v>
      </c>
      <c r="T2605" t="str">
        <f t="shared" si="245"/>
        <v>space exploration</v>
      </c>
    </row>
    <row r="2606" spans="1:20" ht="43.2" x14ac:dyDescent="0.55000000000000004">
      <c r="A2606">
        <v>2604</v>
      </c>
      <c r="B2606" s="3" t="s">
        <v>2604</v>
      </c>
      <c r="C2606" s="3" t="s">
        <v>6714</v>
      </c>
      <c r="D2606" s="7">
        <v>20000</v>
      </c>
      <c r="E2606" s="7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7">
        <f t="shared" si="240"/>
        <v>64.933333333333323</v>
      </c>
      <c r="N2606" t="b">
        <v>1</v>
      </c>
      <c r="O2606" s="11">
        <f t="shared" si="241"/>
        <v>1.0421799999999999</v>
      </c>
      <c r="P2606" s="12">
        <f t="shared" si="242"/>
        <v>40998.051192129627</v>
      </c>
      <c r="Q2606" s="12">
        <f t="shared" si="243"/>
        <v>41028.051192129627</v>
      </c>
      <c r="R2606" t="s">
        <v>8301</v>
      </c>
      <c r="S2606" t="str">
        <f t="shared" si="244"/>
        <v>technology</v>
      </c>
      <c r="T2606" t="str">
        <f t="shared" si="245"/>
        <v>space exploration</v>
      </c>
    </row>
    <row r="2607" spans="1:20" ht="43.2" x14ac:dyDescent="0.55000000000000004">
      <c r="A2607">
        <v>2605</v>
      </c>
      <c r="B2607" s="3" t="s">
        <v>2605</v>
      </c>
      <c r="C2607" s="3" t="s">
        <v>6715</v>
      </c>
      <c r="D2607" s="7">
        <v>100000</v>
      </c>
      <c r="E2607" s="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7">
        <f t="shared" si="240"/>
        <v>60.965703745743475</v>
      </c>
      <c r="N2607" t="b">
        <v>1</v>
      </c>
      <c r="O2607" s="11">
        <f t="shared" si="241"/>
        <v>1.0742157000000001</v>
      </c>
      <c r="P2607" s="12">
        <f t="shared" si="242"/>
        <v>42508.541550925926</v>
      </c>
      <c r="Q2607" s="12">
        <f t="shared" si="243"/>
        <v>42538.541550925926</v>
      </c>
      <c r="R2607" t="s">
        <v>8301</v>
      </c>
      <c r="S2607" t="str">
        <f t="shared" si="244"/>
        <v>technology</v>
      </c>
      <c r="T2607" t="str">
        <f t="shared" si="245"/>
        <v>space exploration</v>
      </c>
    </row>
    <row r="2608" spans="1:20" ht="57.6" x14ac:dyDescent="0.55000000000000004">
      <c r="A2608">
        <v>2606</v>
      </c>
      <c r="B2608" s="3" t="s">
        <v>2606</v>
      </c>
      <c r="C2608" s="3" t="s">
        <v>6716</v>
      </c>
      <c r="D2608" s="7">
        <v>11000</v>
      </c>
      <c r="E2608" s="7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7">
        <f t="shared" si="240"/>
        <v>31.444155844155844</v>
      </c>
      <c r="N2608" t="b">
        <v>1</v>
      </c>
      <c r="O2608" s="11">
        <f t="shared" si="241"/>
        <v>1.1005454545454545</v>
      </c>
      <c r="P2608" s="12">
        <f t="shared" si="242"/>
        <v>41726.712754629632</v>
      </c>
      <c r="Q2608" s="12">
        <f t="shared" si="243"/>
        <v>41758.712754629632</v>
      </c>
      <c r="R2608" t="s">
        <v>8301</v>
      </c>
      <c r="S2608" t="str">
        <f t="shared" si="244"/>
        <v>technology</v>
      </c>
      <c r="T2608" t="str">
        <f t="shared" si="245"/>
        <v>space exploration</v>
      </c>
    </row>
    <row r="2609" spans="1:20" ht="43.2" x14ac:dyDescent="0.55000000000000004">
      <c r="A2609">
        <v>2607</v>
      </c>
      <c r="B2609" s="3" t="s">
        <v>2607</v>
      </c>
      <c r="C2609" s="3" t="s">
        <v>6717</v>
      </c>
      <c r="D2609" s="7">
        <v>8000</v>
      </c>
      <c r="E2609" s="7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7">
        <f t="shared" si="240"/>
        <v>81.949748743718587</v>
      </c>
      <c r="N2609" t="b">
        <v>1</v>
      </c>
      <c r="O2609" s="11">
        <f t="shared" si="241"/>
        <v>4.077</v>
      </c>
      <c r="P2609" s="12">
        <f t="shared" si="242"/>
        <v>42184.874675925923</v>
      </c>
      <c r="Q2609" s="12">
        <f t="shared" si="243"/>
        <v>42228.083333333328</v>
      </c>
      <c r="R2609" t="s">
        <v>8301</v>
      </c>
      <c r="S2609" t="str">
        <f t="shared" si="244"/>
        <v>technology</v>
      </c>
      <c r="T2609" t="str">
        <f t="shared" si="245"/>
        <v>space exploration</v>
      </c>
    </row>
    <row r="2610" spans="1:20" ht="43.2" x14ac:dyDescent="0.55000000000000004">
      <c r="A2610">
        <v>2608</v>
      </c>
      <c r="B2610" s="3" t="s">
        <v>2608</v>
      </c>
      <c r="C2610" s="3" t="s">
        <v>6718</v>
      </c>
      <c r="D2610" s="7">
        <v>8000</v>
      </c>
      <c r="E2610" s="7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7">
        <f t="shared" si="240"/>
        <v>58.92763157894737</v>
      </c>
      <c r="N2610" t="b">
        <v>1</v>
      </c>
      <c r="O2610" s="11">
        <f t="shared" si="241"/>
        <v>2.2392500000000002</v>
      </c>
      <c r="P2610" s="12">
        <f t="shared" si="242"/>
        <v>42767.801712962959</v>
      </c>
      <c r="Q2610" s="12">
        <f t="shared" si="243"/>
        <v>42809</v>
      </c>
      <c r="R2610" t="s">
        <v>8301</v>
      </c>
      <c r="S2610" t="str">
        <f t="shared" si="244"/>
        <v>technology</v>
      </c>
      <c r="T2610" t="str">
        <f t="shared" si="245"/>
        <v>space exploration</v>
      </c>
    </row>
    <row r="2611" spans="1:20" ht="43.2" x14ac:dyDescent="0.55000000000000004">
      <c r="A2611">
        <v>2609</v>
      </c>
      <c r="B2611" s="3" t="s">
        <v>2609</v>
      </c>
      <c r="C2611" s="3" t="s">
        <v>6719</v>
      </c>
      <c r="D2611" s="7">
        <v>35000</v>
      </c>
      <c r="E2611" s="7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7">
        <f t="shared" si="240"/>
        <v>157.29347633136095</v>
      </c>
      <c r="N2611" t="b">
        <v>1</v>
      </c>
      <c r="O2611" s="11">
        <f t="shared" si="241"/>
        <v>3.038011142857143</v>
      </c>
      <c r="P2611" s="12">
        <f t="shared" si="242"/>
        <v>41075.237858796296</v>
      </c>
      <c r="Q2611" s="12">
        <f t="shared" si="243"/>
        <v>41105.237858796296</v>
      </c>
      <c r="R2611" t="s">
        <v>8301</v>
      </c>
      <c r="S2611" t="str">
        <f t="shared" si="244"/>
        <v>technology</v>
      </c>
      <c r="T2611" t="str">
        <f t="shared" si="245"/>
        <v>space exploration</v>
      </c>
    </row>
    <row r="2612" spans="1:20" ht="28.8" x14ac:dyDescent="0.55000000000000004">
      <c r="A2612">
        <v>2610</v>
      </c>
      <c r="B2612" s="3" t="s">
        <v>2610</v>
      </c>
      <c r="C2612" s="3" t="s">
        <v>6720</v>
      </c>
      <c r="D2612" s="7">
        <v>22765</v>
      </c>
      <c r="E2612" s="7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7">
        <f t="shared" si="240"/>
        <v>55.758509532062391</v>
      </c>
      <c r="N2612" t="b">
        <v>1</v>
      </c>
      <c r="O2612" s="11">
        <f t="shared" si="241"/>
        <v>1.4132510432681749</v>
      </c>
      <c r="P2612" s="12">
        <f t="shared" si="242"/>
        <v>42564.881076388891</v>
      </c>
      <c r="Q2612" s="12">
        <f t="shared" si="243"/>
        <v>42604.290972222225</v>
      </c>
      <c r="R2612" t="s">
        <v>8301</v>
      </c>
      <c r="S2612" t="str">
        <f t="shared" si="244"/>
        <v>technology</v>
      </c>
      <c r="T2612" t="str">
        <f t="shared" si="245"/>
        <v>space exploration</v>
      </c>
    </row>
    <row r="2613" spans="1:20" ht="43.2" x14ac:dyDescent="0.55000000000000004">
      <c r="A2613">
        <v>2611</v>
      </c>
      <c r="B2613" s="3" t="s">
        <v>2611</v>
      </c>
      <c r="C2613" s="3" t="s">
        <v>6721</v>
      </c>
      <c r="D2613" s="7">
        <v>11000</v>
      </c>
      <c r="E2613" s="7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7">
        <f t="shared" si="240"/>
        <v>83.802893802893806</v>
      </c>
      <c r="N2613" t="b">
        <v>1</v>
      </c>
      <c r="O2613" s="11">
        <f t="shared" si="241"/>
        <v>27.906363636363636</v>
      </c>
      <c r="P2613" s="12">
        <f t="shared" si="242"/>
        <v>42704.335810185185</v>
      </c>
      <c r="Q2613" s="12">
        <f t="shared" si="243"/>
        <v>42737.957638888889</v>
      </c>
      <c r="R2613" t="s">
        <v>8301</v>
      </c>
      <c r="S2613" t="str">
        <f t="shared" si="244"/>
        <v>technology</v>
      </c>
      <c r="T2613" t="str">
        <f t="shared" si="245"/>
        <v>space exploration</v>
      </c>
    </row>
    <row r="2614" spans="1:20" ht="43.2" x14ac:dyDescent="0.55000000000000004">
      <c r="A2614">
        <v>2612</v>
      </c>
      <c r="B2614" s="3" t="s">
        <v>2612</v>
      </c>
      <c r="C2614" s="3" t="s">
        <v>6722</v>
      </c>
      <c r="D2614" s="7">
        <v>10000</v>
      </c>
      <c r="E2614" s="7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7">
        <f t="shared" si="240"/>
        <v>58.422210884353746</v>
      </c>
      <c r="N2614" t="b">
        <v>1</v>
      </c>
      <c r="O2614" s="11">
        <f t="shared" si="241"/>
        <v>1.7176130000000001</v>
      </c>
      <c r="P2614" s="12">
        <f t="shared" si="242"/>
        <v>41982.143171296295</v>
      </c>
      <c r="Q2614" s="12">
        <f t="shared" si="243"/>
        <v>42013.143171296295</v>
      </c>
      <c r="R2614" t="s">
        <v>8301</v>
      </c>
      <c r="S2614" t="str">
        <f t="shared" si="244"/>
        <v>technology</v>
      </c>
      <c r="T2614" t="str">
        <f t="shared" si="245"/>
        <v>space exploration</v>
      </c>
    </row>
    <row r="2615" spans="1:20" ht="43.2" x14ac:dyDescent="0.55000000000000004">
      <c r="A2615">
        <v>2613</v>
      </c>
      <c r="B2615" s="3" t="s">
        <v>2613</v>
      </c>
      <c r="C2615" s="3" t="s">
        <v>6723</v>
      </c>
      <c r="D2615" s="7">
        <v>7500</v>
      </c>
      <c r="E2615" s="7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7">
        <f t="shared" si="240"/>
        <v>270.57142857142856</v>
      </c>
      <c r="N2615" t="b">
        <v>1</v>
      </c>
      <c r="O2615" s="11">
        <f t="shared" si="241"/>
        <v>1.0101333333333333</v>
      </c>
      <c r="P2615" s="12">
        <f t="shared" si="242"/>
        <v>41143.81821759259</v>
      </c>
      <c r="Q2615" s="12">
        <f t="shared" si="243"/>
        <v>41173.81821759259</v>
      </c>
      <c r="R2615" t="s">
        <v>8301</v>
      </c>
      <c r="S2615" t="str">
        <f t="shared" si="244"/>
        <v>technology</v>
      </c>
      <c r="T2615" t="str">
        <f t="shared" si="245"/>
        <v>space exploration</v>
      </c>
    </row>
    <row r="2616" spans="1:20" ht="43.2" x14ac:dyDescent="0.55000000000000004">
      <c r="A2616">
        <v>2614</v>
      </c>
      <c r="B2616" s="3" t="s">
        <v>2614</v>
      </c>
      <c r="C2616" s="3" t="s">
        <v>6724</v>
      </c>
      <c r="D2616" s="7">
        <v>10500</v>
      </c>
      <c r="E2616" s="7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7">
        <f t="shared" si="240"/>
        <v>107.1</v>
      </c>
      <c r="N2616" t="b">
        <v>1</v>
      </c>
      <c r="O2616" s="11">
        <f t="shared" si="241"/>
        <v>1.02</v>
      </c>
      <c r="P2616" s="12">
        <f t="shared" si="242"/>
        <v>41730.708472222221</v>
      </c>
      <c r="Q2616" s="12">
        <f t="shared" si="243"/>
        <v>41759.208333333336</v>
      </c>
      <c r="R2616" t="s">
        <v>8301</v>
      </c>
      <c r="S2616" t="str">
        <f t="shared" si="244"/>
        <v>technology</v>
      </c>
      <c r="T2616" t="str">
        <f t="shared" si="245"/>
        <v>space exploration</v>
      </c>
    </row>
    <row r="2617" spans="1:20" ht="43.2" x14ac:dyDescent="0.55000000000000004">
      <c r="A2617">
        <v>2615</v>
      </c>
      <c r="B2617" s="3" t="s">
        <v>2615</v>
      </c>
      <c r="C2617" s="3" t="s">
        <v>6725</v>
      </c>
      <c r="D2617" s="7">
        <v>2001</v>
      </c>
      <c r="E2617" s="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7">
        <f t="shared" si="240"/>
        <v>47.180555555555557</v>
      </c>
      <c r="N2617" t="b">
        <v>1</v>
      </c>
      <c r="O2617" s="11">
        <f t="shared" si="241"/>
        <v>1.6976511744127936</v>
      </c>
      <c r="P2617" s="12">
        <f t="shared" si="242"/>
        <v>42453.49726851852</v>
      </c>
      <c r="Q2617" s="12">
        <f t="shared" si="243"/>
        <v>42490.5</v>
      </c>
      <c r="R2617" t="s">
        <v>8301</v>
      </c>
      <c r="S2617" t="str">
        <f t="shared" si="244"/>
        <v>technology</v>
      </c>
      <c r="T2617" t="str">
        <f t="shared" si="245"/>
        <v>space exploration</v>
      </c>
    </row>
    <row r="2618" spans="1:20" ht="43.2" x14ac:dyDescent="0.55000000000000004">
      <c r="A2618">
        <v>2616</v>
      </c>
      <c r="B2618" s="3" t="s">
        <v>2616</v>
      </c>
      <c r="C2618" s="3" t="s">
        <v>6726</v>
      </c>
      <c r="D2618" s="7">
        <v>25000</v>
      </c>
      <c r="E2618" s="7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7">
        <f t="shared" si="240"/>
        <v>120.30882352941177</v>
      </c>
      <c r="N2618" t="b">
        <v>1</v>
      </c>
      <c r="O2618" s="11">
        <f t="shared" si="241"/>
        <v>1.14534</v>
      </c>
      <c r="P2618" s="12">
        <f t="shared" si="242"/>
        <v>42211.99454861111</v>
      </c>
      <c r="Q2618" s="12">
        <f t="shared" si="243"/>
        <v>42241.99454861111</v>
      </c>
      <c r="R2618" t="s">
        <v>8301</v>
      </c>
      <c r="S2618" t="str">
        <f t="shared" si="244"/>
        <v>technology</v>
      </c>
      <c r="T2618" t="str">
        <f t="shared" si="245"/>
        <v>space exploration</v>
      </c>
    </row>
    <row r="2619" spans="1:20" ht="43.2" x14ac:dyDescent="0.55000000000000004">
      <c r="A2619">
        <v>2617</v>
      </c>
      <c r="B2619" s="3" t="s">
        <v>2617</v>
      </c>
      <c r="C2619" s="3" t="s">
        <v>6727</v>
      </c>
      <c r="D2619" s="7">
        <v>500</v>
      </c>
      <c r="E2619" s="7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7">
        <f t="shared" si="240"/>
        <v>27.59748427672956</v>
      </c>
      <c r="N2619" t="b">
        <v>1</v>
      </c>
      <c r="O2619" s="11">
        <f t="shared" si="241"/>
        <v>8.7759999999999998</v>
      </c>
      <c r="P2619" s="12">
        <f t="shared" si="242"/>
        <v>41902.874432870369</v>
      </c>
      <c r="Q2619" s="12">
        <f t="shared" si="243"/>
        <v>41932.874432870369</v>
      </c>
      <c r="R2619" t="s">
        <v>8301</v>
      </c>
      <c r="S2619" t="str">
        <f t="shared" si="244"/>
        <v>technology</v>
      </c>
      <c r="T2619" t="str">
        <f t="shared" si="245"/>
        <v>space exploration</v>
      </c>
    </row>
    <row r="2620" spans="1:20" ht="28.8" x14ac:dyDescent="0.55000000000000004">
      <c r="A2620">
        <v>2618</v>
      </c>
      <c r="B2620" s="3" t="s">
        <v>2618</v>
      </c>
      <c r="C2620" s="3" t="s">
        <v>6728</v>
      </c>
      <c r="D2620" s="7">
        <v>15000</v>
      </c>
      <c r="E2620" s="7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7">
        <f t="shared" si="240"/>
        <v>205.2987012987013</v>
      </c>
      <c r="N2620" t="b">
        <v>1</v>
      </c>
      <c r="O2620" s="11">
        <f t="shared" si="241"/>
        <v>1.0538666666666667</v>
      </c>
      <c r="P2620" s="12">
        <f t="shared" si="242"/>
        <v>42279.792372685188</v>
      </c>
      <c r="Q2620" s="12">
        <f t="shared" si="243"/>
        <v>42339.834039351852</v>
      </c>
      <c r="R2620" t="s">
        <v>8301</v>
      </c>
      <c r="S2620" t="str">
        <f t="shared" si="244"/>
        <v>technology</v>
      </c>
      <c r="T2620" t="str">
        <f t="shared" si="245"/>
        <v>space exploration</v>
      </c>
    </row>
    <row r="2621" spans="1:20" ht="43.2" x14ac:dyDescent="0.55000000000000004">
      <c r="A2621">
        <v>2619</v>
      </c>
      <c r="B2621" s="3" t="s">
        <v>2619</v>
      </c>
      <c r="C2621" s="3" t="s">
        <v>6729</v>
      </c>
      <c r="D2621" s="7">
        <v>1000</v>
      </c>
      <c r="E2621" s="7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7">
        <f t="shared" si="240"/>
        <v>35.547169811320757</v>
      </c>
      <c r="N2621" t="b">
        <v>1</v>
      </c>
      <c r="O2621" s="11">
        <f t="shared" si="241"/>
        <v>1.8839999999999999</v>
      </c>
      <c r="P2621" s="12">
        <f t="shared" si="242"/>
        <v>42273.884305555555</v>
      </c>
      <c r="Q2621" s="12">
        <f t="shared" si="243"/>
        <v>42300.458333333328</v>
      </c>
      <c r="R2621" t="s">
        <v>8301</v>
      </c>
      <c r="S2621" t="str">
        <f t="shared" si="244"/>
        <v>technology</v>
      </c>
      <c r="T2621" t="str">
        <f t="shared" si="245"/>
        <v>space exploration</v>
      </c>
    </row>
    <row r="2622" spans="1:20" ht="43.2" x14ac:dyDescent="0.55000000000000004">
      <c r="A2622">
        <v>2620</v>
      </c>
      <c r="B2622" s="3" t="s">
        <v>2620</v>
      </c>
      <c r="C2622" s="3" t="s">
        <v>6730</v>
      </c>
      <c r="D2622" s="7">
        <v>65000</v>
      </c>
      <c r="E2622" s="7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7">
        <f t="shared" si="240"/>
        <v>74.639488409272587</v>
      </c>
      <c r="N2622" t="b">
        <v>1</v>
      </c>
      <c r="O2622" s="11">
        <f t="shared" si="241"/>
        <v>1.436523076923077</v>
      </c>
      <c r="P2622" s="12">
        <f t="shared" si="242"/>
        <v>42251.16715277778</v>
      </c>
      <c r="Q2622" s="12">
        <f t="shared" si="243"/>
        <v>42288.041666666672</v>
      </c>
      <c r="R2622" t="s">
        <v>8301</v>
      </c>
      <c r="S2622" t="str">
        <f t="shared" si="244"/>
        <v>technology</v>
      </c>
      <c r="T2622" t="str">
        <f t="shared" si="245"/>
        <v>space exploration</v>
      </c>
    </row>
    <row r="2623" spans="1:20" ht="43.2" x14ac:dyDescent="0.55000000000000004">
      <c r="A2623">
        <v>2621</v>
      </c>
      <c r="B2623" s="3" t="s">
        <v>2621</v>
      </c>
      <c r="C2623" s="3" t="s">
        <v>6731</v>
      </c>
      <c r="D2623" s="7">
        <v>15000</v>
      </c>
      <c r="E2623" s="7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7">
        <f t="shared" si="240"/>
        <v>47.058064516129029</v>
      </c>
      <c r="N2623" t="b">
        <v>1</v>
      </c>
      <c r="O2623" s="11">
        <f t="shared" si="241"/>
        <v>1.4588000000000001</v>
      </c>
      <c r="P2623" s="12">
        <f t="shared" si="242"/>
        <v>42115.74754629629</v>
      </c>
      <c r="Q2623" s="12">
        <f t="shared" si="243"/>
        <v>42145.74754629629</v>
      </c>
      <c r="R2623" t="s">
        <v>8301</v>
      </c>
      <c r="S2623" t="str">
        <f t="shared" si="244"/>
        <v>technology</v>
      </c>
      <c r="T2623" t="str">
        <f t="shared" si="245"/>
        <v>space exploration</v>
      </c>
    </row>
    <row r="2624" spans="1:20" ht="43.2" x14ac:dyDescent="0.55000000000000004">
      <c r="A2624">
        <v>2622</v>
      </c>
      <c r="B2624" s="3" t="s">
        <v>2622</v>
      </c>
      <c r="C2624" s="3" t="s">
        <v>6732</v>
      </c>
      <c r="D2624" s="7">
        <v>1500</v>
      </c>
      <c r="E2624" s="7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7">
        <f t="shared" si="240"/>
        <v>26.591351351351353</v>
      </c>
      <c r="N2624" t="b">
        <v>1</v>
      </c>
      <c r="O2624" s="11">
        <f t="shared" si="241"/>
        <v>1.3118399999999999</v>
      </c>
      <c r="P2624" s="12">
        <f t="shared" si="242"/>
        <v>42689.74324074074</v>
      </c>
      <c r="Q2624" s="12">
        <f t="shared" si="243"/>
        <v>42734.74324074074</v>
      </c>
      <c r="R2624" t="s">
        <v>8301</v>
      </c>
      <c r="S2624" t="str">
        <f t="shared" si="244"/>
        <v>technology</v>
      </c>
      <c r="T2624" t="str">
        <f t="shared" si="245"/>
        <v>space exploration</v>
      </c>
    </row>
    <row r="2625" spans="1:20" ht="43.2" x14ac:dyDescent="0.55000000000000004">
      <c r="A2625">
        <v>2623</v>
      </c>
      <c r="B2625" s="3" t="s">
        <v>2623</v>
      </c>
      <c r="C2625" s="3" t="s">
        <v>6733</v>
      </c>
      <c r="D2625" s="7">
        <v>2000</v>
      </c>
      <c r="E2625" s="7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7">
        <f t="shared" si="240"/>
        <v>36.774193548387096</v>
      </c>
      <c r="N2625" t="b">
        <v>1</v>
      </c>
      <c r="O2625" s="11">
        <f t="shared" si="241"/>
        <v>1.1399999999999999</v>
      </c>
      <c r="P2625" s="12">
        <f t="shared" si="242"/>
        <v>42692.256550925929</v>
      </c>
      <c r="Q2625" s="12">
        <f t="shared" si="243"/>
        <v>42706.256550925929</v>
      </c>
      <c r="R2625" t="s">
        <v>8301</v>
      </c>
      <c r="S2625" t="str">
        <f t="shared" si="244"/>
        <v>technology</v>
      </c>
      <c r="T2625" t="str">
        <f t="shared" si="245"/>
        <v>space exploration</v>
      </c>
    </row>
    <row r="2626" spans="1:20" ht="43.2" x14ac:dyDescent="0.55000000000000004">
      <c r="A2626">
        <v>2624</v>
      </c>
      <c r="B2626" s="3" t="s">
        <v>2624</v>
      </c>
      <c r="C2626" s="3" t="s">
        <v>6734</v>
      </c>
      <c r="D2626" s="7">
        <v>8000</v>
      </c>
      <c r="E2626" s="7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7">
        <f t="shared" si="240"/>
        <v>31.820544982698959</v>
      </c>
      <c r="N2626" t="b">
        <v>1</v>
      </c>
      <c r="O2626" s="11">
        <f t="shared" si="241"/>
        <v>13.794206249999998</v>
      </c>
      <c r="P2626" s="12">
        <f t="shared" si="242"/>
        <v>41144.42155092593</v>
      </c>
      <c r="Q2626" s="12">
        <f t="shared" si="243"/>
        <v>41165.42155092593</v>
      </c>
      <c r="R2626" t="s">
        <v>8301</v>
      </c>
      <c r="S2626" t="str">
        <f t="shared" si="244"/>
        <v>technology</v>
      </c>
      <c r="T2626" t="str">
        <f t="shared" si="245"/>
        <v>space exploration</v>
      </c>
    </row>
    <row r="2627" spans="1:20" ht="43.2" x14ac:dyDescent="0.55000000000000004">
      <c r="A2627">
        <v>2625</v>
      </c>
      <c r="B2627" s="3" t="s">
        <v>2625</v>
      </c>
      <c r="C2627" s="3" t="s">
        <v>6735</v>
      </c>
      <c r="D2627" s="7">
        <v>150</v>
      </c>
      <c r="E2627" s="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7">
        <f t="shared" ref="M2627:M2690" si="246">E2627/L2627</f>
        <v>27.576923076923077</v>
      </c>
      <c r="N2627" t="b">
        <v>1</v>
      </c>
      <c r="O2627" s="11">
        <f t="shared" ref="O2627:O2690" si="247">E2627/D2627</f>
        <v>9.56</v>
      </c>
      <c r="P2627" s="12">
        <f t="shared" ref="P2627:P2690" si="248">(((J2627/60)/60)/24)+DATE(1970,1,1)</f>
        <v>42658.810277777782</v>
      </c>
      <c r="Q2627" s="12">
        <f t="shared" ref="Q2627:Q2690" si="249">(((I2627/60)/60)/24)+DATE(1970,1,1)</f>
        <v>42683.851944444439</v>
      </c>
      <c r="R2627" t="s">
        <v>8301</v>
      </c>
      <c r="S2627" t="str">
        <f t="shared" ref="S2627:S2690" si="250">LEFT(R2627, SEARCH("/",R2627,1)-1)</f>
        <v>technology</v>
      </c>
      <c r="T2627" t="str">
        <f t="shared" ref="T2627:T2690" si="251">RIGHT(R2627,LEN(R2627)-SEARCH("/",R2627))</f>
        <v>space exploration</v>
      </c>
    </row>
    <row r="2628" spans="1:20" ht="43.2" x14ac:dyDescent="0.55000000000000004">
      <c r="A2628">
        <v>2626</v>
      </c>
      <c r="B2628" s="3" t="s">
        <v>2626</v>
      </c>
      <c r="C2628" s="3" t="s">
        <v>6736</v>
      </c>
      <c r="D2628" s="7">
        <v>2500</v>
      </c>
      <c r="E2628" s="7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7">
        <f t="shared" si="246"/>
        <v>56</v>
      </c>
      <c r="N2628" t="b">
        <v>1</v>
      </c>
      <c r="O2628" s="11">
        <f t="shared" si="247"/>
        <v>1.1200000000000001</v>
      </c>
      <c r="P2628" s="12">
        <f t="shared" si="248"/>
        <v>42128.628113425926</v>
      </c>
      <c r="Q2628" s="12">
        <f t="shared" si="249"/>
        <v>42158.628113425926</v>
      </c>
      <c r="R2628" t="s">
        <v>8301</v>
      </c>
      <c r="S2628" t="str">
        <f t="shared" si="250"/>
        <v>technology</v>
      </c>
      <c r="T2628" t="str">
        <f t="shared" si="251"/>
        <v>space exploration</v>
      </c>
    </row>
    <row r="2629" spans="1:20" ht="43.2" x14ac:dyDescent="0.55000000000000004">
      <c r="A2629">
        <v>2627</v>
      </c>
      <c r="B2629" s="3" t="s">
        <v>2627</v>
      </c>
      <c r="C2629" s="3" t="s">
        <v>6737</v>
      </c>
      <c r="D2629" s="7">
        <v>150</v>
      </c>
      <c r="E2629" s="7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7">
        <f t="shared" si="246"/>
        <v>21.555555555555557</v>
      </c>
      <c r="N2629" t="b">
        <v>1</v>
      </c>
      <c r="O2629" s="11">
        <f t="shared" si="247"/>
        <v>6.4666666666666668</v>
      </c>
      <c r="P2629" s="12">
        <f t="shared" si="248"/>
        <v>42304.829409722224</v>
      </c>
      <c r="Q2629" s="12">
        <f t="shared" si="249"/>
        <v>42334.871076388896</v>
      </c>
      <c r="R2629" t="s">
        <v>8301</v>
      </c>
      <c r="S2629" t="str">
        <f t="shared" si="250"/>
        <v>technology</v>
      </c>
      <c r="T2629" t="str">
        <f t="shared" si="251"/>
        <v>space exploration</v>
      </c>
    </row>
    <row r="2630" spans="1:20" ht="28.8" x14ac:dyDescent="0.55000000000000004">
      <c r="A2630">
        <v>2628</v>
      </c>
      <c r="B2630" s="3" t="s">
        <v>2628</v>
      </c>
      <c r="C2630" s="3" t="s">
        <v>6738</v>
      </c>
      <c r="D2630" s="7">
        <v>839</v>
      </c>
      <c r="E2630" s="7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7">
        <f t="shared" si="246"/>
        <v>44.095238095238095</v>
      </c>
      <c r="N2630" t="b">
        <v>1</v>
      </c>
      <c r="O2630" s="11">
        <f t="shared" si="247"/>
        <v>1.1036948748510131</v>
      </c>
      <c r="P2630" s="12">
        <f t="shared" si="248"/>
        <v>41953.966053240743</v>
      </c>
      <c r="Q2630" s="12">
        <f t="shared" si="249"/>
        <v>41973.966053240743</v>
      </c>
      <c r="R2630" t="s">
        <v>8301</v>
      </c>
      <c r="S2630" t="str">
        <f t="shared" si="250"/>
        <v>technology</v>
      </c>
      <c r="T2630" t="str">
        <f t="shared" si="251"/>
        <v>space exploration</v>
      </c>
    </row>
    <row r="2631" spans="1:20" ht="28.8" x14ac:dyDescent="0.55000000000000004">
      <c r="A2631">
        <v>2629</v>
      </c>
      <c r="B2631" s="3" t="s">
        <v>2629</v>
      </c>
      <c r="C2631" s="3" t="s">
        <v>6739</v>
      </c>
      <c r="D2631" s="7">
        <v>5000</v>
      </c>
      <c r="E2631" s="7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7">
        <f t="shared" si="246"/>
        <v>63.87</v>
      </c>
      <c r="N2631" t="b">
        <v>1</v>
      </c>
      <c r="O2631" s="11">
        <f t="shared" si="247"/>
        <v>1.2774000000000001</v>
      </c>
      <c r="P2631" s="12">
        <f t="shared" si="248"/>
        <v>42108.538449074069</v>
      </c>
      <c r="Q2631" s="12">
        <f t="shared" si="249"/>
        <v>42138.538449074069</v>
      </c>
      <c r="R2631" t="s">
        <v>8301</v>
      </c>
      <c r="S2631" t="str">
        <f t="shared" si="250"/>
        <v>technology</v>
      </c>
      <c r="T2631" t="str">
        <f t="shared" si="251"/>
        <v>space exploration</v>
      </c>
    </row>
    <row r="2632" spans="1:20" ht="43.2" x14ac:dyDescent="0.55000000000000004">
      <c r="A2632">
        <v>2630</v>
      </c>
      <c r="B2632" s="3" t="s">
        <v>2630</v>
      </c>
      <c r="C2632" s="3" t="s">
        <v>6740</v>
      </c>
      <c r="D2632" s="7">
        <v>2000</v>
      </c>
      <c r="E2632" s="7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7">
        <f t="shared" si="246"/>
        <v>38.987654320987652</v>
      </c>
      <c r="N2632" t="b">
        <v>1</v>
      </c>
      <c r="O2632" s="11">
        <f t="shared" si="247"/>
        <v>1.579</v>
      </c>
      <c r="P2632" s="12">
        <f t="shared" si="248"/>
        <v>42524.105462962965</v>
      </c>
      <c r="Q2632" s="12">
        <f t="shared" si="249"/>
        <v>42551.416666666672</v>
      </c>
      <c r="R2632" t="s">
        <v>8301</v>
      </c>
      <c r="S2632" t="str">
        <f t="shared" si="250"/>
        <v>technology</v>
      </c>
      <c r="T2632" t="str">
        <f t="shared" si="251"/>
        <v>space exploration</v>
      </c>
    </row>
    <row r="2633" spans="1:20" ht="43.2" x14ac:dyDescent="0.55000000000000004">
      <c r="A2633">
        <v>2631</v>
      </c>
      <c r="B2633" s="3" t="s">
        <v>2631</v>
      </c>
      <c r="C2633" s="3" t="s">
        <v>6741</v>
      </c>
      <c r="D2633" s="7">
        <v>20000</v>
      </c>
      <c r="E2633" s="7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7">
        <f t="shared" si="246"/>
        <v>80.185489510489504</v>
      </c>
      <c r="N2633" t="b">
        <v>1</v>
      </c>
      <c r="O2633" s="11">
        <f t="shared" si="247"/>
        <v>1.1466525000000001</v>
      </c>
      <c r="P2633" s="12">
        <f t="shared" si="248"/>
        <v>42218.169293981482</v>
      </c>
      <c r="Q2633" s="12">
        <f t="shared" si="249"/>
        <v>42246.169293981482</v>
      </c>
      <c r="R2633" t="s">
        <v>8301</v>
      </c>
      <c r="S2633" t="str">
        <f t="shared" si="250"/>
        <v>technology</v>
      </c>
      <c r="T2633" t="str">
        <f t="shared" si="251"/>
        <v>space exploration</v>
      </c>
    </row>
    <row r="2634" spans="1:20" ht="43.2" x14ac:dyDescent="0.55000000000000004">
      <c r="A2634">
        <v>2632</v>
      </c>
      <c r="B2634" s="3" t="s">
        <v>2632</v>
      </c>
      <c r="C2634" s="3" t="s">
        <v>6742</v>
      </c>
      <c r="D2634" s="7">
        <v>1070</v>
      </c>
      <c r="E2634" s="7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7">
        <f t="shared" si="246"/>
        <v>34.904761904761905</v>
      </c>
      <c r="N2634" t="b">
        <v>1</v>
      </c>
      <c r="O2634" s="11">
        <f t="shared" si="247"/>
        <v>1.3700934579439252</v>
      </c>
      <c r="P2634" s="12">
        <f t="shared" si="248"/>
        <v>42494.061793981484</v>
      </c>
      <c r="Q2634" s="12">
        <f t="shared" si="249"/>
        <v>42519.061793981484</v>
      </c>
      <c r="R2634" t="s">
        <v>8301</v>
      </c>
      <c r="S2634" t="str">
        <f t="shared" si="250"/>
        <v>technology</v>
      </c>
      <c r="T2634" t="str">
        <f t="shared" si="251"/>
        <v>space exploration</v>
      </c>
    </row>
    <row r="2635" spans="1:20" ht="43.2" x14ac:dyDescent="0.55000000000000004">
      <c r="A2635">
        <v>2633</v>
      </c>
      <c r="B2635" s="3" t="s">
        <v>2633</v>
      </c>
      <c r="C2635" s="3" t="s">
        <v>6743</v>
      </c>
      <c r="D2635" s="7">
        <v>5000</v>
      </c>
      <c r="E2635" s="7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7">
        <f t="shared" si="246"/>
        <v>89.100502512562812</v>
      </c>
      <c r="N2635" t="b">
        <v>1</v>
      </c>
      <c r="O2635" s="11">
        <f t="shared" si="247"/>
        <v>3.5461999999999998</v>
      </c>
      <c r="P2635" s="12">
        <f t="shared" si="248"/>
        <v>41667.823287037041</v>
      </c>
      <c r="Q2635" s="12">
        <f t="shared" si="249"/>
        <v>41697.958333333336</v>
      </c>
      <c r="R2635" t="s">
        <v>8301</v>
      </c>
      <c r="S2635" t="str">
        <f t="shared" si="250"/>
        <v>technology</v>
      </c>
      <c r="T2635" t="str">
        <f t="shared" si="251"/>
        <v>space exploration</v>
      </c>
    </row>
    <row r="2636" spans="1:20" ht="43.2" x14ac:dyDescent="0.55000000000000004">
      <c r="A2636">
        <v>2634</v>
      </c>
      <c r="B2636" s="3" t="s">
        <v>2634</v>
      </c>
      <c r="C2636" s="3" t="s">
        <v>6744</v>
      </c>
      <c r="D2636" s="7">
        <v>930</v>
      </c>
      <c r="E2636" s="7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7">
        <f t="shared" si="246"/>
        <v>39.44</v>
      </c>
      <c r="N2636" t="b">
        <v>1</v>
      </c>
      <c r="O2636" s="11">
        <f t="shared" si="247"/>
        <v>1.0602150537634409</v>
      </c>
      <c r="P2636" s="12">
        <f t="shared" si="248"/>
        <v>42612.656493055561</v>
      </c>
      <c r="Q2636" s="12">
        <f t="shared" si="249"/>
        <v>42642.656493055561</v>
      </c>
      <c r="R2636" t="s">
        <v>8301</v>
      </c>
      <c r="S2636" t="str">
        <f t="shared" si="250"/>
        <v>technology</v>
      </c>
      <c r="T2636" t="str">
        <f t="shared" si="251"/>
        <v>space exploration</v>
      </c>
    </row>
    <row r="2637" spans="1:20" ht="43.2" x14ac:dyDescent="0.55000000000000004">
      <c r="A2637">
        <v>2635</v>
      </c>
      <c r="B2637" s="3" t="s">
        <v>2635</v>
      </c>
      <c r="C2637" s="3" t="s">
        <v>6745</v>
      </c>
      <c r="D2637" s="7">
        <v>11500</v>
      </c>
      <c r="E2637" s="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7">
        <f t="shared" si="246"/>
        <v>136.9047619047619</v>
      </c>
      <c r="N2637" t="b">
        <v>1</v>
      </c>
      <c r="O2637" s="11">
        <f t="shared" si="247"/>
        <v>1</v>
      </c>
      <c r="P2637" s="12">
        <f t="shared" si="248"/>
        <v>42037.950937500005</v>
      </c>
      <c r="Q2637" s="12">
        <f t="shared" si="249"/>
        <v>42072.909270833334</v>
      </c>
      <c r="R2637" t="s">
        <v>8301</v>
      </c>
      <c r="S2637" t="str">
        <f t="shared" si="250"/>
        <v>technology</v>
      </c>
      <c r="T2637" t="str">
        <f t="shared" si="251"/>
        <v>space exploration</v>
      </c>
    </row>
    <row r="2638" spans="1:20" ht="43.2" x14ac:dyDescent="0.55000000000000004">
      <c r="A2638">
        <v>2636</v>
      </c>
      <c r="B2638" s="3" t="s">
        <v>2636</v>
      </c>
      <c r="C2638" s="3" t="s">
        <v>6746</v>
      </c>
      <c r="D2638" s="7">
        <v>1000</v>
      </c>
      <c r="E2638" s="7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7">
        <f t="shared" si="246"/>
        <v>37.46</v>
      </c>
      <c r="N2638" t="b">
        <v>1</v>
      </c>
      <c r="O2638" s="11">
        <f t="shared" si="247"/>
        <v>1.873</v>
      </c>
      <c r="P2638" s="12">
        <f t="shared" si="248"/>
        <v>42636.614745370374</v>
      </c>
      <c r="Q2638" s="12">
        <f t="shared" si="249"/>
        <v>42659.041666666672</v>
      </c>
      <c r="R2638" t="s">
        <v>8301</v>
      </c>
      <c r="S2638" t="str">
        <f t="shared" si="250"/>
        <v>technology</v>
      </c>
      <c r="T2638" t="str">
        <f t="shared" si="251"/>
        <v>space exploration</v>
      </c>
    </row>
    <row r="2639" spans="1:20" ht="28.8" x14ac:dyDescent="0.55000000000000004">
      <c r="A2639">
        <v>2637</v>
      </c>
      <c r="B2639" s="3" t="s">
        <v>2637</v>
      </c>
      <c r="C2639" s="3" t="s">
        <v>6747</v>
      </c>
      <c r="D2639" s="7">
        <v>500</v>
      </c>
      <c r="E2639" s="7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7">
        <f t="shared" si="246"/>
        <v>31.96153846153846</v>
      </c>
      <c r="N2639" t="b">
        <v>1</v>
      </c>
      <c r="O2639" s="11">
        <f t="shared" si="247"/>
        <v>1.6619999999999999</v>
      </c>
      <c r="P2639" s="12">
        <f t="shared" si="248"/>
        <v>42639.549479166672</v>
      </c>
      <c r="Q2639" s="12">
        <f t="shared" si="249"/>
        <v>42655.549479166672</v>
      </c>
      <c r="R2639" t="s">
        <v>8301</v>
      </c>
      <c r="S2639" t="str">
        <f t="shared" si="250"/>
        <v>technology</v>
      </c>
      <c r="T2639" t="str">
        <f t="shared" si="251"/>
        <v>space exploration</v>
      </c>
    </row>
    <row r="2640" spans="1:20" ht="43.2" x14ac:dyDescent="0.55000000000000004">
      <c r="A2640">
        <v>2638</v>
      </c>
      <c r="B2640" s="3" t="s">
        <v>2638</v>
      </c>
      <c r="C2640" s="3" t="s">
        <v>6748</v>
      </c>
      <c r="D2640" s="7">
        <v>347</v>
      </c>
      <c r="E2640" s="7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7">
        <f t="shared" si="246"/>
        <v>25.214285714285715</v>
      </c>
      <c r="N2640" t="b">
        <v>1</v>
      </c>
      <c r="O2640" s="11">
        <f t="shared" si="247"/>
        <v>1.0172910662824208</v>
      </c>
      <c r="P2640" s="12">
        <f t="shared" si="248"/>
        <v>41989.913136574076</v>
      </c>
      <c r="Q2640" s="12">
        <f t="shared" si="249"/>
        <v>42019.913136574076</v>
      </c>
      <c r="R2640" t="s">
        <v>8301</v>
      </c>
      <c r="S2640" t="str">
        <f t="shared" si="250"/>
        <v>technology</v>
      </c>
      <c r="T2640" t="str">
        <f t="shared" si="251"/>
        <v>space exploration</v>
      </c>
    </row>
    <row r="2641" spans="1:20" ht="43.2" x14ac:dyDescent="0.55000000000000004">
      <c r="A2641">
        <v>2639</v>
      </c>
      <c r="B2641" s="3" t="s">
        <v>2639</v>
      </c>
      <c r="C2641" s="3" t="s">
        <v>6749</v>
      </c>
      <c r="D2641" s="7">
        <v>300</v>
      </c>
      <c r="E2641" s="7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7">
        <f t="shared" si="246"/>
        <v>10.040816326530612</v>
      </c>
      <c r="N2641" t="b">
        <v>1</v>
      </c>
      <c r="O2641" s="11">
        <f t="shared" si="247"/>
        <v>1.64</v>
      </c>
      <c r="P2641" s="12">
        <f t="shared" si="248"/>
        <v>42024.86513888889</v>
      </c>
      <c r="Q2641" s="12">
        <f t="shared" si="249"/>
        <v>42054.86513888889</v>
      </c>
      <c r="R2641" t="s">
        <v>8301</v>
      </c>
      <c r="S2641" t="str">
        <f t="shared" si="250"/>
        <v>technology</v>
      </c>
      <c r="T2641" t="str">
        <f t="shared" si="251"/>
        <v>space exploration</v>
      </c>
    </row>
    <row r="2642" spans="1:20" ht="57.6" x14ac:dyDescent="0.55000000000000004">
      <c r="A2642">
        <v>2640</v>
      </c>
      <c r="B2642" s="3" t="s">
        <v>2640</v>
      </c>
      <c r="C2642" s="3" t="s">
        <v>6750</v>
      </c>
      <c r="D2642" s="7">
        <v>3000</v>
      </c>
      <c r="E2642" s="7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7">
        <f t="shared" si="246"/>
        <v>45.94202898550725</v>
      </c>
      <c r="N2642" t="b">
        <v>1</v>
      </c>
      <c r="O2642" s="11">
        <f t="shared" si="247"/>
        <v>1.0566666666666666</v>
      </c>
      <c r="P2642" s="12">
        <f t="shared" si="248"/>
        <v>42103.160578703704</v>
      </c>
      <c r="Q2642" s="12">
        <f t="shared" si="249"/>
        <v>42163.160578703704</v>
      </c>
      <c r="R2642" t="s">
        <v>8301</v>
      </c>
      <c r="S2642" t="str">
        <f t="shared" si="250"/>
        <v>technology</v>
      </c>
      <c r="T2642" t="str">
        <f t="shared" si="251"/>
        <v>space exploration</v>
      </c>
    </row>
    <row r="2643" spans="1:20" ht="28.8" x14ac:dyDescent="0.55000000000000004">
      <c r="A2643">
        <v>2641</v>
      </c>
      <c r="B2643" s="3" t="s">
        <v>2641</v>
      </c>
      <c r="C2643" s="3" t="s">
        <v>6751</v>
      </c>
      <c r="D2643" s="7">
        <v>1500</v>
      </c>
      <c r="E2643" s="7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7">
        <f t="shared" si="246"/>
        <v>15</v>
      </c>
      <c r="N2643" t="b">
        <v>0</v>
      </c>
      <c r="O2643" s="11">
        <f t="shared" si="247"/>
        <v>0.01</v>
      </c>
      <c r="P2643" s="12">
        <f t="shared" si="248"/>
        <v>41880.827118055553</v>
      </c>
      <c r="Q2643" s="12">
        <f t="shared" si="249"/>
        <v>41897.839583333334</v>
      </c>
      <c r="R2643" t="s">
        <v>8301</v>
      </c>
      <c r="S2643" t="str">
        <f t="shared" si="250"/>
        <v>technology</v>
      </c>
      <c r="T2643" t="str">
        <f t="shared" si="251"/>
        <v>space exploration</v>
      </c>
    </row>
    <row r="2644" spans="1:20" ht="57.6" x14ac:dyDescent="0.55000000000000004">
      <c r="A2644">
        <v>2642</v>
      </c>
      <c r="B2644" s="3" t="s">
        <v>2642</v>
      </c>
      <c r="C2644" s="3" t="s">
        <v>6752</v>
      </c>
      <c r="D2644" s="7">
        <v>500000</v>
      </c>
      <c r="E2644" s="7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7" t="e">
        <f t="shared" si="246"/>
        <v>#DIV/0!</v>
      </c>
      <c r="N2644" t="b">
        <v>0</v>
      </c>
      <c r="O2644" s="11">
        <f t="shared" si="247"/>
        <v>0</v>
      </c>
      <c r="P2644" s="12">
        <f t="shared" si="248"/>
        <v>42536.246620370366</v>
      </c>
      <c r="Q2644" s="12">
        <f t="shared" si="249"/>
        <v>42566.289583333331</v>
      </c>
      <c r="R2644" t="s">
        <v>8301</v>
      </c>
      <c r="S2644" t="str">
        <f t="shared" si="250"/>
        <v>technology</v>
      </c>
      <c r="T2644" t="str">
        <f t="shared" si="251"/>
        <v>space exploration</v>
      </c>
    </row>
    <row r="2645" spans="1:20" ht="43.2" x14ac:dyDescent="0.55000000000000004">
      <c r="A2645">
        <v>2643</v>
      </c>
      <c r="B2645" s="3" t="s">
        <v>2643</v>
      </c>
      <c r="C2645" s="3" t="s">
        <v>6753</v>
      </c>
      <c r="D2645" s="7">
        <v>1000000</v>
      </c>
      <c r="E2645" s="7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7">
        <f t="shared" si="246"/>
        <v>223.58248500999335</v>
      </c>
      <c r="N2645" t="b">
        <v>0</v>
      </c>
      <c r="O2645" s="11">
        <f t="shared" si="247"/>
        <v>0.33559730999999998</v>
      </c>
      <c r="P2645" s="12">
        <f t="shared" si="248"/>
        <v>42689.582349537035</v>
      </c>
      <c r="Q2645" s="12">
        <f t="shared" si="249"/>
        <v>42725.332638888889</v>
      </c>
      <c r="R2645" t="s">
        <v>8301</v>
      </c>
      <c r="S2645" t="str">
        <f t="shared" si="250"/>
        <v>technology</v>
      </c>
      <c r="T2645" t="str">
        <f t="shared" si="251"/>
        <v>space exploration</v>
      </c>
    </row>
    <row r="2646" spans="1:20" ht="43.2" x14ac:dyDescent="0.55000000000000004">
      <c r="A2646">
        <v>2644</v>
      </c>
      <c r="B2646" s="3" t="s">
        <v>2644</v>
      </c>
      <c r="C2646" s="3" t="s">
        <v>6754</v>
      </c>
      <c r="D2646" s="7">
        <v>100000</v>
      </c>
      <c r="E2646" s="7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7">
        <f t="shared" si="246"/>
        <v>39.480769230769234</v>
      </c>
      <c r="N2646" t="b">
        <v>0</v>
      </c>
      <c r="O2646" s="11">
        <f t="shared" si="247"/>
        <v>2.053E-2</v>
      </c>
      <c r="P2646" s="12">
        <f t="shared" si="248"/>
        <v>42774.792071759264</v>
      </c>
      <c r="Q2646" s="12">
        <f t="shared" si="249"/>
        <v>42804.792071759264</v>
      </c>
      <c r="R2646" t="s">
        <v>8301</v>
      </c>
      <c r="S2646" t="str">
        <f t="shared" si="250"/>
        <v>technology</v>
      </c>
      <c r="T2646" t="str">
        <f t="shared" si="251"/>
        <v>space exploration</v>
      </c>
    </row>
    <row r="2647" spans="1:20" ht="43.2" x14ac:dyDescent="0.55000000000000004">
      <c r="A2647">
        <v>2645</v>
      </c>
      <c r="B2647" s="3" t="s">
        <v>2645</v>
      </c>
      <c r="C2647" s="3" t="s">
        <v>6755</v>
      </c>
      <c r="D2647" s="7">
        <v>20000</v>
      </c>
      <c r="E2647" s="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7">
        <f t="shared" si="246"/>
        <v>91.304347826086953</v>
      </c>
      <c r="N2647" t="b">
        <v>0</v>
      </c>
      <c r="O2647" s="11">
        <f t="shared" si="247"/>
        <v>0.105</v>
      </c>
      <c r="P2647" s="12">
        <f t="shared" si="248"/>
        <v>41921.842627314814</v>
      </c>
      <c r="Q2647" s="12">
        <f t="shared" si="249"/>
        <v>41951.884293981479</v>
      </c>
      <c r="R2647" t="s">
        <v>8301</v>
      </c>
      <c r="S2647" t="str">
        <f t="shared" si="250"/>
        <v>technology</v>
      </c>
      <c r="T2647" t="str">
        <f t="shared" si="251"/>
        <v>space exploration</v>
      </c>
    </row>
    <row r="2648" spans="1:20" ht="43.2" x14ac:dyDescent="0.55000000000000004">
      <c r="A2648">
        <v>2646</v>
      </c>
      <c r="B2648" s="3" t="s">
        <v>2646</v>
      </c>
      <c r="C2648" s="3" t="s">
        <v>6756</v>
      </c>
      <c r="D2648" s="7">
        <v>500000</v>
      </c>
      <c r="E2648" s="7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7">
        <f t="shared" si="246"/>
        <v>78.666205607476627</v>
      </c>
      <c r="N2648" t="b">
        <v>0</v>
      </c>
      <c r="O2648" s="11">
        <f t="shared" si="247"/>
        <v>8.4172839999999999E-2</v>
      </c>
      <c r="P2648" s="12">
        <f t="shared" si="248"/>
        <v>42226.313298611116</v>
      </c>
      <c r="Q2648" s="12">
        <f t="shared" si="249"/>
        <v>42256.313298611116</v>
      </c>
      <c r="R2648" t="s">
        <v>8301</v>
      </c>
      <c r="S2648" t="str">
        <f t="shared" si="250"/>
        <v>technology</v>
      </c>
      <c r="T2648" t="str">
        <f t="shared" si="251"/>
        <v>space exploration</v>
      </c>
    </row>
    <row r="2649" spans="1:20" ht="43.2" x14ac:dyDescent="0.55000000000000004">
      <c r="A2649">
        <v>2647</v>
      </c>
      <c r="B2649" s="3" t="s">
        <v>2647</v>
      </c>
      <c r="C2649" s="3" t="s">
        <v>6757</v>
      </c>
      <c r="D2649" s="7">
        <v>2500</v>
      </c>
      <c r="E2649" s="7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7">
        <f t="shared" si="246"/>
        <v>12</v>
      </c>
      <c r="N2649" t="b">
        <v>0</v>
      </c>
      <c r="O2649" s="11">
        <f t="shared" si="247"/>
        <v>1.44E-2</v>
      </c>
      <c r="P2649" s="12">
        <f t="shared" si="248"/>
        <v>42200.261793981481</v>
      </c>
      <c r="Q2649" s="12">
        <f t="shared" si="249"/>
        <v>42230.261793981481</v>
      </c>
      <c r="R2649" t="s">
        <v>8301</v>
      </c>
      <c r="S2649" t="str">
        <f t="shared" si="250"/>
        <v>technology</v>
      </c>
      <c r="T2649" t="str">
        <f t="shared" si="251"/>
        <v>space exploration</v>
      </c>
    </row>
    <row r="2650" spans="1:20" ht="43.2" x14ac:dyDescent="0.55000000000000004">
      <c r="A2650">
        <v>2648</v>
      </c>
      <c r="B2650" s="3" t="s">
        <v>2648</v>
      </c>
      <c r="C2650" s="3" t="s">
        <v>6758</v>
      </c>
      <c r="D2650" s="7">
        <v>12000</v>
      </c>
      <c r="E2650" s="7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7">
        <f t="shared" si="246"/>
        <v>17.666666666666668</v>
      </c>
      <c r="N2650" t="b">
        <v>0</v>
      </c>
      <c r="O2650" s="11">
        <f t="shared" si="247"/>
        <v>8.8333333333333337E-3</v>
      </c>
      <c r="P2650" s="12">
        <f t="shared" si="248"/>
        <v>42408.714814814812</v>
      </c>
      <c r="Q2650" s="12">
        <f t="shared" si="249"/>
        <v>42438.714814814812</v>
      </c>
      <c r="R2650" t="s">
        <v>8301</v>
      </c>
      <c r="S2650" t="str">
        <f t="shared" si="250"/>
        <v>technology</v>
      </c>
      <c r="T2650" t="str">
        <f t="shared" si="251"/>
        <v>space exploration</v>
      </c>
    </row>
    <row r="2651" spans="1:20" ht="28.8" x14ac:dyDescent="0.55000000000000004">
      <c r="A2651">
        <v>2649</v>
      </c>
      <c r="B2651" s="3" t="s">
        <v>2649</v>
      </c>
      <c r="C2651" s="3" t="s">
        <v>6759</v>
      </c>
      <c r="D2651" s="7">
        <v>125000</v>
      </c>
      <c r="E2651" s="7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7">
        <f t="shared" si="246"/>
        <v>41.333333333333336</v>
      </c>
      <c r="N2651" t="b">
        <v>0</v>
      </c>
      <c r="O2651" s="11">
        <f t="shared" si="247"/>
        <v>9.9200000000000004E-4</v>
      </c>
      <c r="P2651" s="12">
        <f t="shared" si="248"/>
        <v>42341.99700231482</v>
      </c>
      <c r="Q2651" s="12">
        <f t="shared" si="249"/>
        <v>42401.99700231482</v>
      </c>
      <c r="R2651" t="s">
        <v>8301</v>
      </c>
      <c r="S2651" t="str">
        <f t="shared" si="250"/>
        <v>technology</v>
      </c>
      <c r="T2651" t="str">
        <f t="shared" si="251"/>
        <v>space exploration</v>
      </c>
    </row>
    <row r="2652" spans="1:20" ht="43.2" x14ac:dyDescent="0.55000000000000004">
      <c r="A2652">
        <v>2650</v>
      </c>
      <c r="B2652" s="3" t="s">
        <v>2650</v>
      </c>
      <c r="C2652" s="3" t="s">
        <v>6760</v>
      </c>
      <c r="D2652" s="7">
        <v>60000</v>
      </c>
      <c r="E2652" s="7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7">
        <f t="shared" si="246"/>
        <v>71.599999999999994</v>
      </c>
      <c r="N2652" t="b">
        <v>0</v>
      </c>
      <c r="O2652" s="11">
        <f t="shared" si="247"/>
        <v>5.966666666666667E-3</v>
      </c>
      <c r="P2652" s="12">
        <f t="shared" si="248"/>
        <v>42695.624340277776</v>
      </c>
      <c r="Q2652" s="12">
        <f t="shared" si="249"/>
        <v>42725.624340277776</v>
      </c>
      <c r="R2652" t="s">
        <v>8301</v>
      </c>
      <c r="S2652" t="str">
        <f t="shared" si="250"/>
        <v>technology</v>
      </c>
      <c r="T2652" t="str">
        <f t="shared" si="251"/>
        <v>space exploration</v>
      </c>
    </row>
    <row r="2653" spans="1:20" ht="43.2" x14ac:dyDescent="0.55000000000000004">
      <c r="A2653">
        <v>2651</v>
      </c>
      <c r="B2653" s="3" t="s">
        <v>2651</v>
      </c>
      <c r="C2653" s="3" t="s">
        <v>6761</v>
      </c>
      <c r="D2653" s="7">
        <v>280000</v>
      </c>
      <c r="E2653" s="7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7">
        <f t="shared" si="246"/>
        <v>307.8235294117647</v>
      </c>
      <c r="N2653" t="b">
        <v>0</v>
      </c>
      <c r="O2653" s="11">
        <f t="shared" si="247"/>
        <v>1.8689285714285714E-2</v>
      </c>
      <c r="P2653" s="12">
        <f t="shared" si="248"/>
        <v>42327.805659722217</v>
      </c>
      <c r="Q2653" s="12">
        <f t="shared" si="249"/>
        <v>42355.805659722217</v>
      </c>
      <c r="R2653" t="s">
        <v>8301</v>
      </c>
      <c r="S2653" t="str">
        <f t="shared" si="250"/>
        <v>technology</v>
      </c>
      <c r="T2653" t="str">
        <f t="shared" si="251"/>
        <v>space exploration</v>
      </c>
    </row>
    <row r="2654" spans="1:20" ht="43.2" x14ac:dyDescent="0.55000000000000004">
      <c r="A2654">
        <v>2652</v>
      </c>
      <c r="B2654" s="3" t="s">
        <v>2652</v>
      </c>
      <c r="C2654" s="3" t="s">
        <v>6762</v>
      </c>
      <c r="D2654" s="7">
        <v>100000</v>
      </c>
      <c r="E2654" s="7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7">
        <f t="shared" si="246"/>
        <v>80.454545454545453</v>
      </c>
      <c r="N2654" t="b">
        <v>0</v>
      </c>
      <c r="O2654" s="11">
        <f t="shared" si="247"/>
        <v>8.8500000000000002E-3</v>
      </c>
      <c r="P2654" s="12">
        <f t="shared" si="248"/>
        <v>41953.158854166672</v>
      </c>
      <c r="Q2654" s="12">
        <f t="shared" si="249"/>
        <v>41983.158854166672</v>
      </c>
      <c r="R2654" t="s">
        <v>8301</v>
      </c>
      <c r="S2654" t="str">
        <f t="shared" si="250"/>
        <v>technology</v>
      </c>
      <c r="T2654" t="str">
        <f t="shared" si="251"/>
        <v>space exploration</v>
      </c>
    </row>
    <row r="2655" spans="1:20" ht="43.2" x14ac:dyDescent="0.55000000000000004">
      <c r="A2655">
        <v>2653</v>
      </c>
      <c r="B2655" s="3" t="s">
        <v>2653</v>
      </c>
      <c r="C2655" s="3" t="s">
        <v>6763</v>
      </c>
      <c r="D2655" s="7">
        <v>51000</v>
      </c>
      <c r="E2655" s="7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7">
        <f t="shared" si="246"/>
        <v>83.942857142857136</v>
      </c>
      <c r="N2655" t="b">
        <v>0</v>
      </c>
      <c r="O2655" s="11">
        <f t="shared" si="247"/>
        <v>0.1152156862745098</v>
      </c>
      <c r="P2655" s="12">
        <f t="shared" si="248"/>
        <v>41771.651932870373</v>
      </c>
      <c r="Q2655" s="12">
        <f t="shared" si="249"/>
        <v>41803.166666666664</v>
      </c>
      <c r="R2655" t="s">
        <v>8301</v>
      </c>
      <c r="S2655" t="str">
        <f t="shared" si="250"/>
        <v>technology</v>
      </c>
      <c r="T2655" t="str">
        <f t="shared" si="251"/>
        <v>space exploration</v>
      </c>
    </row>
    <row r="2656" spans="1:20" ht="43.2" x14ac:dyDescent="0.55000000000000004">
      <c r="A2656">
        <v>2654</v>
      </c>
      <c r="B2656" s="3" t="s">
        <v>2654</v>
      </c>
      <c r="C2656" s="3" t="s">
        <v>6764</v>
      </c>
      <c r="D2656" s="7">
        <v>100000</v>
      </c>
      <c r="E2656" s="7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7">
        <f t="shared" si="246"/>
        <v>8.5</v>
      </c>
      <c r="N2656" t="b">
        <v>0</v>
      </c>
      <c r="O2656" s="11">
        <f t="shared" si="247"/>
        <v>5.1000000000000004E-4</v>
      </c>
      <c r="P2656" s="12">
        <f t="shared" si="248"/>
        <v>42055.600995370376</v>
      </c>
      <c r="Q2656" s="12">
        <f t="shared" si="249"/>
        <v>42115.559328703705</v>
      </c>
      <c r="R2656" t="s">
        <v>8301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55000000000000004">
      <c r="A2657">
        <v>2655</v>
      </c>
      <c r="B2657" s="3" t="s">
        <v>2655</v>
      </c>
      <c r="C2657" s="3" t="s">
        <v>6765</v>
      </c>
      <c r="D2657" s="7">
        <v>15000</v>
      </c>
      <c r="E2657" s="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7">
        <f t="shared" si="246"/>
        <v>73.372093023255815</v>
      </c>
      <c r="N2657" t="b">
        <v>0</v>
      </c>
      <c r="O2657" s="11">
        <f t="shared" si="247"/>
        <v>0.21033333333333334</v>
      </c>
      <c r="P2657" s="12">
        <f t="shared" si="248"/>
        <v>42381.866284722222</v>
      </c>
      <c r="Q2657" s="12">
        <f t="shared" si="249"/>
        <v>42409.833333333328</v>
      </c>
      <c r="R2657" t="s">
        <v>8301</v>
      </c>
      <c r="S2657" t="str">
        <f t="shared" si="250"/>
        <v>technology</v>
      </c>
      <c r="T2657" t="str">
        <f t="shared" si="251"/>
        <v>space exploration</v>
      </c>
    </row>
    <row r="2658" spans="1:20" ht="28.8" x14ac:dyDescent="0.55000000000000004">
      <c r="A2658">
        <v>2656</v>
      </c>
      <c r="B2658" s="3" t="s">
        <v>2656</v>
      </c>
      <c r="C2658" s="3" t="s">
        <v>6766</v>
      </c>
      <c r="D2658" s="7">
        <v>150000</v>
      </c>
      <c r="E2658" s="7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7">
        <f t="shared" si="246"/>
        <v>112.86184210526316</v>
      </c>
      <c r="N2658" t="b">
        <v>0</v>
      </c>
      <c r="O2658" s="11">
        <f t="shared" si="247"/>
        <v>0.11436666666666667</v>
      </c>
      <c r="P2658" s="12">
        <f t="shared" si="248"/>
        <v>42767.688518518517</v>
      </c>
      <c r="Q2658" s="12">
        <f t="shared" si="249"/>
        <v>42806.791666666672</v>
      </c>
      <c r="R2658" t="s">
        <v>8301</v>
      </c>
      <c r="S2658" t="str">
        <f t="shared" si="250"/>
        <v>technology</v>
      </c>
      <c r="T2658" t="str">
        <f t="shared" si="251"/>
        <v>space exploration</v>
      </c>
    </row>
    <row r="2659" spans="1:20" ht="43.2" x14ac:dyDescent="0.55000000000000004">
      <c r="A2659">
        <v>2657</v>
      </c>
      <c r="B2659" s="3" t="s">
        <v>2657</v>
      </c>
      <c r="C2659" s="3" t="s">
        <v>6767</v>
      </c>
      <c r="D2659" s="7">
        <v>30000</v>
      </c>
      <c r="E2659" s="7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7">
        <f t="shared" si="246"/>
        <v>95.277627118644077</v>
      </c>
      <c r="N2659" t="b">
        <v>0</v>
      </c>
      <c r="O2659" s="11">
        <f t="shared" si="247"/>
        <v>0.18737933333333334</v>
      </c>
      <c r="P2659" s="12">
        <f t="shared" si="248"/>
        <v>42551.928854166668</v>
      </c>
      <c r="Q2659" s="12">
        <f t="shared" si="249"/>
        <v>42585.0625</v>
      </c>
      <c r="R2659" t="s">
        <v>8301</v>
      </c>
      <c r="S2659" t="str">
        <f t="shared" si="250"/>
        <v>technology</v>
      </c>
      <c r="T2659" t="str">
        <f t="shared" si="251"/>
        <v>space exploration</v>
      </c>
    </row>
    <row r="2660" spans="1:20" ht="43.2" x14ac:dyDescent="0.55000000000000004">
      <c r="A2660">
        <v>2658</v>
      </c>
      <c r="B2660" s="3" t="s">
        <v>2658</v>
      </c>
      <c r="C2660" s="3" t="s">
        <v>6768</v>
      </c>
      <c r="D2660" s="7">
        <v>98000</v>
      </c>
      <c r="E2660" s="7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7">
        <f t="shared" si="246"/>
        <v>22.75</v>
      </c>
      <c r="N2660" t="b">
        <v>0</v>
      </c>
      <c r="O2660" s="11">
        <f t="shared" si="247"/>
        <v>9.2857142857142856E-4</v>
      </c>
      <c r="P2660" s="12">
        <f t="shared" si="248"/>
        <v>42551.884189814817</v>
      </c>
      <c r="Q2660" s="12">
        <f t="shared" si="249"/>
        <v>42581.884189814817</v>
      </c>
      <c r="R2660" t="s">
        <v>8301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55000000000000004">
      <c r="A2661">
        <v>2659</v>
      </c>
      <c r="B2661" s="3" t="s">
        <v>2659</v>
      </c>
      <c r="C2661" s="3" t="s">
        <v>6769</v>
      </c>
      <c r="D2661" s="7">
        <v>49000</v>
      </c>
      <c r="E2661" s="7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7">
        <f t="shared" si="246"/>
        <v>133.30000000000001</v>
      </c>
      <c r="N2661" t="b">
        <v>0</v>
      </c>
      <c r="O2661" s="11">
        <f t="shared" si="247"/>
        <v>2.720408163265306E-2</v>
      </c>
      <c r="P2661" s="12">
        <f t="shared" si="248"/>
        <v>42082.069560185191</v>
      </c>
      <c r="Q2661" s="12">
        <f t="shared" si="249"/>
        <v>42112.069560185191</v>
      </c>
      <c r="R2661" t="s">
        <v>8301</v>
      </c>
      <c r="S2661" t="str">
        <f t="shared" si="250"/>
        <v>technology</v>
      </c>
      <c r="T2661" t="str">
        <f t="shared" si="251"/>
        <v>space exploration</v>
      </c>
    </row>
    <row r="2662" spans="1:20" ht="43.2" x14ac:dyDescent="0.55000000000000004">
      <c r="A2662">
        <v>2660</v>
      </c>
      <c r="B2662" s="3" t="s">
        <v>2660</v>
      </c>
      <c r="C2662" s="3" t="s">
        <v>6770</v>
      </c>
      <c r="D2662" s="7">
        <v>20000</v>
      </c>
      <c r="E2662" s="7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7">
        <f t="shared" si="246"/>
        <v>3.8</v>
      </c>
      <c r="N2662" t="b">
        <v>0</v>
      </c>
      <c r="O2662" s="11">
        <f t="shared" si="247"/>
        <v>9.5E-4</v>
      </c>
      <c r="P2662" s="12">
        <f t="shared" si="248"/>
        <v>42272.713171296295</v>
      </c>
      <c r="Q2662" s="12">
        <f t="shared" si="249"/>
        <v>42332.754837962959</v>
      </c>
      <c r="R2662" t="s">
        <v>8301</v>
      </c>
      <c r="S2662" t="str">
        <f t="shared" si="250"/>
        <v>technology</v>
      </c>
      <c r="T2662" t="str">
        <f t="shared" si="251"/>
        <v>space exploration</v>
      </c>
    </row>
    <row r="2663" spans="1:20" ht="43.2" x14ac:dyDescent="0.55000000000000004">
      <c r="A2663">
        <v>2661</v>
      </c>
      <c r="B2663" s="3" t="s">
        <v>2661</v>
      </c>
      <c r="C2663" s="3" t="s">
        <v>6771</v>
      </c>
      <c r="D2663" s="7">
        <v>5000</v>
      </c>
      <c r="E2663" s="7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7">
        <f t="shared" si="246"/>
        <v>85.75</v>
      </c>
      <c r="N2663" t="b">
        <v>1</v>
      </c>
      <c r="O2663" s="11">
        <f t="shared" si="247"/>
        <v>1.0289999999999999</v>
      </c>
      <c r="P2663" s="12">
        <f t="shared" si="248"/>
        <v>41542.958449074074</v>
      </c>
      <c r="Q2663" s="12">
        <f t="shared" si="249"/>
        <v>41572.958449074074</v>
      </c>
      <c r="R2663" t="s">
        <v>8302</v>
      </c>
      <c r="S2663" t="str">
        <f t="shared" si="250"/>
        <v>technology</v>
      </c>
      <c r="T2663" t="str">
        <f t="shared" si="251"/>
        <v>makerspaces</v>
      </c>
    </row>
    <row r="2664" spans="1:20" ht="43.2" x14ac:dyDescent="0.55000000000000004">
      <c r="A2664">
        <v>2662</v>
      </c>
      <c r="B2664" s="3" t="s">
        <v>2662</v>
      </c>
      <c r="C2664" s="3" t="s">
        <v>6772</v>
      </c>
      <c r="D2664" s="7">
        <v>20000</v>
      </c>
      <c r="E2664" s="7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7">
        <f t="shared" si="246"/>
        <v>267</v>
      </c>
      <c r="N2664" t="b">
        <v>1</v>
      </c>
      <c r="O2664" s="11">
        <f t="shared" si="247"/>
        <v>1.0680000000000001</v>
      </c>
      <c r="P2664" s="12">
        <f t="shared" si="248"/>
        <v>42207.746678240743</v>
      </c>
      <c r="Q2664" s="12">
        <f t="shared" si="249"/>
        <v>42237.746678240743</v>
      </c>
      <c r="R2664" t="s">
        <v>8302</v>
      </c>
      <c r="S2664" t="str">
        <f t="shared" si="250"/>
        <v>technology</v>
      </c>
      <c r="T2664" t="str">
        <f t="shared" si="251"/>
        <v>makerspaces</v>
      </c>
    </row>
    <row r="2665" spans="1:20" ht="43.2" x14ac:dyDescent="0.55000000000000004">
      <c r="A2665">
        <v>2663</v>
      </c>
      <c r="B2665" s="3" t="s">
        <v>2663</v>
      </c>
      <c r="C2665" s="3" t="s">
        <v>6773</v>
      </c>
      <c r="D2665" s="7">
        <v>20000</v>
      </c>
      <c r="E2665" s="7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7">
        <f t="shared" si="246"/>
        <v>373.55803571428572</v>
      </c>
      <c r="N2665" t="b">
        <v>1</v>
      </c>
      <c r="O2665" s="11">
        <f t="shared" si="247"/>
        <v>1.0459624999999999</v>
      </c>
      <c r="P2665" s="12">
        <f t="shared" si="248"/>
        <v>42222.622766203705</v>
      </c>
      <c r="Q2665" s="12">
        <f t="shared" si="249"/>
        <v>42251.625</v>
      </c>
      <c r="R2665" t="s">
        <v>8302</v>
      </c>
      <c r="S2665" t="str">
        <f t="shared" si="250"/>
        <v>technology</v>
      </c>
      <c r="T2665" t="str">
        <f t="shared" si="251"/>
        <v>makerspaces</v>
      </c>
    </row>
    <row r="2666" spans="1:20" ht="43.2" x14ac:dyDescent="0.55000000000000004">
      <c r="A2666">
        <v>2664</v>
      </c>
      <c r="B2666" s="3" t="s">
        <v>2664</v>
      </c>
      <c r="C2666" s="3" t="s">
        <v>6774</v>
      </c>
      <c r="D2666" s="7">
        <v>17500</v>
      </c>
      <c r="E2666" s="7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7">
        <f t="shared" si="246"/>
        <v>174.03846153846155</v>
      </c>
      <c r="N2666" t="b">
        <v>1</v>
      </c>
      <c r="O2666" s="11">
        <f t="shared" si="247"/>
        <v>1.0342857142857143</v>
      </c>
      <c r="P2666" s="12">
        <f t="shared" si="248"/>
        <v>42313.02542824074</v>
      </c>
      <c r="Q2666" s="12">
        <f t="shared" si="249"/>
        <v>42347.290972222225</v>
      </c>
      <c r="R2666" t="s">
        <v>8302</v>
      </c>
      <c r="S2666" t="str">
        <f t="shared" si="250"/>
        <v>technology</v>
      </c>
      <c r="T2666" t="str">
        <f t="shared" si="251"/>
        <v>makerspaces</v>
      </c>
    </row>
    <row r="2667" spans="1:20" ht="43.2" x14ac:dyDescent="0.55000000000000004">
      <c r="A2667">
        <v>2665</v>
      </c>
      <c r="B2667" s="3" t="s">
        <v>2665</v>
      </c>
      <c r="C2667" s="3" t="s">
        <v>6775</v>
      </c>
      <c r="D2667" s="7">
        <v>3500</v>
      </c>
      <c r="E2667" s="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7">
        <f t="shared" si="246"/>
        <v>93.695652173913047</v>
      </c>
      <c r="N2667" t="b">
        <v>1</v>
      </c>
      <c r="O2667" s="11">
        <f t="shared" si="247"/>
        <v>1.2314285714285715</v>
      </c>
      <c r="P2667" s="12">
        <f t="shared" si="248"/>
        <v>42083.895532407405</v>
      </c>
      <c r="Q2667" s="12">
        <f t="shared" si="249"/>
        <v>42128.895532407405</v>
      </c>
      <c r="R2667" t="s">
        <v>8302</v>
      </c>
      <c r="S2667" t="str">
        <f t="shared" si="250"/>
        <v>technology</v>
      </c>
      <c r="T2667" t="str">
        <f t="shared" si="251"/>
        <v>makerspaces</v>
      </c>
    </row>
    <row r="2668" spans="1:20" ht="43.2" x14ac:dyDescent="0.55000000000000004">
      <c r="A2668">
        <v>2666</v>
      </c>
      <c r="B2668" s="3" t="s">
        <v>2666</v>
      </c>
      <c r="C2668" s="3" t="s">
        <v>6776</v>
      </c>
      <c r="D2668" s="7">
        <v>10000</v>
      </c>
      <c r="E2668" s="7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7">
        <f t="shared" si="246"/>
        <v>77.327718446601949</v>
      </c>
      <c r="N2668" t="b">
        <v>1</v>
      </c>
      <c r="O2668" s="11">
        <f t="shared" si="247"/>
        <v>1.592951</v>
      </c>
      <c r="P2668" s="12">
        <f t="shared" si="248"/>
        <v>42235.764340277776</v>
      </c>
      <c r="Q2668" s="12">
        <f t="shared" si="249"/>
        <v>42272.875</v>
      </c>
      <c r="R2668" t="s">
        <v>8302</v>
      </c>
      <c r="S2668" t="str">
        <f t="shared" si="250"/>
        <v>technology</v>
      </c>
      <c r="T2668" t="str">
        <f t="shared" si="251"/>
        <v>makerspaces</v>
      </c>
    </row>
    <row r="2669" spans="1:20" ht="43.2" x14ac:dyDescent="0.55000000000000004">
      <c r="A2669">
        <v>2667</v>
      </c>
      <c r="B2669" s="3" t="s">
        <v>2667</v>
      </c>
      <c r="C2669" s="3" t="s">
        <v>6777</v>
      </c>
      <c r="D2669" s="7">
        <v>1500</v>
      </c>
      <c r="E2669" s="7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7">
        <f t="shared" si="246"/>
        <v>92.222222222222229</v>
      </c>
      <c r="N2669" t="b">
        <v>1</v>
      </c>
      <c r="O2669" s="11">
        <f t="shared" si="247"/>
        <v>1.1066666666666667</v>
      </c>
      <c r="P2669" s="12">
        <f t="shared" si="248"/>
        <v>42380.926111111112</v>
      </c>
      <c r="Q2669" s="12">
        <f t="shared" si="249"/>
        <v>42410.926111111112</v>
      </c>
      <c r="R2669" t="s">
        <v>8302</v>
      </c>
      <c r="S2669" t="str">
        <f t="shared" si="250"/>
        <v>technology</v>
      </c>
      <c r="T2669" t="str">
        <f t="shared" si="251"/>
        <v>makerspaces</v>
      </c>
    </row>
    <row r="2670" spans="1:20" ht="28.8" x14ac:dyDescent="0.55000000000000004">
      <c r="A2670">
        <v>2668</v>
      </c>
      <c r="B2670" s="3" t="s">
        <v>2668</v>
      </c>
      <c r="C2670" s="3" t="s">
        <v>6778</v>
      </c>
      <c r="D2670" s="7">
        <v>1000</v>
      </c>
      <c r="E2670" s="7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7">
        <f t="shared" si="246"/>
        <v>60.964285714285715</v>
      </c>
      <c r="N2670" t="b">
        <v>1</v>
      </c>
      <c r="O2670" s="11">
        <f t="shared" si="247"/>
        <v>1.7070000000000001</v>
      </c>
      <c r="P2670" s="12">
        <f t="shared" si="248"/>
        <v>42275.588715277772</v>
      </c>
      <c r="Q2670" s="12">
        <f t="shared" si="249"/>
        <v>42317.60555555555</v>
      </c>
      <c r="R2670" t="s">
        <v>8302</v>
      </c>
      <c r="S2670" t="str">
        <f t="shared" si="250"/>
        <v>technology</v>
      </c>
      <c r="T2670" t="str">
        <f t="shared" si="251"/>
        <v>makerspaces</v>
      </c>
    </row>
    <row r="2671" spans="1:20" ht="43.2" x14ac:dyDescent="0.55000000000000004">
      <c r="A2671">
        <v>2669</v>
      </c>
      <c r="B2671" s="3" t="s">
        <v>2669</v>
      </c>
      <c r="C2671" s="3" t="s">
        <v>6779</v>
      </c>
      <c r="D2671" s="7">
        <v>800</v>
      </c>
      <c r="E2671" s="7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7">
        <f t="shared" si="246"/>
        <v>91</v>
      </c>
      <c r="N2671" t="b">
        <v>1</v>
      </c>
      <c r="O2671" s="11">
        <f t="shared" si="247"/>
        <v>1.25125</v>
      </c>
      <c r="P2671" s="12">
        <f t="shared" si="248"/>
        <v>42319.035833333335</v>
      </c>
      <c r="Q2671" s="12">
        <f t="shared" si="249"/>
        <v>42379.035833333335</v>
      </c>
      <c r="R2671" t="s">
        <v>8302</v>
      </c>
      <c r="S2671" t="str">
        <f t="shared" si="250"/>
        <v>technology</v>
      </c>
      <c r="T2671" t="str">
        <f t="shared" si="251"/>
        <v>makerspaces</v>
      </c>
    </row>
    <row r="2672" spans="1:20" ht="43.2" x14ac:dyDescent="0.55000000000000004">
      <c r="A2672">
        <v>2670</v>
      </c>
      <c r="B2672" s="3" t="s">
        <v>2670</v>
      </c>
      <c r="C2672" s="3" t="s">
        <v>6780</v>
      </c>
      <c r="D2672" s="7">
        <v>38888</v>
      </c>
      <c r="E2672" s="7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7">
        <f t="shared" si="246"/>
        <v>41.583333333333336</v>
      </c>
      <c r="N2672" t="b">
        <v>0</v>
      </c>
      <c r="O2672" s="11">
        <f t="shared" si="247"/>
        <v>6.4158609339642042E-2</v>
      </c>
      <c r="P2672" s="12">
        <f t="shared" si="248"/>
        <v>41821.020601851851</v>
      </c>
      <c r="Q2672" s="12">
        <f t="shared" si="249"/>
        <v>41849.020601851851</v>
      </c>
      <c r="R2672" t="s">
        <v>8302</v>
      </c>
      <c r="S2672" t="str">
        <f t="shared" si="250"/>
        <v>technology</v>
      </c>
      <c r="T2672" t="str">
        <f t="shared" si="251"/>
        <v>makerspaces</v>
      </c>
    </row>
    <row r="2673" spans="1:20" ht="43.2" x14ac:dyDescent="0.55000000000000004">
      <c r="A2673">
        <v>2671</v>
      </c>
      <c r="B2673" s="3" t="s">
        <v>2671</v>
      </c>
      <c r="C2673" s="3" t="s">
        <v>6781</v>
      </c>
      <c r="D2673" s="7">
        <v>25000</v>
      </c>
      <c r="E2673" s="7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7">
        <f t="shared" si="246"/>
        <v>33.761904761904759</v>
      </c>
      <c r="N2673" t="b">
        <v>0</v>
      </c>
      <c r="O2673" s="11">
        <f t="shared" si="247"/>
        <v>0.11344</v>
      </c>
      <c r="P2673" s="12">
        <f t="shared" si="248"/>
        <v>41962.749027777783</v>
      </c>
      <c r="Q2673" s="12">
        <f t="shared" si="249"/>
        <v>41992.818055555559</v>
      </c>
      <c r="R2673" t="s">
        <v>8302</v>
      </c>
      <c r="S2673" t="str">
        <f t="shared" si="250"/>
        <v>technology</v>
      </c>
      <c r="T2673" t="str">
        <f t="shared" si="251"/>
        <v>makerspaces</v>
      </c>
    </row>
    <row r="2674" spans="1:20" ht="43.2" x14ac:dyDescent="0.55000000000000004">
      <c r="A2674">
        <v>2672</v>
      </c>
      <c r="B2674" s="3" t="s">
        <v>2672</v>
      </c>
      <c r="C2674" s="3" t="s">
        <v>6782</v>
      </c>
      <c r="D2674" s="7">
        <v>10000</v>
      </c>
      <c r="E2674" s="7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7">
        <f t="shared" si="246"/>
        <v>70.61702127659575</v>
      </c>
      <c r="N2674" t="b">
        <v>0</v>
      </c>
      <c r="O2674" s="11">
        <f t="shared" si="247"/>
        <v>0.33189999999999997</v>
      </c>
      <c r="P2674" s="12">
        <f t="shared" si="248"/>
        <v>42344.884143518517</v>
      </c>
      <c r="Q2674" s="12">
        <f t="shared" si="249"/>
        <v>42366.25</v>
      </c>
      <c r="R2674" t="s">
        <v>8302</v>
      </c>
      <c r="S2674" t="str">
        <f t="shared" si="250"/>
        <v>technology</v>
      </c>
      <c r="T2674" t="str">
        <f t="shared" si="251"/>
        <v>makerspaces</v>
      </c>
    </row>
    <row r="2675" spans="1:20" ht="43.2" x14ac:dyDescent="0.55000000000000004">
      <c r="A2675">
        <v>2673</v>
      </c>
      <c r="B2675" s="3" t="s">
        <v>2673</v>
      </c>
      <c r="C2675" s="3" t="s">
        <v>6783</v>
      </c>
      <c r="D2675" s="7">
        <v>40000</v>
      </c>
      <c r="E2675" s="7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7">
        <f t="shared" si="246"/>
        <v>167.15151515151516</v>
      </c>
      <c r="N2675" t="b">
        <v>0</v>
      </c>
      <c r="O2675" s="11">
        <f t="shared" si="247"/>
        <v>0.27579999999999999</v>
      </c>
      <c r="P2675" s="12">
        <f t="shared" si="248"/>
        <v>41912.541655092595</v>
      </c>
      <c r="Q2675" s="12">
        <f t="shared" si="249"/>
        <v>41941.947916666664</v>
      </c>
      <c r="R2675" t="s">
        <v>8302</v>
      </c>
      <c r="S2675" t="str">
        <f t="shared" si="250"/>
        <v>technology</v>
      </c>
      <c r="T2675" t="str">
        <f t="shared" si="251"/>
        <v>makerspaces</v>
      </c>
    </row>
    <row r="2676" spans="1:20" ht="57.6" x14ac:dyDescent="0.55000000000000004">
      <c r="A2676">
        <v>2674</v>
      </c>
      <c r="B2676" s="3" t="s">
        <v>2674</v>
      </c>
      <c r="C2676" s="3" t="s">
        <v>6784</v>
      </c>
      <c r="D2676" s="7">
        <v>35000</v>
      </c>
      <c r="E2676" s="7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7">
        <f t="shared" si="246"/>
        <v>128.61988304093566</v>
      </c>
      <c r="N2676" t="b">
        <v>0</v>
      </c>
      <c r="O2676" s="11">
        <f t="shared" si="247"/>
        <v>0.62839999999999996</v>
      </c>
      <c r="P2676" s="12">
        <f t="shared" si="248"/>
        <v>42529.632754629631</v>
      </c>
      <c r="Q2676" s="12">
        <f t="shared" si="249"/>
        <v>42556.207638888889</v>
      </c>
      <c r="R2676" t="s">
        <v>8302</v>
      </c>
      <c r="S2676" t="str">
        <f t="shared" si="250"/>
        <v>technology</v>
      </c>
      <c r="T2676" t="str">
        <f t="shared" si="251"/>
        <v>makerspaces</v>
      </c>
    </row>
    <row r="2677" spans="1:20" ht="43.2" x14ac:dyDescent="0.55000000000000004">
      <c r="A2677">
        <v>2675</v>
      </c>
      <c r="B2677" s="3" t="s">
        <v>2675</v>
      </c>
      <c r="C2677" s="3" t="s">
        <v>6785</v>
      </c>
      <c r="D2677" s="7">
        <v>25000</v>
      </c>
      <c r="E2677" s="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7">
        <f t="shared" si="246"/>
        <v>65.41379310344827</v>
      </c>
      <c r="N2677" t="b">
        <v>0</v>
      </c>
      <c r="O2677" s="11">
        <f t="shared" si="247"/>
        <v>7.5880000000000003E-2</v>
      </c>
      <c r="P2677" s="12">
        <f t="shared" si="248"/>
        <v>41923.857511574075</v>
      </c>
      <c r="Q2677" s="12">
        <f t="shared" si="249"/>
        <v>41953.899178240739</v>
      </c>
      <c r="R2677" t="s">
        <v>8302</v>
      </c>
      <c r="S2677" t="str">
        <f t="shared" si="250"/>
        <v>technology</v>
      </c>
      <c r="T2677" t="str">
        <f t="shared" si="251"/>
        <v>makerspaces</v>
      </c>
    </row>
    <row r="2678" spans="1:20" ht="43.2" x14ac:dyDescent="0.55000000000000004">
      <c r="A2678">
        <v>2676</v>
      </c>
      <c r="B2678" s="3" t="s">
        <v>2676</v>
      </c>
      <c r="C2678" s="3" t="s">
        <v>6786</v>
      </c>
      <c r="D2678" s="7">
        <v>2100</v>
      </c>
      <c r="E2678" s="7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7">
        <f t="shared" si="246"/>
        <v>117.55555555555556</v>
      </c>
      <c r="N2678" t="b">
        <v>0</v>
      </c>
      <c r="O2678" s="11">
        <f t="shared" si="247"/>
        <v>0.50380952380952382</v>
      </c>
      <c r="P2678" s="12">
        <f t="shared" si="248"/>
        <v>42482.624699074076</v>
      </c>
      <c r="Q2678" s="12">
        <f t="shared" si="249"/>
        <v>42512.624699074076</v>
      </c>
      <c r="R2678" t="s">
        <v>8302</v>
      </c>
      <c r="S2678" t="str">
        <f t="shared" si="250"/>
        <v>technology</v>
      </c>
      <c r="T2678" t="str">
        <f t="shared" si="251"/>
        <v>makerspaces</v>
      </c>
    </row>
    <row r="2679" spans="1:20" ht="43.2" x14ac:dyDescent="0.55000000000000004">
      <c r="A2679">
        <v>2677</v>
      </c>
      <c r="B2679" s="3" t="s">
        <v>2677</v>
      </c>
      <c r="C2679" s="3" t="s">
        <v>6787</v>
      </c>
      <c r="D2679" s="7">
        <v>19500</v>
      </c>
      <c r="E2679" s="7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7">
        <f t="shared" si="246"/>
        <v>126.48148148148148</v>
      </c>
      <c r="N2679" t="b">
        <v>0</v>
      </c>
      <c r="O2679" s="11">
        <f t="shared" si="247"/>
        <v>0.17512820512820512</v>
      </c>
      <c r="P2679" s="12">
        <f t="shared" si="248"/>
        <v>41793.029432870368</v>
      </c>
      <c r="Q2679" s="12">
        <f t="shared" si="249"/>
        <v>41823.029432870368</v>
      </c>
      <c r="R2679" t="s">
        <v>8302</v>
      </c>
      <c r="S2679" t="str">
        <f t="shared" si="250"/>
        <v>technology</v>
      </c>
      <c r="T2679" t="str">
        <f t="shared" si="251"/>
        <v>makerspaces</v>
      </c>
    </row>
    <row r="2680" spans="1:20" ht="43.2" x14ac:dyDescent="0.55000000000000004">
      <c r="A2680">
        <v>2678</v>
      </c>
      <c r="B2680" s="3" t="s">
        <v>2678</v>
      </c>
      <c r="C2680" s="3" t="s">
        <v>6788</v>
      </c>
      <c r="D2680" s="7">
        <v>8000000</v>
      </c>
      <c r="E2680" s="7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7">
        <f t="shared" si="246"/>
        <v>550</v>
      </c>
      <c r="N2680" t="b">
        <v>0</v>
      </c>
      <c r="O2680" s="11">
        <f t="shared" si="247"/>
        <v>1.3750000000000001E-4</v>
      </c>
      <c r="P2680" s="12">
        <f t="shared" si="248"/>
        <v>42241.798206018517</v>
      </c>
      <c r="Q2680" s="12">
        <f t="shared" si="249"/>
        <v>42271.798206018517</v>
      </c>
      <c r="R2680" t="s">
        <v>8302</v>
      </c>
      <c r="S2680" t="str">
        <f t="shared" si="250"/>
        <v>technology</v>
      </c>
      <c r="T2680" t="str">
        <f t="shared" si="251"/>
        <v>makerspaces</v>
      </c>
    </row>
    <row r="2681" spans="1:20" ht="43.2" x14ac:dyDescent="0.55000000000000004">
      <c r="A2681">
        <v>2679</v>
      </c>
      <c r="B2681" s="3" t="s">
        <v>2679</v>
      </c>
      <c r="C2681" s="3" t="s">
        <v>6789</v>
      </c>
      <c r="D2681" s="7">
        <v>40000</v>
      </c>
      <c r="E2681" s="7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7">
        <f t="shared" si="246"/>
        <v>44</v>
      </c>
      <c r="N2681" t="b">
        <v>0</v>
      </c>
      <c r="O2681" s="11">
        <f t="shared" si="247"/>
        <v>3.3E-3</v>
      </c>
      <c r="P2681" s="12">
        <f t="shared" si="248"/>
        <v>42033.001087962963</v>
      </c>
      <c r="Q2681" s="12">
        <f t="shared" si="249"/>
        <v>42063.001087962963</v>
      </c>
      <c r="R2681" t="s">
        <v>8302</v>
      </c>
      <c r="S2681" t="str">
        <f t="shared" si="250"/>
        <v>technology</v>
      </c>
      <c r="T2681" t="str">
        <f t="shared" si="251"/>
        <v>makerspaces</v>
      </c>
    </row>
    <row r="2682" spans="1:20" x14ac:dyDescent="0.55000000000000004">
      <c r="A2682">
        <v>2680</v>
      </c>
      <c r="B2682" s="3" t="s">
        <v>2680</v>
      </c>
      <c r="C2682" s="3" t="s">
        <v>6790</v>
      </c>
      <c r="D2682" s="7">
        <v>32000</v>
      </c>
      <c r="E2682" s="7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7">
        <f t="shared" si="246"/>
        <v>69</v>
      </c>
      <c r="N2682" t="b">
        <v>0</v>
      </c>
      <c r="O2682" s="11">
        <f t="shared" si="247"/>
        <v>8.6250000000000007E-3</v>
      </c>
      <c r="P2682" s="12">
        <f t="shared" si="248"/>
        <v>42436.211701388893</v>
      </c>
      <c r="Q2682" s="12">
        <f t="shared" si="249"/>
        <v>42466.170034722221</v>
      </c>
      <c r="R2682" t="s">
        <v>8302</v>
      </c>
      <c r="S2682" t="str">
        <f t="shared" si="250"/>
        <v>technology</v>
      </c>
      <c r="T2682" t="str">
        <f t="shared" si="251"/>
        <v>makerspaces</v>
      </c>
    </row>
    <row r="2683" spans="1:20" ht="43.2" x14ac:dyDescent="0.55000000000000004">
      <c r="A2683">
        <v>2681</v>
      </c>
      <c r="B2683" s="3" t="s">
        <v>2681</v>
      </c>
      <c r="C2683" s="3" t="s">
        <v>6791</v>
      </c>
      <c r="D2683" s="7">
        <v>8000</v>
      </c>
      <c r="E2683" s="7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7">
        <f t="shared" si="246"/>
        <v>27.5</v>
      </c>
      <c r="N2683" t="b">
        <v>0</v>
      </c>
      <c r="O2683" s="11">
        <f t="shared" si="247"/>
        <v>6.875E-3</v>
      </c>
      <c r="P2683" s="12">
        <f t="shared" si="248"/>
        <v>41805.895254629628</v>
      </c>
      <c r="Q2683" s="12">
        <f t="shared" si="249"/>
        <v>41830.895254629628</v>
      </c>
      <c r="R2683" t="s">
        <v>8284</v>
      </c>
      <c r="S2683" t="str">
        <f t="shared" si="250"/>
        <v>food</v>
      </c>
      <c r="T2683" t="str">
        <f t="shared" si="251"/>
        <v>food trucks</v>
      </c>
    </row>
    <row r="2684" spans="1:20" ht="43.2" x14ac:dyDescent="0.55000000000000004">
      <c r="A2684">
        <v>2682</v>
      </c>
      <c r="B2684" s="3" t="s">
        <v>2682</v>
      </c>
      <c r="C2684" s="3" t="s">
        <v>6792</v>
      </c>
      <c r="D2684" s="7">
        <v>6000</v>
      </c>
      <c r="E2684" s="7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7">
        <f t="shared" si="246"/>
        <v>84.9</v>
      </c>
      <c r="N2684" t="b">
        <v>0</v>
      </c>
      <c r="O2684" s="11">
        <f t="shared" si="247"/>
        <v>0.28299999999999997</v>
      </c>
      <c r="P2684" s="12">
        <f t="shared" si="248"/>
        <v>41932.871990740743</v>
      </c>
      <c r="Q2684" s="12">
        <f t="shared" si="249"/>
        <v>41965.249305555553</v>
      </c>
      <c r="R2684" t="s">
        <v>8284</v>
      </c>
      <c r="S2684" t="str">
        <f t="shared" si="250"/>
        <v>food</v>
      </c>
      <c r="T2684" t="str">
        <f t="shared" si="251"/>
        <v>food trucks</v>
      </c>
    </row>
    <row r="2685" spans="1:20" ht="43.2" x14ac:dyDescent="0.55000000000000004">
      <c r="A2685">
        <v>2683</v>
      </c>
      <c r="B2685" s="3" t="s">
        <v>2683</v>
      </c>
      <c r="C2685" s="3" t="s">
        <v>6793</v>
      </c>
      <c r="D2685" s="7">
        <v>15000</v>
      </c>
      <c r="E2685" s="7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7">
        <f t="shared" si="246"/>
        <v>12</v>
      </c>
      <c r="N2685" t="b">
        <v>0</v>
      </c>
      <c r="O2685" s="11">
        <f t="shared" si="247"/>
        <v>2.3999999999999998E-3</v>
      </c>
      <c r="P2685" s="12">
        <f t="shared" si="248"/>
        <v>42034.75509259259</v>
      </c>
      <c r="Q2685" s="12">
        <f t="shared" si="249"/>
        <v>42064.75509259259</v>
      </c>
      <c r="R2685" t="s">
        <v>8284</v>
      </c>
      <c r="S2685" t="str">
        <f t="shared" si="250"/>
        <v>food</v>
      </c>
      <c r="T2685" t="str">
        <f t="shared" si="251"/>
        <v>food trucks</v>
      </c>
    </row>
    <row r="2686" spans="1:20" ht="43.2" x14ac:dyDescent="0.55000000000000004">
      <c r="A2686">
        <v>2684</v>
      </c>
      <c r="B2686" s="3" t="s">
        <v>2684</v>
      </c>
      <c r="C2686" s="3" t="s">
        <v>6794</v>
      </c>
      <c r="D2686" s="7">
        <v>70000</v>
      </c>
      <c r="E2686" s="7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7">
        <f t="shared" si="246"/>
        <v>200</v>
      </c>
      <c r="N2686" t="b">
        <v>0</v>
      </c>
      <c r="O2686" s="11">
        <f t="shared" si="247"/>
        <v>1.1428571428571429E-2</v>
      </c>
      <c r="P2686" s="12">
        <f t="shared" si="248"/>
        <v>41820.914641203701</v>
      </c>
      <c r="Q2686" s="12">
        <f t="shared" si="249"/>
        <v>41860.914641203701</v>
      </c>
      <c r="R2686" t="s">
        <v>8284</v>
      </c>
      <c r="S2686" t="str">
        <f t="shared" si="250"/>
        <v>food</v>
      </c>
      <c r="T2686" t="str">
        <f t="shared" si="251"/>
        <v>food trucks</v>
      </c>
    </row>
    <row r="2687" spans="1:20" ht="43.2" x14ac:dyDescent="0.55000000000000004">
      <c r="A2687">
        <v>2685</v>
      </c>
      <c r="B2687" s="3" t="s">
        <v>2685</v>
      </c>
      <c r="C2687" s="3" t="s">
        <v>6795</v>
      </c>
      <c r="D2687" s="7">
        <v>50000</v>
      </c>
      <c r="E2687" s="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7">
        <f t="shared" si="246"/>
        <v>10</v>
      </c>
      <c r="N2687" t="b">
        <v>0</v>
      </c>
      <c r="O2687" s="11">
        <f t="shared" si="247"/>
        <v>2.0000000000000001E-4</v>
      </c>
      <c r="P2687" s="12">
        <f t="shared" si="248"/>
        <v>42061.69594907407</v>
      </c>
      <c r="Q2687" s="12">
        <f t="shared" si="249"/>
        <v>42121.654282407413</v>
      </c>
      <c r="R2687" t="s">
        <v>8284</v>
      </c>
      <c r="S2687" t="str">
        <f t="shared" si="250"/>
        <v>food</v>
      </c>
      <c r="T2687" t="str">
        <f t="shared" si="251"/>
        <v>food trucks</v>
      </c>
    </row>
    <row r="2688" spans="1:20" ht="43.2" x14ac:dyDescent="0.55000000000000004">
      <c r="A2688">
        <v>2686</v>
      </c>
      <c r="B2688" s="3" t="s">
        <v>2686</v>
      </c>
      <c r="C2688" s="3" t="s">
        <v>6796</v>
      </c>
      <c r="D2688" s="7">
        <v>30000</v>
      </c>
      <c r="E2688" s="7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7" t="e">
        <f t="shared" si="246"/>
        <v>#DIV/0!</v>
      </c>
      <c r="N2688" t="b">
        <v>0</v>
      </c>
      <c r="O2688" s="11">
        <f t="shared" si="247"/>
        <v>0</v>
      </c>
      <c r="P2688" s="12">
        <f t="shared" si="248"/>
        <v>41892.974803240737</v>
      </c>
      <c r="Q2688" s="12">
        <f t="shared" si="249"/>
        <v>41912.974803240737</v>
      </c>
      <c r="R2688" t="s">
        <v>8284</v>
      </c>
      <c r="S2688" t="str">
        <f t="shared" si="250"/>
        <v>food</v>
      </c>
      <c r="T2688" t="str">
        <f t="shared" si="251"/>
        <v>food trucks</v>
      </c>
    </row>
    <row r="2689" spans="1:20" ht="43.2" x14ac:dyDescent="0.55000000000000004">
      <c r="A2689">
        <v>2687</v>
      </c>
      <c r="B2689" s="3" t="s">
        <v>2687</v>
      </c>
      <c r="C2689" s="3" t="s">
        <v>6797</v>
      </c>
      <c r="D2689" s="7">
        <v>15000</v>
      </c>
      <c r="E2689" s="7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7" t="e">
        <f t="shared" si="246"/>
        <v>#DIV/0!</v>
      </c>
      <c r="N2689" t="b">
        <v>0</v>
      </c>
      <c r="O2689" s="11">
        <f t="shared" si="247"/>
        <v>0</v>
      </c>
      <c r="P2689" s="12">
        <f t="shared" si="248"/>
        <v>42154.64025462963</v>
      </c>
      <c r="Q2689" s="12">
        <f t="shared" si="249"/>
        <v>42184.64025462963</v>
      </c>
      <c r="R2689" t="s">
        <v>8284</v>
      </c>
      <c r="S2689" t="str">
        <f t="shared" si="250"/>
        <v>food</v>
      </c>
      <c r="T2689" t="str">
        <f t="shared" si="251"/>
        <v>food trucks</v>
      </c>
    </row>
    <row r="2690" spans="1:20" ht="28.8" x14ac:dyDescent="0.55000000000000004">
      <c r="A2690">
        <v>2688</v>
      </c>
      <c r="B2690" s="3" t="s">
        <v>2688</v>
      </c>
      <c r="C2690" s="3" t="s">
        <v>6798</v>
      </c>
      <c r="D2690" s="7">
        <v>50000</v>
      </c>
      <c r="E2690" s="7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7">
        <f t="shared" si="246"/>
        <v>5.2857142857142856</v>
      </c>
      <c r="N2690" t="b">
        <v>0</v>
      </c>
      <c r="O2690" s="11">
        <f t="shared" si="247"/>
        <v>1.48E-3</v>
      </c>
      <c r="P2690" s="12">
        <f t="shared" si="248"/>
        <v>42028.118865740747</v>
      </c>
      <c r="Q2690" s="12">
        <f t="shared" si="249"/>
        <v>42059.125</v>
      </c>
      <c r="R2690" t="s">
        <v>8284</v>
      </c>
      <c r="S2690" t="str">
        <f t="shared" si="250"/>
        <v>food</v>
      </c>
      <c r="T2690" t="str">
        <f t="shared" si="251"/>
        <v>food trucks</v>
      </c>
    </row>
    <row r="2691" spans="1:20" ht="43.2" x14ac:dyDescent="0.55000000000000004">
      <c r="A2691">
        <v>2689</v>
      </c>
      <c r="B2691" s="3" t="s">
        <v>2689</v>
      </c>
      <c r="C2691" s="3" t="s">
        <v>6799</v>
      </c>
      <c r="D2691" s="7">
        <v>35000</v>
      </c>
      <c r="E2691" s="7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7">
        <f t="shared" ref="M2691:M2754" si="252">E2691/L2691</f>
        <v>1</v>
      </c>
      <c r="N2691" t="b">
        <v>0</v>
      </c>
      <c r="O2691" s="11">
        <f t="shared" ref="O2691:O2754" si="253">E2691/D2691</f>
        <v>2.8571428571428571E-5</v>
      </c>
      <c r="P2691" s="12">
        <f t="shared" ref="P2691:P2754" si="254">(((J2691/60)/60)/24)+DATE(1970,1,1)</f>
        <v>42551.961689814809</v>
      </c>
      <c r="Q2691" s="12">
        <f t="shared" ref="Q2691:Q2754" si="255">(((I2691/60)/60)/24)+DATE(1970,1,1)</f>
        <v>42581.961689814809</v>
      </c>
      <c r="R2691" t="s">
        <v>8284</v>
      </c>
      <c r="S2691" t="str">
        <f t="shared" ref="S2691:S2754" si="256">LEFT(R2691, SEARCH("/",R2691,1)-1)</f>
        <v>food</v>
      </c>
      <c r="T2691" t="str">
        <f t="shared" ref="T2691:T2754" si="257">RIGHT(R2691,LEN(R2691)-SEARCH("/",R2691))</f>
        <v>food trucks</v>
      </c>
    </row>
    <row r="2692" spans="1:20" ht="43.2" x14ac:dyDescent="0.55000000000000004">
      <c r="A2692">
        <v>2690</v>
      </c>
      <c r="B2692" s="3" t="s">
        <v>2690</v>
      </c>
      <c r="C2692" s="3" t="s">
        <v>6800</v>
      </c>
      <c r="D2692" s="7">
        <v>80000</v>
      </c>
      <c r="E2692" s="7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7">
        <f t="shared" si="252"/>
        <v>72.762711864406782</v>
      </c>
      <c r="N2692" t="b">
        <v>0</v>
      </c>
      <c r="O2692" s="11">
        <f t="shared" si="253"/>
        <v>0.107325</v>
      </c>
      <c r="P2692" s="12">
        <f t="shared" si="254"/>
        <v>42113.105046296296</v>
      </c>
      <c r="Q2692" s="12">
        <f t="shared" si="255"/>
        <v>42158.105046296296</v>
      </c>
      <c r="R2692" t="s">
        <v>8284</v>
      </c>
      <c r="S2692" t="str">
        <f t="shared" si="256"/>
        <v>food</v>
      </c>
      <c r="T2692" t="str">
        <f t="shared" si="257"/>
        <v>food trucks</v>
      </c>
    </row>
    <row r="2693" spans="1:20" ht="28.8" x14ac:dyDescent="0.55000000000000004">
      <c r="A2693">
        <v>2691</v>
      </c>
      <c r="B2693" s="3" t="s">
        <v>2691</v>
      </c>
      <c r="C2693" s="3" t="s">
        <v>6801</v>
      </c>
      <c r="D2693" s="7">
        <v>65000</v>
      </c>
      <c r="E2693" s="7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7">
        <f t="shared" si="252"/>
        <v>17.5</v>
      </c>
      <c r="N2693" t="b">
        <v>0</v>
      </c>
      <c r="O2693" s="11">
        <f t="shared" si="253"/>
        <v>5.3846153846153844E-4</v>
      </c>
      <c r="P2693" s="12">
        <f t="shared" si="254"/>
        <v>42089.724039351851</v>
      </c>
      <c r="Q2693" s="12">
        <f t="shared" si="255"/>
        <v>42134.724039351851</v>
      </c>
      <c r="R2693" t="s">
        <v>8284</v>
      </c>
      <c r="S2693" t="str">
        <f t="shared" si="256"/>
        <v>food</v>
      </c>
      <c r="T2693" t="str">
        <f t="shared" si="257"/>
        <v>food trucks</v>
      </c>
    </row>
    <row r="2694" spans="1:20" ht="43.2" x14ac:dyDescent="0.55000000000000004">
      <c r="A2694">
        <v>2692</v>
      </c>
      <c r="B2694" s="3" t="s">
        <v>2692</v>
      </c>
      <c r="C2694" s="3" t="s">
        <v>6802</v>
      </c>
      <c r="D2694" s="7">
        <v>3500</v>
      </c>
      <c r="E2694" s="7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7">
        <f t="shared" si="252"/>
        <v>25</v>
      </c>
      <c r="N2694" t="b">
        <v>0</v>
      </c>
      <c r="O2694" s="11">
        <f t="shared" si="253"/>
        <v>7.1428571428571426E-3</v>
      </c>
      <c r="P2694" s="12">
        <f t="shared" si="254"/>
        <v>42058.334027777775</v>
      </c>
      <c r="Q2694" s="12">
        <f t="shared" si="255"/>
        <v>42088.292361111111</v>
      </c>
      <c r="R2694" t="s">
        <v>8284</v>
      </c>
      <c r="S2694" t="str">
        <f t="shared" si="256"/>
        <v>food</v>
      </c>
      <c r="T2694" t="str">
        <f t="shared" si="257"/>
        <v>food trucks</v>
      </c>
    </row>
    <row r="2695" spans="1:20" ht="43.2" x14ac:dyDescent="0.55000000000000004">
      <c r="A2695">
        <v>2693</v>
      </c>
      <c r="B2695" s="3" t="s">
        <v>2693</v>
      </c>
      <c r="C2695" s="3" t="s">
        <v>6803</v>
      </c>
      <c r="D2695" s="7">
        <v>5000</v>
      </c>
      <c r="E2695" s="7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7">
        <f t="shared" si="252"/>
        <v>13.333333333333334</v>
      </c>
      <c r="N2695" t="b">
        <v>0</v>
      </c>
      <c r="O2695" s="11">
        <f t="shared" si="253"/>
        <v>8.0000000000000002E-3</v>
      </c>
      <c r="P2695" s="12">
        <f t="shared" si="254"/>
        <v>41834.138495370367</v>
      </c>
      <c r="Q2695" s="12">
        <f t="shared" si="255"/>
        <v>41864.138495370367</v>
      </c>
      <c r="R2695" t="s">
        <v>8284</v>
      </c>
      <c r="S2695" t="str">
        <f t="shared" si="256"/>
        <v>food</v>
      </c>
      <c r="T2695" t="str">
        <f t="shared" si="257"/>
        <v>food trucks</v>
      </c>
    </row>
    <row r="2696" spans="1:20" ht="43.2" x14ac:dyDescent="0.55000000000000004">
      <c r="A2696">
        <v>2694</v>
      </c>
      <c r="B2696" s="3" t="s">
        <v>2694</v>
      </c>
      <c r="C2696" s="3" t="s">
        <v>6804</v>
      </c>
      <c r="D2696" s="7">
        <v>30000</v>
      </c>
      <c r="E2696" s="7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7">
        <f t="shared" si="252"/>
        <v>1</v>
      </c>
      <c r="N2696" t="b">
        <v>0</v>
      </c>
      <c r="O2696" s="11">
        <f t="shared" si="253"/>
        <v>3.3333333333333335E-5</v>
      </c>
      <c r="P2696" s="12">
        <f t="shared" si="254"/>
        <v>41878.140497685185</v>
      </c>
      <c r="Q2696" s="12">
        <f t="shared" si="255"/>
        <v>41908.140497685185</v>
      </c>
      <c r="R2696" t="s">
        <v>8284</v>
      </c>
      <c r="S2696" t="str">
        <f t="shared" si="256"/>
        <v>food</v>
      </c>
      <c r="T2696" t="str">
        <f t="shared" si="257"/>
        <v>food trucks</v>
      </c>
    </row>
    <row r="2697" spans="1:20" ht="28.8" x14ac:dyDescent="0.55000000000000004">
      <c r="A2697">
        <v>2695</v>
      </c>
      <c r="B2697" s="3" t="s">
        <v>2695</v>
      </c>
      <c r="C2697" s="3" t="s">
        <v>6805</v>
      </c>
      <c r="D2697" s="7">
        <v>15000</v>
      </c>
      <c r="E2697" s="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7">
        <f t="shared" si="252"/>
        <v>23.666666666666668</v>
      </c>
      <c r="N2697" t="b">
        <v>0</v>
      </c>
      <c r="O2697" s="11">
        <f t="shared" si="253"/>
        <v>4.7333333333333333E-3</v>
      </c>
      <c r="P2697" s="12">
        <f t="shared" si="254"/>
        <v>42048.181921296295</v>
      </c>
      <c r="Q2697" s="12">
        <f t="shared" si="255"/>
        <v>42108.14025462963</v>
      </c>
      <c r="R2697" t="s">
        <v>8284</v>
      </c>
      <c r="S2697" t="str">
        <f t="shared" si="256"/>
        <v>food</v>
      </c>
      <c r="T2697" t="str">
        <f t="shared" si="257"/>
        <v>food trucks</v>
      </c>
    </row>
    <row r="2698" spans="1:20" ht="43.2" x14ac:dyDescent="0.55000000000000004">
      <c r="A2698">
        <v>2696</v>
      </c>
      <c r="B2698" s="3" t="s">
        <v>2696</v>
      </c>
      <c r="C2698" s="3" t="s">
        <v>6806</v>
      </c>
      <c r="D2698" s="7">
        <v>60000</v>
      </c>
      <c r="E2698" s="7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7">
        <f t="shared" si="252"/>
        <v>89.21052631578948</v>
      </c>
      <c r="N2698" t="b">
        <v>0</v>
      </c>
      <c r="O2698" s="11">
        <f t="shared" si="253"/>
        <v>5.6500000000000002E-2</v>
      </c>
      <c r="P2698" s="12">
        <f t="shared" si="254"/>
        <v>41964.844444444447</v>
      </c>
      <c r="Q2698" s="12">
        <f t="shared" si="255"/>
        <v>41998.844444444447</v>
      </c>
      <c r="R2698" t="s">
        <v>8284</v>
      </c>
      <c r="S2698" t="str">
        <f t="shared" si="256"/>
        <v>food</v>
      </c>
      <c r="T2698" t="str">
        <f t="shared" si="257"/>
        <v>food trucks</v>
      </c>
    </row>
    <row r="2699" spans="1:20" ht="43.2" x14ac:dyDescent="0.55000000000000004">
      <c r="A2699">
        <v>2697</v>
      </c>
      <c r="B2699" s="3" t="s">
        <v>2697</v>
      </c>
      <c r="C2699" s="3" t="s">
        <v>6807</v>
      </c>
      <c r="D2699" s="7">
        <v>23000</v>
      </c>
      <c r="E2699" s="7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7">
        <f t="shared" si="252"/>
        <v>116.55769230769231</v>
      </c>
      <c r="N2699" t="b">
        <v>0</v>
      </c>
      <c r="O2699" s="11">
        <f t="shared" si="253"/>
        <v>0.26352173913043481</v>
      </c>
      <c r="P2699" s="12">
        <f t="shared" si="254"/>
        <v>42187.940081018518</v>
      </c>
      <c r="Q2699" s="12">
        <f t="shared" si="255"/>
        <v>42218.916666666672</v>
      </c>
      <c r="R2699" t="s">
        <v>8284</v>
      </c>
      <c r="S2699" t="str">
        <f t="shared" si="256"/>
        <v>food</v>
      </c>
      <c r="T2699" t="str">
        <f t="shared" si="257"/>
        <v>food trucks</v>
      </c>
    </row>
    <row r="2700" spans="1:20" ht="43.2" x14ac:dyDescent="0.55000000000000004">
      <c r="A2700">
        <v>2698</v>
      </c>
      <c r="B2700" s="3" t="s">
        <v>2698</v>
      </c>
      <c r="C2700" s="3" t="s">
        <v>6808</v>
      </c>
      <c r="D2700" s="7">
        <v>8000</v>
      </c>
      <c r="E2700" s="7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7">
        <f t="shared" si="252"/>
        <v>13.005000000000001</v>
      </c>
      <c r="N2700" t="b">
        <v>0</v>
      </c>
      <c r="O2700" s="11">
        <f t="shared" si="253"/>
        <v>3.2512500000000002E-3</v>
      </c>
      <c r="P2700" s="12">
        <f t="shared" si="254"/>
        <v>41787.898240740738</v>
      </c>
      <c r="Q2700" s="12">
        <f t="shared" si="255"/>
        <v>41817.898240740738</v>
      </c>
      <c r="R2700" t="s">
        <v>8284</v>
      </c>
      <c r="S2700" t="str">
        <f t="shared" si="256"/>
        <v>food</v>
      </c>
      <c r="T2700" t="str">
        <f t="shared" si="257"/>
        <v>food trucks</v>
      </c>
    </row>
    <row r="2701" spans="1:20" ht="43.2" x14ac:dyDescent="0.55000000000000004">
      <c r="A2701">
        <v>2699</v>
      </c>
      <c r="B2701" s="3" t="s">
        <v>2699</v>
      </c>
      <c r="C2701" s="3" t="s">
        <v>6809</v>
      </c>
      <c r="D2701" s="7">
        <v>2</v>
      </c>
      <c r="E2701" s="7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7" t="e">
        <f t="shared" si="252"/>
        <v>#DIV/0!</v>
      </c>
      <c r="N2701" t="b">
        <v>0</v>
      </c>
      <c r="O2701" s="11">
        <f t="shared" si="253"/>
        <v>0</v>
      </c>
      <c r="P2701" s="12">
        <f t="shared" si="254"/>
        <v>41829.896562499998</v>
      </c>
      <c r="Q2701" s="12">
        <f t="shared" si="255"/>
        <v>41859.896562499998</v>
      </c>
      <c r="R2701" t="s">
        <v>8284</v>
      </c>
      <c r="S2701" t="str">
        <f t="shared" si="256"/>
        <v>food</v>
      </c>
      <c r="T2701" t="str">
        <f t="shared" si="257"/>
        <v>food trucks</v>
      </c>
    </row>
    <row r="2702" spans="1:20" ht="43.2" x14ac:dyDescent="0.55000000000000004">
      <c r="A2702">
        <v>2700</v>
      </c>
      <c r="B2702" s="3" t="s">
        <v>2700</v>
      </c>
      <c r="C2702" s="3" t="s">
        <v>6810</v>
      </c>
      <c r="D2702" s="7">
        <v>9999</v>
      </c>
      <c r="E2702" s="7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7">
        <f t="shared" si="252"/>
        <v>17.5</v>
      </c>
      <c r="N2702" t="b">
        <v>0</v>
      </c>
      <c r="O2702" s="11">
        <f t="shared" si="253"/>
        <v>7.0007000700070005E-3</v>
      </c>
      <c r="P2702" s="12">
        <f t="shared" si="254"/>
        <v>41870.87467592593</v>
      </c>
      <c r="Q2702" s="12">
        <f t="shared" si="255"/>
        <v>41900.87467592593</v>
      </c>
      <c r="R2702" t="s">
        <v>8284</v>
      </c>
      <c r="S2702" t="str">
        <f t="shared" si="256"/>
        <v>food</v>
      </c>
      <c r="T2702" t="str">
        <f t="shared" si="257"/>
        <v>food trucks</v>
      </c>
    </row>
    <row r="2703" spans="1:20" ht="43.2" x14ac:dyDescent="0.55000000000000004">
      <c r="A2703">
        <v>2701</v>
      </c>
      <c r="B2703" s="3" t="s">
        <v>2701</v>
      </c>
      <c r="C2703" s="3" t="s">
        <v>6811</v>
      </c>
      <c r="D2703" s="7">
        <v>3400</v>
      </c>
      <c r="E2703" s="7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7">
        <f t="shared" si="252"/>
        <v>34.130434782608695</v>
      </c>
      <c r="N2703" t="b">
        <v>0</v>
      </c>
      <c r="O2703" s="11">
        <f t="shared" si="253"/>
        <v>0.46176470588235297</v>
      </c>
      <c r="P2703" s="12">
        <f t="shared" si="254"/>
        <v>42801.774699074071</v>
      </c>
      <c r="Q2703" s="12">
        <f t="shared" si="255"/>
        <v>42832.733032407406</v>
      </c>
      <c r="R2703" t="s">
        <v>8303</v>
      </c>
      <c r="S2703" t="str">
        <f t="shared" si="256"/>
        <v>theater</v>
      </c>
      <c r="T2703" t="str">
        <f t="shared" si="257"/>
        <v>spaces</v>
      </c>
    </row>
    <row r="2704" spans="1:20" ht="43.2" x14ac:dyDescent="0.55000000000000004">
      <c r="A2704">
        <v>2702</v>
      </c>
      <c r="B2704" s="3" t="s">
        <v>2702</v>
      </c>
      <c r="C2704" s="3" t="s">
        <v>6812</v>
      </c>
      <c r="D2704" s="7">
        <v>10000</v>
      </c>
      <c r="E2704" s="7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7">
        <f t="shared" si="252"/>
        <v>132.34615384615384</v>
      </c>
      <c r="N2704" t="b">
        <v>0</v>
      </c>
      <c r="O2704" s="11">
        <f t="shared" si="253"/>
        <v>0.34410000000000002</v>
      </c>
      <c r="P2704" s="12">
        <f t="shared" si="254"/>
        <v>42800.801817129628</v>
      </c>
      <c r="Q2704" s="12">
        <f t="shared" si="255"/>
        <v>42830.760150462964</v>
      </c>
      <c r="R2704" t="s">
        <v>8303</v>
      </c>
      <c r="S2704" t="str">
        <f t="shared" si="256"/>
        <v>theater</v>
      </c>
      <c r="T2704" t="str">
        <f t="shared" si="257"/>
        <v>spaces</v>
      </c>
    </row>
    <row r="2705" spans="1:20" ht="28.8" x14ac:dyDescent="0.55000000000000004">
      <c r="A2705">
        <v>2703</v>
      </c>
      <c r="B2705" s="3" t="s">
        <v>2703</v>
      </c>
      <c r="C2705" s="3" t="s">
        <v>6813</v>
      </c>
      <c r="D2705" s="7">
        <v>40000</v>
      </c>
      <c r="E2705" s="7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7">
        <f t="shared" si="252"/>
        <v>922.22222222222217</v>
      </c>
      <c r="N2705" t="b">
        <v>0</v>
      </c>
      <c r="O2705" s="11">
        <f t="shared" si="253"/>
        <v>1.0375000000000001</v>
      </c>
      <c r="P2705" s="12">
        <f t="shared" si="254"/>
        <v>42756.690162037034</v>
      </c>
      <c r="Q2705" s="12">
        <f t="shared" si="255"/>
        <v>42816.648495370369</v>
      </c>
      <c r="R2705" t="s">
        <v>8303</v>
      </c>
      <c r="S2705" t="str">
        <f t="shared" si="256"/>
        <v>theater</v>
      </c>
      <c r="T2705" t="str">
        <f t="shared" si="257"/>
        <v>spaces</v>
      </c>
    </row>
    <row r="2706" spans="1:20" ht="43.2" x14ac:dyDescent="0.55000000000000004">
      <c r="A2706">
        <v>2704</v>
      </c>
      <c r="B2706" s="3" t="s">
        <v>2704</v>
      </c>
      <c r="C2706" s="3" t="s">
        <v>6814</v>
      </c>
      <c r="D2706" s="7">
        <v>19000</v>
      </c>
      <c r="E2706" s="7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7">
        <f t="shared" si="252"/>
        <v>163.57142857142858</v>
      </c>
      <c r="N2706" t="b">
        <v>0</v>
      </c>
      <c r="O2706" s="11">
        <f t="shared" si="253"/>
        <v>6.0263157894736845E-2</v>
      </c>
      <c r="P2706" s="12">
        <f t="shared" si="254"/>
        <v>42787.862430555557</v>
      </c>
      <c r="Q2706" s="12">
        <f t="shared" si="255"/>
        <v>42830.820763888885</v>
      </c>
      <c r="R2706" t="s">
        <v>8303</v>
      </c>
      <c r="S2706" t="str">
        <f t="shared" si="256"/>
        <v>theater</v>
      </c>
      <c r="T2706" t="str">
        <f t="shared" si="257"/>
        <v>spaces</v>
      </c>
    </row>
    <row r="2707" spans="1:20" ht="28.8" x14ac:dyDescent="0.55000000000000004">
      <c r="A2707">
        <v>2705</v>
      </c>
      <c r="B2707" s="3" t="s">
        <v>2705</v>
      </c>
      <c r="C2707" s="3" t="s">
        <v>6815</v>
      </c>
      <c r="D2707" s="7">
        <v>16500</v>
      </c>
      <c r="E2707" s="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7">
        <f t="shared" si="252"/>
        <v>217.375</v>
      </c>
      <c r="N2707" t="b">
        <v>0</v>
      </c>
      <c r="O2707" s="11">
        <f t="shared" si="253"/>
        <v>0.10539393939393939</v>
      </c>
      <c r="P2707" s="12">
        <f t="shared" si="254"/>
        <v>42773.916180555556</v>
      </c>
      <c r="Q2707" s="12">
        <f t="shared" si="255"/>
        <v>42818.874513888892</v>
      </c>
      <c r="R2707" t="s">
        <v>8303</v>
      </c>
      <c r="S2707" t="str">
        <f t="shared" si="256"/>
        <v>theater</v>
      </c>
      <c r="T2707" t="str">
        <f t="shared" si="257"/>
        <v>spaces</v>
      </c>
    </row>
    <row r="2708" spans="1:20" ht="43.2" x14ac:dyDescent="0.55000000000000004">
      <c r="A2708">
        <v>2706</v>
      </c>
      <c r="B2708" s="3" t="s">
        <v>2706</v>
      </c>
      <c r="C2708" s="3" t="s">
        <v>6816</v>
      </c>
      <c r="D2708" s="7">
        <v>35000</v>
      </c>
      <c r="E2708" s="7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7">
        <f t="shared" si="252"/>
        <v>149.44486692015209</v>
      </c>
      <c r="N2708" t="b">
        <v>1</v>
      </c>
      <c r="O2708" s="11">
        <f t="shared" si="253"/>
        <v>1.1229714285714285</v>
      </c>
      <c r="P2708" s="12">
        <f t="shared" si="254"/>
        <v>41899.294942129629</v>
      </c>
      <c r="Q2708" s="12">
        <f t="shared" si="255"/>
        <v>41928.290972222225</v>
      </c>
      <c r="R2708" t="s">
        <v>8303</v>
      </c>
      <c r="S2708" t="str">
        <f t="shared" si="256"/>
        <v>theater</v>
      </c>
      <c r="T2708" t="str">
        <f t="shared" si="257"/>
        <v>spaces</v>
      </c>
    </row>
    <row r="2709" spans="1:20" ht="43.2" x14ac:dyDescent="0.55000000000000004">
      <c r="A2709">
        <v>2707</v>
      </c>
      <c r="B2709" s="3" t="s">
        <v>2707</v>
      </c>
      <c r="C2709" s="3" t="s">
        <v>6817</v>
      </c>
      <c r="D2709" s="7">
        <v>8000</v>
      </c>
      <c r="E2709" s="7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7">
        <f t="shared" si="252"/>
        <v>71.237487309644663</v>
      </c>
      <c r="N2709" t="b">
        <v>1</v>
      </c>
      <c r="O2709" s="11">
        <f t="shared" si="253"/>
        <v>3.50844625</v>
      </c>
      <c r="P2709" s="12">
        <f t="shared" si="254"/>
        <v>41391.782905092594</v>
      </c>
      <c r="Q2709" s="12">
        <f t="shared" si="255"/>
        <v>41421.290972222225</v>
      </c>
      <c r="R2709" t="s">
        <v>8303</v>
      </c>
      <c r="S2709" t="str">
        <f t="shared" si="256"/>
        <v>theater</v>
      </c>
      <c r="T2709" t="str">
        <f t="shared" si="257"/>
        <v>spaces</v>
      </c>
    </row>
    <row r="2710" spans="1:20" ht="43.2" x14ac:dyDescent="0.55000000000000004">
      <c r="A2710">
        <v>2708</v>
      </c>
      <c r="B2710" s="3" t="s">
        <v>2708</v>
      </c>
      <c r="C2710" s="3" t="s">
        <v>6818</v>
      </c>
      <c r="D2710" s="7">
        <v>20000</v>
      </c>
      <c r="E2710" s="7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7">
        <f t="shared" si="252"/>
        <v>44.464318398474738</v>
      </c>
      <c r="N2710" t="b">
        <v>1</v>
      </c>
      <c r="O2710" s="11">
        <f t="shared" si="253"/>
        <v>2.3321535</v>
      </c>
      <c r="P2710" s="12">
        <f t="shared" si="254"/>
        <v>42512.698217592595</v>
      </c>
      <c r="Q2710" s="12">
        <f t="shared" si="255"/>
        <v>42572.698217592595</v>
      </c>
      <c r="R2710" t="s">
        <v>8303</v>
      </c>
      <c r="S2710" t="str">
        <f t="shared" si="256"/>
        <v>theater</v>
      </c>
      <c r="T2710" t="str">
        <f t="shared" si="257"/>
        <v>spaces</v>
      </c>
    </row>
    <row r="2711" spans="1:20" ht="43.2" x14ac:dyDescent="0.55000000000000004">
      <c r="A2711">
        <v>2709</v>
      </c>
      <c r="B2711" s="3" t="s">
        <v>2709</v>
      </c>
      <c r="C2711" s="3" t="s">
        <v>6819</v>
      </c>
      <c r="D2711" s="7">
        <v>50000</v>
      </c>
      <c r="E2711" s="7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7">
        <f t="shared" si="252"/>
        <v>164.94480519480518</v>
      </c>
      <c r="N2711" t="b">
        <v>1</v>
      </c>
      <c r="O2711" s="11">
        <f t="shared" si="253"/>
        <v>1.01606</v>
      </c>
      <c r="P2711" s="12">
        <f t="shared" si="254"/>
        <v>42612.149780092594</v>
      </c>
      <c r="Q2711" s="12">
        <f t="shared" si="255"/>
        <v>42647.165972222225</v>
      </c>
      <c r="R2711" t="s">
        <v>8303</v>
      </c>
      <c r="S2711" t="str">
        <f t="shared" si="256"/>
        <v>theater</v>
      </c>
      <c r="T2711" t="str">
        <f t="shared" si="257"/>
        <v>spaces</v>
      </c>
    </row>
    <row r="2712" spans="1:20" ht="28.8" x14ac:dyDescent="0.55000000000000004">
      <c r="A2712">
        <v>2710</v>
      </c>
      <c r="B2712" s="3" t="s">
        <v>2710</v>
      </c>
      <c r="C2712" s="3" t="s">
        <v>6820</v>
      </c>
      <c r="D2712" s="7">
        <v>60000</v>
      </c>
      <c r="E2712" s="7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7">
        <f t="shared" si="252"/>
        <v>84.871516544117654</v>
      </c>
      <c r="N2712" t="b">
        <v>1</v>
      </c>
      <c r="O2712" s="11">
        <f t="shared" si="253"/>
        <v>1.5390035000000002</v>
      </c>
      <c r="P2712" s="12">
        <f t="shared" si="254"/>
        <v>41828.229490740741</v>
      </c>
      <c r="Q2712" s="12">
        <f t="shared" si="255"/>
        <v>41860.083333333336</v>
      </c>
      <c r="R2712" t="s">
        <v>8303</v>
      </c>
      <c r="S2712" t="str">
        <f t="shared" si="256"/>
        <v>theater</v>
      </c>
      <c r="T2712" t="str">
        <f t="shared" si="257"/>
        <v>spaces</v>
      </c>
    </row>
    <row r="2713" spans="1:20" ht="43.2" x14ac:dyDescent="0.55000000000000004">
      <c r="A2713">
        <v>2711</v>
      </c>
      <c r="B2713" s="3" t="s">
        <v>2711</v>
      </c>
      <c r="C2713" s="3" t="s">
        <v>6821</v>
      </c>
      <c r="D2713" s="7">
        <v>3910</v>
      </c>
      <c r="E2713" s="7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7">
        <f t="shared" si="252"/>
        <v>53.945205479452056</v>
      </c>
      <c r="N2713" t="b">
        <v>1</v>
      </c>
      <c r="O2713" s="11">
        <f t="shared" si="253"/>
        <v>1.007161125319693</v>
      </c>
      <c r="P2713" s="12">
        <f t="shared" si="254"/>
        <v>41780.745254629634</v>
      </c>
      <c r="Q2713" s="12">
        <f t="shared" si="255"/>
        <v>41810.917361111111</v>
      </c>
      <c r="R2713" t="s">
        <v>8303</v>
      </c>
      <c r="S2713" t="str">
        <f t="shared" si="256"/>
        <v>theater</v>
      </c>
      <c r="T2713" t="str">
        <f t="shared" si="257"/>
        <v>spaces</v>
      </c>
    </row>
    <row r="2714" spans="1:20" ht="43.2" x14ac:dyDescent="0.55000000000000004">
      <c r="A2714">
        <v>2712</v>
      </c>
      <c r="B2714" s="3" t="s">
        <v>2712</v>
      </c>
      <c r="C2714" s="3" t="s">
        <v>6822</v>
      </c>
      <c r="D2714" s="7">
        <v>5500</v>
      </c>
      <c r="E2714" s="7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7">
        <f t="shared" si="252"/>
        <v>50.531468531468533</v>
      </c>
      <c r="N2714" t="b">
        <v>1</v>
      </c>
      <c r="O2714" s="11">
        <f t="shared" si="253"/>
        <v>1.3138181818181818</v>
      </c>
      <c r="P2714" s="12">
        <f t="shared" si="254"/>
        <v>41432.062037037038</v>
      </c>
      <c r="Q2714" s="12">
        <f t="shared" si="255"/>
        <v>41468.75</v>
      </c>
      <c r="R2714" t="s">
        <v>8303</v>
      </c>
      <c r="S2714" t="str">
        <f t="shared" si="256"/>
        <v>theater</v>
      </c>
      <c r="T2714" t="str">
        <f t="shared" si="257"/>
        <v>spaces</v>
      </c>
    </row>
    <row r="2715" spans="1:20" ht="43.2" x14ac:dyDescent="0.55000000000000004">
      <c r="A2715">
        <v>2713</v>
      </c>
      <c r="B2715" s="3" t="s">
        <v>2713</v>
      </c>
      <c r="C2715" s="3" t="s">
        <v>6823</v>
      </c>
      <c r="D2715" s="7">
        <v>150000</v>
      </c>
      <c r="E2715" s="7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7">
        <f t="shared" si="252"/>
        <v>108.00140845070422</v>
      </c>
      <c r="N2715" t="b">
        <v>1</v>
      </c>
      <c r="O2715" s="11">
        <f t="shared" si="253"/>
        <v>1.0224133333333334</v>
      </c>
      <c r="P2715" s="12">
        <f t="shared" si="254"/>
        <v>42322.653749999998</v>
      </c>
      <c r="Q2715" s="12">
        <f t="shared" si="255"/>
        <v>42362.653749999998</v>
      </c>
      <c r="R2715" t="s">
        <v>8303</v>
      </c>
      <c r="S2715" t="str">
        <f t="shared" si="256"/>
        <v>theater</v>
      </c>
      <c r="T2715" t="str">
        <f t="shared" si="257"/>
        <v>spaces</v>
      </c>
    </row>
    <row r="2716" spans="1:20" ht="28.8" x14ac:dyDescent="0.55000000000000004">
      <c r="A2716">
        <v>2714</v>
      </c>
      <c r="B2716" s="3" t="s">
        <v>2714</v>
      </c>
      <c r="C2716" s="3" t="s">
        <v>6824</v>
      </c>
      <c r="D2716" s="7">
        <v>25000</v>
      </c>
      <c r="E2716" s="7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7">
        <f t="shared" si="252"/>
        <v>95.373770491803285</v>
      </c>
      <c r="N2716" t="b">
        <v>1</v>
      </c>
      <c r="O2716" s="11">
        <f t="shared" si="253"/>
        <v>1.1635599999999999</v>
      </c>
      <c r="P2716" s="12">
        <f t="shared" si="254"/>
        <v>42629.655046296291</v>
      </c>
      <c r="Q2716" s="12">
        <f t="shared" si="255"/>
        <v>42657.958333333328</v>
      </c>
      <c r="R2716" t="s">
        <v>8303</v>
      </c>
      <c r="S2716" t="str">
        <f t="shared" si="256"/>
        <v>theater</v>
      </c>
      <c r="T2716" t="str">
        <f t="shared" si="257"/>
        <v>spaces</v>
      </c>
    </row>
    <row r="2717" spans="1:20" ht="43.2" x14ac:dyDescent="0.55000000000000004">
      <c r="A2717">
        <v>2715</v>
      </c>
      <c r="B2717" s="3" t="s">
        <v>2715</v>
      </c>
      <c r="C2717" s="3" t="s">
        <v>6825</v>
      </c>
      <c r="D2717" s="7">
        <v>12000</v>
      </c>
      <c r="E2717" s="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7">
        <f t="shared" si="252"/>
        <v>57.631016333938291</v>
      </c>
      <c r="N2717" t="b">
        <v>1</v>
      </c>
      <c r="O2717" s="11">
        <f t="shared" si="253"/>
        <v>2.6462241666666664</v>
      </c>
      <c r="P2717" s="12">
        <f t="shared" si="254"/>
        <v>42387.398472222223</v>
      </c>
      <c r="Q2717" s="12">
        <f t="shared" si="255"/>
        <v>42421.398472222223</v>
      </c>
      <c r="R2717" t="s">
        <v>8303</v>
      </c>
      <c r="S2717" t="str">
        <f t="shared" si="256"/>
        <v>theater</v>
      </c>
      <c r="T2717" t="str">
        <f t="shared" si="257"/>
        <v>spaces</v>
      </c>
    </row>
    <row r="2718" spans="1:20" ht="57.6" x14ac:dyDescent="0.55000000000000004">
      <c r="A2718">
        <v>2716</v>
      </c>
      <c r="B2718" s="3" t="s">
        <v>2716</v>
      </c>
      <c r="C2718" s="3" t="s">
        <v>6826</v>
      </c>
      <c r="D2718" s="7">
        <v>10000</v>
      </c>
      <c r="E2718" s="7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7">
        <f t="shared" si="252"/>
        <v>64.160481283422456</v>
      </c>
      <c r="N2718" t="b">
        <v>1</v>
      </c>
      <c r="O2718" s="11">
        <f t="shared" si="253"/>
        <v>1.1998010000000001</v>
      </c>
      <c r="P2718" s="12">
        <f t="shared" si="254"/>
        <v>42255.333252314813</v>
      </c>
      <c r="Q2718" s="12">
        <f t="shared" si="255"/>
        <v>42285.333252314813</v>
      </c>
      <c r="R2718" t="s">
        <v>8303</v>
      </c>
      <c r="S2718" t="str">
        <f t="shared" si="256"/>
        <v>theater</v>
      </c>
      <c r="T2718" t="str">
        <f t="shared" si="257"/>
        <v>spaces</v>
      </c>
    </row>
    <row r="2719" spans="1:20" ht="43.2" x14ac:dyDescent="0.55000000000000004">
      <c r="A2719">
        <v>2717</v>
      </c>
      <c r="B2719" s="3" t="s">
        <v>2717</v>
      </c>
      <c r="C2719" s="3" t="s">
        <v>6827</v>
      </c>
      <c r="D2719" s="7">
        <v>25000</v>
      </c>
      <c r="E2719" s="7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7">
        <f t="shared" si="252"/>
        <v>92.387692307692305</v>
      </c>
      <c r="N2719" t="b">
        <v>1</v>
      </c>
      <c r="O2719" s="11">
        <f t="shared" si="253"/>
        <v>1.2010400000000001</v>
      </c>
      <c r="P2719" s="12">
        <f t="shared" si="254"/>
        <v>41934.914918981485</v>
      </c>
      <c r="Q2719" s="12">
        <f t="shared" si="255"/>
        <v>41979.956585648149</v>
      </c>
      <c r="R2719" t="s">
        <v>8303</v>
      </c>
      <c r="S2719" t="str">
        <f t="shared" si="256"/>
        <v>theater</v>
      </c>
      <c r="T2719" t="str">
        <f t="shared" si="257"/>
        <v>spaces</v>
      </c>
    </row>
    <row r="2720" spans="1:20" ht="43.2" x14ac:dyDescent="0.55000000000000004">
      <c r="A2720">
        <v>2718</v>
      </c>
      <c r="B2720" s="3" t="s">
        <v>2718</v>
      </c>
      <c r="C2720" s="3" t="s">
        <v>6828</v>
      </c>
      <c r="D2720" s="7">
        <v>18000</v>
      </c>
      <c r="E2720" s="7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7">
        <f t="shared" si="252"/>
        <v>125.97972972972973</v>
      </c>
      <c r="N2720" t="b">
        <v>1</v>
      </c>
      <c r="O2720" s="11">
        <f t="shared" si="253"/>
        <v>1.0358333333333334</v>
      </c>
      <c r="P2720" s="12">
        <f t="shared" si="254"/>
        <v>42465.596585648149</v>
      </c>
      <c r="Q2720" s="12">
        <f t="shared" si="255"/>
        <v>42493.958333333328</v>
      </c>
      <c r="R2720" t="s">
        <v>8303</v>
      </c>
      <c r="S2720" t="str">
        <f t="shared" si="256"/>
        <v>theater</v>
      </c>
      <c r="T2720" t="str">
        <f t="shared" si="257"/>
        <v>spaces</v>
      </c>
    </row>
    <row r="2721" spans="1:20" ht="43.2" x14ac:dyDescent="0.55000000000000004">
      <c r="A2721">
        <v>2719</v>
      </c>
      <c r="B2721" s="3" t="s">
        <v>2719</v>
      </c>
      <c r="C2721" s="3" t="s">
        <v>6829</v>
      </c>
      <c r="D2721" s="7">
        <v>6000</v>
      </c>
      <c r="E2721" s="7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7">
        <f t="shared" si="252"/>
        <v>94.637681159420296</v>
      </c>
      <c r="N2721" t="b">
        <v>1</v>
      </c>
      <c r="O2721" s="11">
        <f t="shared" si="253"/>
        <v>1.0883333333333334</v>
      </c>
      <c r="P2721" s="12">
        <f t="shared" si="254"/>
        <v>42418.031180555554</v>
      </c>
      <c r="Q2721" s="12">
        <f t="shared" si="255"/>
        <v>42477.989513888882</v>
      </c>
      <c r="R2721" t="s">
        <v>8303</v>
      </c>
      <c r="S2721" t="str">
        <f t="shared" si="256"/>
        <v>theater</v>
      </c>
      <c r="T2721" t="str">
        <f t="shared" si="257"/>
        <v>spaces</v>
      </c>
    </row>
    <row r="2722" spans="1:20" ht="43.2" x14ac:dyDescent="0.55000000000000004">
      <c r="A2722">
        <v>2720</v>
      </c>
      <c r="B2722" s="3" t="s">
        <v>2720</v>
      </c>
      <c r="C2722" s="3" t="s">
        <v>6830</v>
      </c>
      <c r="D2722" s="7">
        <v>25000</v>
      </c>
      <c r="E2722" s="7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7">
        <f t="shared" si="252"/>
        <v>170.69942196531792</v>
      </c>
      <c r="N2722" t="b">
        <v>1</v>
      </c>
      <c r="O2722" s="11">
        <f t="shared" si="253"/>
        <v>1.1812400000000001</v>
      </c>
      <c r="P2722" s="12">
        <f t="shared" si="254"/>
        <v>42655.465891203698</v>
      </c>
      <c r="Q2722" s="12">
        <f t="shared" si="255"/>
        <v>42685.507557870369</v>
      </c>
      <c r="R2722" t="s">
        <v>8303</v>
      </c>
      <c r="S2722" t="str">
        <f t="shared" si="256"/>
        <v>theater</v>
      </c>
      <c r="T2722" t="str">
        <f t="shared" si="257"/>
        <v>spaces</v>
      </c>
    </row>
    <row r="2723" spans="1:20" ht="43.2" x14ac:dyDescent="0.55000000000000004">
      <c r="A2723">
        <v>2721</v>
      </c>
      <c r="B2723" s="3" t="s">
        <v>2721</v>
      </c>
      <c r="C2723" s="3" t="s">
        <v>6831</v>
      </c>
      <c r="D2723" s="7">
        <v>750</v>
      </c>
      <c r="E2723" s="7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7">
        <f t="shared" si="252"/>
        <v>40.762081784386616</v>
      </c>
      <c r="N2723" t="b">
        <v>1</v>
      </c>
      <c r="O2723" s="11">
        <f t="shared" si="253"/>
        <v>14.62</v>
      </c>
      <c r="P2723" s="12">
        <f t="shared" si="254"/>
        <v>41493.543958333335</v>
      </c>
      <c r="Q2723" s="12">
        <f t="shared" si="255"/>
        <v>41523.791666666664</v>
      </c>
      <c r="R2723" t="s">
        <v>8295</v>
      </c>
      <c r="S2723" t="str">
        <f t="shared" si="256"/>
        <v>technology</v>
      </c>
      <c r="T2723" t="str">
        <f t="shared" si="257"/>
        <v>hardware</v>
      </c>
    </row>
    <row r="2724" spans="1:20" ht="43.2" x14ac:dyDescent="0.55000000000000004">
      <c r="A2724">
        <v>2722</v>
      </c>
      <c r="B2724" s="3" t="s">
        <v>2722</v>
      </c>
      <c r="C2724" s="3" t="s">
        <v>6832</v>
      </c>
      <c r="D2724" s="7">
        <v>5000</v>
      </c>
      <c r="E2724" s="7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7">
        <f t="shared" si="252"/>
        <v>68.254054054054052</v>
      </c>
      <c r="N2724" t="b">
        <v>1</v>
      </c>
      <c r="O2724" s="11">
        <f t="shared" si="253"/>
        <v>2.5253999999999999</v>
      </c>
      <c r="P2724" s="12">
        <f t="shared" si="254"/>
        <v>42704.857094907406</v>
      </c>
      <c r="Q2724" s="12">
        <f t="shared" si="255"/>
        <v>42764.857094907406</v>
      </c>
      <c r="R2724" t="s">
        <v>8295</v>
      </c>
      <c r="S2724" t="str">
        <f t="shared" si="256"/>
        <v>technology</v>
      </c>
      <c r="T2724" t="str">
        <f t="shared" si="257"/>
        <v>hardware</v>
      </c>
    </row>
    <row r="2725" spans="1:20" ht="43.2" x14ac:dyDescent="0.55000000000000004">
      <c r="A2725">
        <v>2723</v>
      </c>
      <c r="B2725" s="3" t="s">
        <v>2723</v>
      </c>
      <c r="C2725" s="3" t="s">
        <v>6833</v>
      </c>
      <c r="D2725" s="7">
        <v>12000</v>
      </c>
      <c r="E2725" s="7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7">
        <f t="shared" si="252"/>
        <v>95.48863636363636</v>
      </c>
      <c r="N2725" t="b">
        <v>1</v>
      </c>
      <c r="O2725" s="11">
        <f t="shared" si="253"/>
        <v>1.4005000000000001</v>
      </c>
      <c r="P2725" s="12">
        <f t="shared" si="254"/>
        <v>41944.83898148148</v>
      </c>
      <c r="Q2725" s="12">
        <f t="shared" si="255"/>
        <v>42004.880648148144</v>
      </c>
      <c r="R2725" t="s">
        <v>8295</v>
      </c>
      <c r="S2725" t="str">
        <f t="shared" si="256"/>
        <v>technology</v>
      </c>
      <c r="T2725" t="str">
        <f t="shared" si="257"/>
        <v>hardware</v>
      </c>
    </row>
    <row r="2726" spans="1:20" ht="43.2" x14ac:dyDescent="0.55000000000000004">
      <c r="A2726">
        <v>2724</v>
      </c>
      <c r="B2726" s="3" t="s">
        <v>2724</v>
      </c>
      <c r="C2726" s="3" t="s">
        <v>6834</v>
      </c>
      <c r="D2726" s="7">
        <v>2468</v>
      </c>
      <c r="E2726" s="7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7">
        <f t="shared" si="252"/>
        <v>7.1902649656526005</v>
      </c>
      <c r="N2726" t="b">
        <v>1</v>
      </c>
      <c r="O2726" s="11">
        <f t="shared" si="253"/>
        <v>2.9687520259319289</v>
      </c>
      <c r="P2726" s="12">
        <f t="shared" si="254"/>
        <v>42199.32707175926</v>
      </c>
      <c r="Q2726" s="12">
        <f t="shared" si="255"/>
        <v>42231.32707175926</v>
      </c>
      <c r="R2726" t="s">
        <v>8295</v>
      </c>
      <c r="S2726" t="str">
        <f t="shared" si="256"/>
        <v>technology</v>
      </c>
      <c r="T2726" t="str">
        <f t="shared" si="257"/>
        <v>hardware</v>
      </c>
    </row>
    <row r="2727" spans="1:20" ht="28.8" x14ac:dyDescent="0.55000000000000004">
      <c r="A2727">
        <v>2725</v>
      </c>
      <c r="B2727" s="3" t="s">
        <v>2725</v>
      </c>
      <c r="C2727" s="3" t="s">
        <v>6835</v>
      </c>
      <c r="D2727" s="7">
        <v>40000</v>
      </c>
      <c r="E2727" s="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7">
        <f t="shared" si="252"/>
        <v>511.65486725663715</v>
      </c>
      <c r="N2727" t="b">
        <v>1</v>
      </c>
      <c r="O2727" s="11">
        <f t="shared" si="253"/>
        <v>1.445425</v>
      </c>
      <c r="P2727" s="12">
        <f t="shared" si="254"/>
        <v>42745.744618055556</v>
      </c>
      <c r="Q2727" s="12">
        <f t="shared" si="255"/>
        <v>42795.744618055556</v>
      </c>
      <c r="R2727" t="s">
        <v>8295</v>
      </c>
      <c r="S2727" t="str">
        <f t="shared" si="256"/>
        <v>technology</v>
      </c>
      <c r="T2727" t="str">
        <f t="shared" si="257"/>
        <v>hardware</v>
      </c>
    </row>
    <row r="2728" spans="1:20" x14ac:dyDescent="0.55000000000000004">
      <c r="A2728">
        <v>2726</v>
      </c>
      <c r="B2728" s="3" t="s">
        <v>2726</v>
      </c>
      <c r="C2728" s="3" t="s">
        <v>6836</v>
      </c>
      <c r="D2728" s="7">
        <v>100000</v>
      </c>
      <c r="E2728" s="7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7">
        <f t="shared" si="252"/>
        <v>261.74504950495049</v>
      </c>
      <c r="N2728" t="b">
        <v>1</v>
      </c>
      <c r="O2728" s="11">
        <f t="shared" si="253"/>
        <v>1.05745</v>
      </c>
      <c r="P2728" s="12">
        <f t="shared" si="254"/>
        <v>42452.579988425925</v>
      </c>
      <c r="Q2728" s="12">
        <f t="shared" si="255"/>
        <v>42482.579988425925</v>
      </c>
      <c r="R2728" t="s">
        <v>8295</v>
      </c>
      <c r="S2728" t="str">
        <f t="shared" si="256"/>
        <v>technology</v>
      </c>
      <c r="T2728" t="str">
        <f t="shared" si="257"/>
        <v>hardware</v>
      </c>
    </row>
    <row r="2729" spans="1:20" ht="43.2" x14ac:dyDescent="0.55000000000000004">
      <c r="A2729">
        <v>2727</v>
      </c>
      <c r="B2729" s="3" t="s">
        <v>2727</v>
      </c>
      <c r="C2729" s="3" t="s">
        <v>6837</v>
      </c>
      <c r="D2729" s="7">
        <v>10000</v>
      </c>
      <c r="E2729" s="7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7">
        <f t="shared" si="252"/>
        <v>69.760961810466767</v>
      </c>
      <c r="N2729" t="b">
        <v>1</v>
      </c>
      <c r="O2729" s="11">
        <f t="shared" si="253"/>
        <v>4.9321000000000002</v>
      </c>
      <c r="P2729" s="12">
        <f t="shared" si="254"/>
        <v>42198.676655092597</v>
      </c>
      <c r="Q2729" s="12">
        <f t="shared" si="255"/>
        <v>42223.676655092597</v>
      </c>
      <c r="R2729" t="s">
        <v>8295</v>
      </c>
      <c r="S2729" t="str">
        <f t="shared" si="256"/>
        <v>technology</v>
      </c>
      <c r="T2729" t="str">
        <f t="shared" si="257"/>
        <v>hardware</v>
      </c>
    </row>
    <row r="2730" spans="1:20" ht="28.8" x14ac:dyDescent="0.55000000000000004">
      <c r="A2730">
        <v>2728</v>
      </c>
      <c r="B2730" s="3" t="s">
        <v>2728</v>
      </c>
      <c r="C2730" s="3" t="s">
        <v>6838</v>
      </c>
      <c r="D2730" s="7">
        <v>15000</v>
      </c>
      <c r="E2730" s="7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7">
        <f t="shared" si="252"/>
        <v>77.229591836734699</v>
      </c>
      <c r="N2730" t="b">
        <v>1</v>
      </c>
      <c r="O2730" s="11">
        <f t="shared" si="253"/>
        <v>2.0182666666666669</v>
      </c>
      <c r="P2730" s="12">
        <f t="shared" si="254"/>
        <v>42333.59993055556</v>
      </c>
      <c r="Q2730" s="12">
        <f t="shared" si="255"/>
        <v>42368.59993055556</v>
      </c>
      <c r="R2730" t="s">
        <v>8295</v>
      </c>
      <c r="S2730" t="str">
        <f t="shared" si="256"/>
        <v>technology</v>
      </c>
      <c r="T2730" t="str">
        <f t="shared" si="257"/>
        <v>hardware</v>
      </c>
    </row>
    <row r="2731" spans="1:20" ht="28.8" x14ac:dyDescent="0.55000000000000004">
      <c r="A2731">
        <v>2729</v>
      </c>
      <c r="B2731" s="3" t="s">
        <v>2729</v>
      </c>
      <c r="C2731" s="3" t="s">
        <v>6839</v>
      </c>
      <c r="D2731" s="7">
        <v>7500</v>
      </c>
      <c r="E2731" s="7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7">
        <f t="shared" si="252"/>
        <v>340.56521739130437</v>
      </c>
      <c r="N2731" t="b">
        <v>1</v>
      </c>
      <c r="O2731" s="11">
        <f t="shared" si="253"/>
        <v>1.0444</v>
      </c>
      <c r="P2731" s="12">
        <f t="shared" si="254"/>
        <v>42095.240706018521</v>
      </c>
      <c r="Q2731" s="12">
        <f t="shared" si="255"/>
        <v>42125.240706018521</v>
      </c>
      <c r="R2731" t="s">
        <v>8295</v>
      </c>
      <c r="S2731" t="str">
        <f t="shared" si="256"/>
        <v>technology</v>
      </c>
      <c r="T2731" t="str">
        <f t="shared" si="257"/>
        <v>hardware</v>
      </c>
    </row>
    <row r="2732" spans="1:20" ht="28.8" x14ac:dyDescent="0.55000000000000004">
      <c r="A2732">
        <v>2730</v>
      </c>
      <c r="B2732" s="3" t="s">
        <v>2730</v>
      </c>
      <c r="C2732" s="3" t="s">
        <v>6840</v>
      </c>
      <c r="D2732" s="7">
        <v>27000</v>
      </c>
      <c r="E2732" s="7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7">
        <f t="shared" si="252"/>
        <v>67.417903225806455</v>
      </c>
      <c r="N2732" t="b">
        <v>1</v>
      </c>
      <c r="O2732" s="11">
        <f t="shared" si="253"/>
        <v>1.7029262962962963</v>
      </c>
      <c r="P2732" s="12">
        <f t="shared" si="254"/>
        <v>41351.541377314818</v>
      </c>
      <c r="Q2732" s="12">
        <f t="shared" si="255"/>
        <v>41386.541377314818</v>
      </c>
      <c r="R2732" t="s">
        <v>8295</v>
      </c>
      <c r="S2732" t="str">
        <f t="shared" si="256"/>
        <v>technology</v>
      </c>
      <c r="T2732" t="str">
        <f t="shared" si="257"/>
        <v>hardware</v>
      </c>
    </row>
    <row r="2733" spans="1:20" ht="43.2" x14ac:dyDescent="0.55000000000000004">
      <c r="A2733">
        <v>2731</v>
      </c>
      <c r="B2733" s="3" t="s">
        <v>2731</v>
      </c>
      <c r="C2733" s="3" t="s">
        <v>6841</v>
      </c>
      <c r="D2733" s="7">
        <v>30000</v>
      </c>
      <c r="E2733" s="7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7">
        <f t="shared" si="252"/>
        <v>845.70270270270271</v>
      </c>
      <c r="N2733" t="b">
        <v>1</v>
      </c>
      <c r="O2733" s="11">
        <f t="shared" si="253"/>
        <v>1.0430333333333333</v>
      </c>
      <c r="P2733" s="12">
        <f t="shared" si="254"/>
        <v>41872.525717592594</v>
      </c>
      <c r="Q2733" s="12">
        <f t="shared" si="255"/>
        <v>41930.166666666664</v>
      </c>
      <c r="R2733" t="s">
        <v>8295</v>
      </c>
      <c r="S2733" t="str">
        <f t="shared" si="256"/>
        <v>technology</v>
      </c>
      <c r="T2733" t="str">
        <f t="shared" si="257"/>
        <v>hardware</v>
      </c>
    </row>
    <row r="2734" spans="1:20" ht="43.2" x14ac:dyDescent="0.55000000000000004">
      <c r="A2734">
        <v>2732</v>
      </c>
      <c r="B2734" s="3" t="s">
        <v>2732</v>
      </c>
      <c r="C2734" s="3" t="s">
        <v>6842</v>
      </c>
      <c r="D2734" s="7">
        <v>12000</v>
      </c>
      <c r="E2734" s="7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7">
        <f t="shared" si="252"/>
        <v>97.191780821917803</v>
      </c>
      <c r="N2734" t="b">
        <v>1</v>
      </c>
      <c r="O2734" s="11">
        <f t="shared" si="253"/>
        <v>1.1825000000000001</v>
      </c>
      <c r="P2734" s="12">
        <f t="shared" si="254"/>
        <v>41389.808194444442</v>
      </c>
      <c r="Q2734" s="12">
        <f t="shared" si="255"/>
        <v>41422</v>
      </c>
      <c r="R2734" t="s">
        <v>8295</v>
      </c>
      <c r="S2734" t="str">
        <f t="shared" si="256"/>
        <v>technology</v>
      </c>
      <c r="T2734" t="str">
        <f t="shared" si="257"/>
        <v>hardware</v>
      </c>
    </row>
    <row r="2735" spans="1:20" ht="43.2" x14ac:dyDescent="0.55000000000000004">
      <c r="A2735">
        <v>2733</v>
      </c>
      <c r="B2735" s="3" t="s">
        <v>2733</v>
      </c>
      <c r="C2735" s="3" t="s">
        <v>6843</v>
      </c>
      <c r="D2735" s="7">
        <v>50000</v>
      </c>
      <c r="E2735" s="7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7">
        <f t="shared" si="252"/>
        <v>451.84033613445376</v>
      </c>
      <c r="N2735" t="b">
        <v>1</v>
      </c>
      <c r="O2735" s="11">
        <f t="shared" si="253"/>
        <v>1.07538</v>
      </c>
      <c r="P2735" s="12">
        <f t="shared" si="254"/>
        <v>42044.272847222222</v>
      </c>
      <c r="Q2735" s="12">
        <f t="shared" si="255"/>
        <v>42104.231180555551</v>
      </c>
      <c r="R2735" t="s">
        <v>8295</v>
      </c>
      <c r="S2735" t="str">
        <f t="shared" si="256"/>
        <v>technology</v>
      </c>
      <c r="T2735" t="str">
        <f t="shared" si="257"/>
        <v>hardware</v>
      </c>
    </row>
    <row r="2736" spans="1:20" ht="43.2" x14ac:dyDescent="0.55000000000000004">
      <c r="A2736">
        <v>2734</v>
      </c>
      <c r="B2736" s="3" t="s">
        <v>2734</v>
      </c>
      <c r="C2736" s="3" t="s">
        <v>6844</v>
      </c>
      <c r="D2736" s="7">
        <v>1</v>
      </c>
      <c r="E2736" s="7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7">
        <f t="shared" si="252"/>
        <v>138.66871165644173</v>
      </c>
      <c r="N2736" t="b">
        <v>1</v>
      </c>
      <c r="O2736" s="11">
        <f t="shared" si="253"/>
        <v>22603</v>
      </c>
      <c r="P2736" s="12">
        <f t="shared" si="254"/>
        <v>42626.668888888889</v>
      </c>
      <c r="Q2736" s="12">
        <f t="shared" si="255"/>
        <v>42656.915972222225</v>
      </c>
      <c r="R2736" t="s">
        <v>8295</v>
      </c>
      <c r="S2736" t="str">
        <f t="shared" si="256"/>
        <v>technology</v>
      </c>
      <c r="T2736" t="str">
        <f t="shared" si="257"/>
        <v>hardware</v>
      </c>
    </row>
    <row r="2737" spans="1:20" ht="43.2" x14ac:dyDescent="0.55000000000000004">
      <c r="A2737">
        <v>2735</v>
      </c>
      <c r="B2737" s="3" t="s">
        <v>2735</v>
      </c>
      <c r="C2737" s="3" t="s">
        <v>6845</v>
      </c>
      <c r="D2737" s="7">
        <v>750</v>
      </c>
      <c r="E2737" s="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7">
        <f t="shared" si="252"/>
        <v>21.640147492625371</v>
      </c>
      <c r="N2737" t="b">
        <v>1</v>
      </c>
      <c r="O2737" s="11">
        <f t="shared" si="253"/>
        <v>9.7813466666666677</v>
      </c>
      <c r="P2737" s="12">
        <f t="shared" si="254"/>
        <v>41316.120949074073</v>
      </c>
      <c r="Q2737" s="12">
        <f t="shared" si="255"/>
        <v>41346.833333333336</v>
      </c>
      <c r="R2737" t="s">
        <v>8295</v>
      </c>
      <c r="S2737" t="str">
        <f t="shared" si="256"/>
        <v>technology</v>
      </c>
      <c r="T2737" t="str">
        <f t="shared" si="257"/>
        <v>hardware</v>
      </c>
    </row>
    <row r="2738" spans="1:20" ht="57.6" x14ac:dyDescent="0.55000000000000004">
      <c r="A2738">
        <v>2736</v>
      </c>
      <c r="B2738" s="3" t="s">
        <v>2736</v>
      </c>
      <c r="C2738" s="3" t="s">
        <v>6846</v>
      </c>
      <c r="D2738" s="7">
        <v>8000</v>
      </c>
      <c r="E2738" s="7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7">
        <f t="shared" si="252"/>
        <v>169.51724137931035</v>
      </c>
      <c r="N2738" t="b">
        <v>1</v>
      </c>
      <c r="O2738" s="11">
        <f t="shared" si="253"/>
        <v>1.2290000000000001</v>
      </c>
      <c r="P2738" s="12">
        <f t="shared" si="254"/>
        <v>41722.666354166664</v>
      </c>
      <c r="Q2738" s="12">
        <f t="shared" si="255"/>
        <v>41752.666354166664</v>
      </c>
      <c r="R2738" t="s">
        <v>8295</v>
      </c>
      <c r="S2738" t="str">
        <f t="shared" si="256"/>
        <v>technology</v>
      </c>
      <c r="T2738" t="str">
        <f t="shared" si="257"/>
        <v>hardware</v>
      </c>
    </row>
    <row r="2739" spans="1:20" ht="43.2" x14ac:dyDescent="0.55000000000000004">
      <c r="A2739">
        <v>2737</v>
      </c>
      <c r="B2739" s="3" t="s">
        <v>2737</v>
      </c>
      <c r="C2739" s="3" t="s">
        <v>6847</v>
      </c>
      <c r="D2739" s="7">
        <v>30000</v>
      </c>
      <c r="E2739" s="7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7">
        <f t="shared" si="252"/>
        <v>161.88210526315791</v>
      </c>
      <c r="N2739" t="b">
        <v>1</v>
      </c>
      <c r="O2739" s="11">
        <f t="shared" si="253"/>
        <v>2.4606080000000001</v>
      </c>
      <c r="P2739" s="12">
        <f t="shared" si="254"/>
        <v>41611.917673611111</v>
      </c>
      <c r="Q2739" s="12">
        <f t="shared" si="255"/>
        <v>41654.791666666664</v>
      </c>
      <c r="R2739" t="s">
        <v>8295</v>
      </c>
      <c r="S2739" t="str">
        <f t="shared" si="256"/>
        <v>technology</v>
      </c>
      <c r="T2739" t="str">
        <f t="shared" si="257"/>
        <v>hardware</v>
      </c>
    </row>
    <row r="2740" spans="1:20" ht="43.2" x14ac:dyDescent="0.55000000000000004">
      <c r="A2740">
        <v>2738</v>
      </c>
      <c r="B2740" s="3" t="s">
        <v>2738</v>
      </c>
      <c r="C2740" s="3" t="s">
        <v>6848</v>
      </c>
      <c r="D2740" s="7">
        <v>5000</v>
      </c>
      <c r="E2740" s="7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7">
        <f t="shared" si="252"/>
        <v>493.13333333333333</v>
      </c>
      <c r="N2740" t="b">
        <v>1</v>
      </c>
      <c r="O2740" s="11">
        <f t="shared" si="253"/>
        <v>1.4794</v>
      </c>
      <c r="P2740" s="12">
        <f t="shared" si="254"/>
        <v>42620.143564814818</v>
      </c>
      <c r="Q2740" s="12">
        <f t="shared" si="255"/>
        <v>42680.143564814818</v>
      </c>
      <c r="R2740" t="s">
        <v>8295</v>
      </c>
      <c r="S2740" t="str">
        <f t="shared" si="256"/>
        <v>technology</v>
      </c>
      <c r="T2740" t="str">
        <f t="shared" si="257"/>
        <v>hardware</v>
      </c>
    </row>
    <row r="2741" spans="1:20" ht="43.2" x14ac:dyDescent="0.55000000000000004">
      <c r="A2741">
        <v>2739</v>
      </c>
      <c r="B2741" s="3" t="s">
        <v>2739</v>
      </c>
      <c r="C2741" s="3" t="s">
        <v>6849</v>
      </c>
      <c r="D2741" s="7">
        <v>1100</v>
      </c>
      <c r="E2741" s="7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7">
        <f t="shared" si="252"/>
        <v>22.120418848167539</v>
      </c>
      <c r="N2741" t="b">
        <v>1</v>
      </c>
      <c r="O2741" s="11">
        <f t="shared" si="253"/>
        <v>3.8409090909090908</v>
      </c>
      <c r="P2741" s="12">
        <f t="shared" si="254"/>
        <v>41719.887928240743</v>
      </c>
      <c r="Q2741" s="12">
        <f t="shared" si="255"/>
        <v>41764.887928240743</v>
      </c>
      <c r="R2741" t="s">
        <v>8295</v>
      </c>
      <c r="S2741" t="str">
        <f t="shared" si="256"/>
        <v>technology</v>
      </c>
      <c r="T2741" t="str">
        <f t="shared" si="257"/>
        <v>hardware</v>
      </c>
    </row>
    <row r="2742" spans="1:20" ht="28.8" x14ac:dyDescent="0.55000000000000004">
      <c r="A2742">
        <v>2740</v>
      </c>
      <c r="B2742" s="3" t="s">
        <v>2740</v>
      </c>
      <c r="C2742" s="3" t="s">
        <v>6850</v>
      </c>
      <c r="D2742" s="7">
        <v>300</v>
      </c>
      <c r="E2742" s="7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7">
        <f t="shared" si="252"/>
        <v>18.235294117647058</v>
      </c>
      <c r="N2742" t="b">
        <v>1</v>
      </c>
      <c r="O2742" s="11">
        <f t="shared" si="253"/>
        <v>1.0333333333333334</v>
      </c>
      <c r="P2742" s="12">
        <f t="shared" si="254"/>
        <v>42045.031851851847</v>
      </c>
      <c r="Q2742" s="12">
        <f t="shared" si="255"/>
        <v>42074.99018518519</v>
      </c>
      <c r="R2742" t="s">
        <v>8295</v>
      </c>
      <c r="S2742" t="str">
        <f t="shared" si="256"/>
        <v>technology</v>
      </c>
      <c r="T2742" t="str">
        <f t="shared" si="257"/>
        <v>hardware</v>
      </c>
    </row>
    <row r="2743" spans="1:20" ht="28.8" x14ac:dyDescent="0.55000000000000004">
      <c r="A2743">
        <v>2741</v>
      </c>
      <c r="B2743" s="3" t="s">
        <v>2741</v>
      </c>
      <c r="C2743" s="3" t="s">
        <v>6851</v>
      </c>
      <c r="D2743" s="7">
        <v>8000</v>
      </c>
      <c r="E2743" s="7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7">
        <f t="shared" si="252"/>
        <v>8.75</v>
      </c>
      <c r="N2743" t="b">
        <v>0</v>
      </c>
      <c r="O2743" s="11">
        <f t="shared" si="253"/>
        <v>4.3750000000000004E-3</v>
      </c>
      <c r="P2743" s="12">
        <f t="shared" si="254"/>
        <v>41911.657430555555</v>
      </c>
      <c r="Q2743" s="12">
        <f t="shared" si="255"/>
        <v>41932.088194444441</v>
      </c>
      <c r="R2743" t="s">
        <v>8304</v>
      </c>
      <c r="S2743" t="str">
        <f t="shared" si="256"/>
        <v>publishing</v>
      </c>
      <c r="T2743" t="str">
        <f t="shared" si="257"/>
        <v>children's books</v>
      </c>
    </row>
    <row r="2744" spans="1:20" ht="43.2" x14ac:dyDescent="0.55000000000000004">
      <c r="A2744">
        <v>2742</v>
      </c>
      <c r="B2744" s="3" t="s">
        <v>2742</v>
      </c>
      <c r="C2744" s="3" t="s">
        <v>6852</v>
      </c>
      <c r="D2744" s="7">
        <v>2500</v>
      </c>
      <c r="E2744" s="7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7">
        <f t="shared" si="252"/>
        <v>40.611111111111114</v>
      </c>
      <c r="N2744" t="b">
        <v>0</v>
      </c>
      <c r="O2744" s="11">
        <f t="shared" si="253"/>
        <v>0.29239999999999999</v>
      </c>
      <c r="P2744" s="12">
        <f t="shared" si="254"/>
        <v>41030.719756944447</v>
      </c>
      <c r="Q2744" s="12">
        <f t="shared" si="255"/>
        <v>41044.719756944447</v>
      </c>
      <c r="R2744" t="s">
        <v>8304</v>
      </c>
      <c r="S2744" t="str">
        <f t="shared" si="256"/>
        <v>publishing</v>
      </c>
      <c r="T2744" t="str">
        <f t="shared" si="257"/>
        <v>children's books</v>
      </c>
    </row>
    <row r="2745" spans="1:20" ht="57.6" x14ac:dyDescent="0.55000000000000004">
      <c r="A2745">
        <v>2743</v>
      </c>
      <c r="B2745" s="3" t="s">
        <v>2743</v>
      </c>
      <c r="C2745" s="3" t="s">
        <v>6853</v>
      </c>
      <c r="D2745" s="7">
        <v>5999</v>
      </c>
      <c r="E2745" s="7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7" t="e">
        <f t="shared" si="252"/>
        <v>#DIV/0!</v>
      </c>
      <c r="N2745" t="b">
        <v>0</v>
      </c>
      <c r="O2745" s="11">
        <f t="shared" si="253"/>
        <v>0</v>
      </c>
      <c r="P2745" s="12">
        <f t="shared" si="254"/>
        <v>42632.328784722224</v>
      </c>
      <c r="Q2745" s="12">
        <f t="shared" si="255"/>
        <v>42662.328784722224</v>
      </c>
      <c r="R2745" t="s">
        <v>8304</v>
      </c>
      <c r="S2745" t="str">
        <f t="shared" si="256"/>
        <v>publishing</v>
      </c>
      <c r="T2745" t="str">
        <f t="shared" si="257"/>
        <v>children's books</v>
      </c>
    </row>
    <row r="2746" spans="1:20" ht="43.2" x14ac:dyDescent="0.55000000000000004">
      <c r="A2746">
        <v>2744</v>
      </c>
      <c r="B2746" s="3" t="s">
        <v>2744</v>
      </c>
      <c r="C2746" s="3" t="s">
        <v>6854</v>
      </c>
      <c r="D2746" s="7">
        <v>16000</v>
      </c>
      <c r="E2746" s="7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7">
        <f t="shared" si="252"/>
        <v>37.954545454545453</v>
      </c>
      <c r="N2746" t="b">
        <v>0</v>
      </c>
      <c r="O2746" s="11">
        <f t="shared" si="253"/>
        <v>5.2187499999999998E-2</v>
      </c>
      <c r="P2746" s="12">
        <f t="shared" si="254"/>
        <v>40938.062476851854</v>
      </c>
      <c r="Q2746" s="12">
        <f t="shared" si="255"/>
        <v>40968.062476851854</v>
      </c>
      <c r="R2746" t="s">
        <v>8304</v>
      </c>
      <c r="S2746" t="str">
        <f t="shared" si="256"/>
        <v>publishing</v>
      </c>
      <c r="T2746" t="str">
        <f t="shared" si="257"/>
        <v>children's books</v>
      </c>
    </row>
    <row r="2747" spans="1:20" ht="43.2" x14ac:dyDescent="0.55000000000000004">
      <c r="A2747">
        <v>2745</v>
      </c>
      <c r="B2747" s="3" t="s">
        <v>2745</v>
      </c>
      <c r="C2747" s="3" t="s">
        <v>6855</v>
      </c>
      <c r="D2747" s="7">
        <v>8000</v>
      </c>
      <c r="E2747" s="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7">
        <f t="shared" si="252"/>
        <v>35.734693877551024</v>
      </c>
      <c r="N2747" t="b">
        <v>0</v>
      </c>
      <c r="O2747" s="11">
        <f t="shared" si="253"/>
        <v>0.21887499999999999</v>
      </c>
      <c r="P2747" s="12">
        <f t="shared" si="254"/>
        <v>41044.988055555557</v>
      </c>
      <c r="Q2747" s="12">
        <f t="shared" si="255"/>
        <v>41104.988055555557</v>
      </c>
      <c r="R2747" t="s">
        <v>8304</v>
      </c>
      <c r="S2747" t="str">
        <f t="shared" si="256"/>
        <v>publishing</v>
      </c>
      <c r="T2747" t="str">
        <f t="shared" si="257"/>
        <v>children's books</v>
      </c>
    </row>
    <row r="2748" spans="1:20" ht="43.2" x14ac:dyDescent="0.55000000000000004">
      <c r="A2748">
        <v>2746</v>
      </c>
      <c r="B2748" s="3" t="s">
        <v>2746</v>
      </c>
      <c r="C2748" s="3" t="s">
        <v>6856</v>
      </c>
      <c r="D2748" s="7">
        <v>3000</v>
      </c>
      <c r="E2748" s="7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7">
        <f t="shared" si="252"/>
        <v>42.157894736842103</v>
      </c>
      <c r="N2748" t="b">
        <v>0</v>
      </c>
      <c r="O2748" s="11">
        <f t="shared" si="253"/>
        <v>0.26700000000000002</v>
      </c>
      <c r="P2748" s="12">
        <f t="shared" si="254"/>
        <v>41850.781377314815</v>
      </c>
      <c r="Q2748" s="12">
        <f t="shared" si="255"/>
        <v>41880.781377314815</v>
      </c>
      <c r="R2748" t="s">
        <v>8304</v>
      </c>
      <c r="S2748" t="str">
        <f t="shared" si="256"/>
        <v>publishing</v>
      </c>
      <c r="T2748" t="str">
        <f t="shared" si="257"/>
        <v>children's books</v>
      </c>
    </row>
    <row r="2749" spans="1:20" ht="43.2" x14ac:dyDescent="0.55000000000000004">
      <c r="A2749">
        <v>2747</v>
      </c>
      <c r="B2749" s="3" t="s">
        <v>2747</v>
      </c>
      <c r="C2749" s="3" t="s">
        <v>6857</v>
      </c>
      <c r="D2749" s="7">
        <v>500</v>
      </c>
      <c r="E2749" s="7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7">
        <f t="shared" si="252"/>
        <v>35</v>
      </c>
      <c r="N2749" t="b">
        <v>0</v>
      </c>
      <c r="O2749" s="11">
        <f t="shared" si="253"/>
        <v>0.28000000000000003</v>
      </c>
      <c r="P2749" s="12">
        <f t="shared" si="254"/>
        <v>41044.64811342593</v>
      </c>
      <c r="Q2749" s="12">
        <f t="shared" si="255"/>
        <v>41076.131944444445</v>
      </c>
      <c r="R2749" t="s">
        <v>8304</v>
      </c>
      <c r="S2749" t="str">
        <f t="shared" si="256"/>
        <v>publishing</v>
      </c>
      <c r="T2749" t="str">
        <f t="shared" si="257"/>
        <v>children's books</v>
      </c>
    </row>
    <row r="2750" spans="1:20" ht="43.2" x14ac:dyDescent="0.55000000000000004">
      <c r="A2750">
        <v>2748</v>
      </c>
      <c r="B2750" s="3" t="s">
        <v>2748</v>
      </c>
      <c r="C2750" s="3" t="s">
        <v>6858</v>
      </c>
      <c r="D2750" s="7">
        <v>5000</v>
      </c>
      <c r="E2750" s="7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7">
        <f t="shared" si="252"/>
        <v>13.25</v>
      </c>
      <c r="N2750" t="b">
        <v>0</v>
      </c>
      <c r="O2750" s="11">
        <f t="shared" si="253"/>
        <v>1.06E-2</v>
      </c>
      <c r="P2750" s="12">
        <f t="shared" si="254"/>
        <v>42585.7106712963</v>
      </c>
      <c r="Q2750" s="12">
        <f t="shared" si="255"/>
        <v>42615.7106712963</v>
      </c>
      <c r="R2750" t="s">
        <v>8304</v>
      </c>
      <c r="S2750" t="str">
        <f t="shared" si="256"/>
        <v>publishing</v>
      </c>
      <c r="T2750" t="str">
        <f t="shared" si="257"/>
        <v>children's books</v>
      </c>
    </row>
    <row r="2751" spans="1:20" ht="28.8" x14ac:dyDescent="0.55000000000000004">
      <c r="A2751">
        <v>2749</v>
      </c>
      <c r="B2751" s="3" t="s">
        <v>2749</v>
      </c>
      <c r="C2751" s="3" t="s">
        <v>6859</v>
      </c>
      <c r="D2751" s="7">
        <v>10000</v>
      </c>
      <c r="E2751" s="7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7">
        <f t="shared" si="252"/>
        <v>55</v>
      </c>
      <c r="N2751" t="b">
        <v>0</v>
      </c>
      <c r="O2751" s="11">
        <f t="shared" si="253"/>
        <v>1.0999999999999999E-2</v>
      </c>
      <c r="P2751" s="12">
        <f t="shared" si="254"/>
        <v>42068.799039351856</v>
      </c>
      <c r="Q2751" s="12">
        <f t="shared" si="255"/>
        <v>42098.757372685184</v>
      </c>
      <c r="R2751" t="s">
        <v>8304</v>
      </c>
      <c r="S2751" t="str">
        <f t="shared" si="256"/>
        <v>publishing</v>
      </c>
      <c r="T2751" t="str">
        <f t="shared" si="257"/>
        <v>children's books</v>
      </c>
    </row>
    <row r="2752" spans="1:20" ht="43.2" x14ac:dyDescent="0.55000000000000004">
      <c r="A2752">
        <v>2750</v>
      </c>
      <c r="B2752" s="3" t="s">
        <v>2750</v>
      </c>
      <c r="C2752" s="3" t="s">
        <v>6860</v>
      </c>
      <c r="D2752" s="7">
        <v>1999</v>
      </c>
      <c r="E2752" s="7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7" t="e">
        <f t="shared" si="252"/>
        <v>#DIV/0!</v>
      </c>
      <c r="N2752" t="b">
        <v>0</v>
      </c>
      <c r="O2752" s="11">
        <f t="shared" si="253"/>
        <v>0</v>
      </c>
      <c r="P2752" s="12">
        <f t="shared" si="254"/>
        <v>41078.899826388886</v>
      </c>
      <c r="Q2752" s="12">
        <f t="shared" si="255"/>
        <v>41090.833333333336</v>
      </c>
      <c r="R2752" t="s">
        <v>8304</v>
      </c>
      <c r="S2752" t="str">
        <f t="shared" si="256"/>
        <v>publishing</v>
      </c>
      <c r="T2752" t="str">
        <f t="shared" si="257"/>
        <v>children's books</v>
      </c>
    </row>
    <row r="2753" spans="1:20" ht="43.2" x14ac:dyDescent="0.55000000000000004">
      <c r="A2753">
        <v>2751</v>
      </c>
      <c r="B2753" s="3" t="s">
        <v>2751</v>
      </c>
      <c r="C2753" s="3" t="s">
        <v>6861</v>
      </c>
      <c r="D2753" s="7">
        <v>3274</v>
      </c>
      <c r="E2753" s="7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7" t="e">
        <f t="shared" si="252"/>
        <v>#DIV/0!</v>
      </c>
      <c r="N2753" t="b">
        <v>0</v>
      </c>
      <c r="O2753" s="11">
        <f t="shared" si="253"/>
        <v>0</v>
      </c>
      <c r="P2753" s="12">
        <f t="shared" si="254"/>
        <v>41747.887060185189</v>
      </c>
      <c r="Q2753" s="12">
        <f t="shared" si="255"/>
        <v>41807.887060185189</v>
      </c>
      <c r="R2753" t="s">
        <v>8304</v>
      </c>
      <c r="S2753" t="str">
        <f t="shared" si="256"/>
        <v>publishing</v>
      </c>
      <c r="T2753" t="str">
        <f t="shared" si="257"/>
        <v>children's books</v>
      </c>
    </row>
    <row r="2754" spans="1:20" ht="43.2" x14ac:dyDescent="0.55000000000000004">
      <c r="A2754">
        <v>2752</v>
      </c>
      <c r="B2754" s="3" t="s">
        <v>2752</v>
      </c>
      <c r="C2754" s="3" t="s">
        <v>6862</v>
      </c>
      <c r="D2754" s="7">
        <v>4800</v>
      </c>
      <c r="E2754" s="7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7">
        <f t="shared" si="252"/>
        <v>39.285714285714285</v>
      </c>
      <c r="N2754" t="b">
        <v>0</v>
      </c>
      <c r="O2754" s="11">
        <f t="shared" si="253"/>
        <v>0.11458333333333333</v>
      </c>
      <c r="P2754" s="12">
        <f t="shared" si="254"/>
        <v>40855.765092592592</v>
      </c>
      <c r="Q2754" s="12">
        <f t="shared" si="255"/>
        <v>40895.765092592592</v>
      </c>
      <c r="R2754" t="s">
        <v>8304</v>
      </c>
      <c r="S2754" t="str">
        <f t="shared" si="256"/>
        <v>publishing</v>
      </c>
      <c r="T2754" t="str">
        <f t="shared" si="257"/>
        <v>children's books</v>
      </c>
    </row>
    <row r="2755" spans="1:20" ht="43.2" x14ac:dyDescent="0.55000000000000004">
      <c r="A2755">
        <v>2753</v>
      </c>
      <c r="B2755" s="3" t="s">
        <v>2753</v>
      </c>
      <c r="C2755" s="3" t="s">
        <v>6863</v>
      </c>
      <c r="D2755" s="7">
        <v>2000</v>
      </c>
      <c r="E2755" s="7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7">
        <f t="shared" ref="M2755:M2818" si="258">E2755/L2755</f>
        <v>47.5</v>
      </c>
      <c r="N2755" t="b">
        <v>0</v>
      </c>
      <c r="O2755" s="11">
        <f t="shared" ref="O2755:O2818" si="259">E2755/D2755</f>
        <v>0.19</v>
      </c>
      <c r="P2755" s="12">
        <f t="shared" ref="P2755:P2818" si="260">(((J2755/60)/60)/24)+DATE(1970,1,1)</f>
        <v>41117.900729166664</v>
      </c>
      <c r="Q2755" s="12">
        <f t="shared" ref="Q2755:Q2818" si="261">(((I2755/60)/60)/24)+DATE(1970,1,1)</f>
        <v>41147.900729166664</v>
      </c>
      <c r="R2755" t="s">
        <v>8304</v>
      </c>
      <c r="S2755" t="str">
        <f t="shared" ref="S2755:S2818" si="262">LEFT(R2755, SEARCH("/",R2755,1)-1)</f>
        <v>publishing</v>
      </c>
      <c r="T2755" t="str">
        <f t="shared" ref="T2755:T2818" si="263">RIGHT(R2755,LEN(R2755)-SEARCH("/",R2755))</f>
        <v>children's books</v>
      </c>
    </row>
    <row r="2756" spans="1:20" ht="43.2" x14ac:dyDescent="0.55000000000000004">
      <c r="A2756">
        <v>2754</v>
      </c>
      <c r="B2756" s="3" t="s">
        <v>2754</v>
      </c>
      <c r="C2756" s="3" t="s">
        <v>6864</v>
      </c>
      <c r="D2756" s="7">
        <v>10000</v>
      </c>
      <c r="E2756" s="7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7" t="e">
        <f t="shared" si="258"/>
        <v>#DIV/0!</v>
      </c>
      <c r="N2756" t="b">
        <v>0</v>
      </c>
      <c r="O2756" s="11">
        <f t="shared" si="259"/>
        <v>0</v>
      </c>
      <c r="P2756" s="12">
        <f t="shared" si="260"/>
        <v>41863.636006944449</v>
      </c>
      <c r="Q2756" s="12">
        <f t="shared" si="261"/>
        <v>41893.636006944449</v>
      </c>
      <c r="R2756" t="s">
        <v>8304</v>
      </c>
      <c r="S2756" t="str">
        <f t="shared" si="262"/>
        <v>publishing</v>
      </c>
      <c r="T2756" t="str">
        <f t="shared" si="263"/>
        <v>children's books</v>
      </c>
    </row>
    <row r="2757" spans="1:20" ht="43.2" x14ac:dyDescent="0.55000000000000004">
      <c r="A2757">
        <v>2755</v>
      </c>
      <c r="B2757" s="3" t="s">
        <v>2755</v>
      </c>
      <c r="C2757" s="3" t="s">
        <v>6865</v>
      </c>
      <c r="D2757" s="7">
        <v>500</v>
      </c>
      <c r="E2757" s="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7">
        <f t="shared" si="258"/>
        <v>17.333333333333332</v>
      </c>
      <c r="N2757" t="b">
        <v>0</v>
      </c>
      <c r="O2757" s="11">
        <f t="shared" si="259"/>
        <v>0.52</v>
      </c>
      <c r="P2757" s="12">
        <f t="shared" si="260"/>
        <v>42072.790821759263</v>
      </c>
      <c r="Q2757" s="12">
        <f t="shared" si="261"/>
        <v>42102.790821759263</v>
      </c>
      <c r="R2757" t="s">
        <v>8304</v>
      </c>
      <c r="S2757" t="str">
        <f t="shared" si="262"/>
        <v>publishing</v>
      </c>
      <c r="T2757" t="str">
        <f t="shared" si="263"/>
        <v>children's books</v>
      </c>
    </row>
    <row r="2758" spans="1:20" ht="43.2" x14ac:dyDescent="0.55000000000000004">
      <c r="A2758">
        <v>2756</v>
      </c>
      <c r="B2758" s="3" t="s">
        <v>2756</v>
      </c>
      <c r="C2758" s="3" t="s">
        <v>6866</v>
      </c>
      <c r="D2758" s="7">
        <v>10000</v>
      </c>
      <c r="E2758" s="7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7">
        <f t="shared" si="258"/>
        <v>31.757575757575758</v>
      </c>
      <c r="N2758" t="b">
        <v>0</v>
      </c>
      <c r="O2758" s="11">
        <f t="shared" si="259"/>
        <v>0.1048</v>
      </c>
      <c r="P2758" s="12">
        <f t="shared" si="260"/>
        <v>41620.90047453704</v>
      </c>
      <c r="Q2758" s="12">
        <f t="shared" si="261"/>
        <v>41650.90047453704</v>
      </c>
      <c r="R2758" t="s">
        <v>8304</v>
      </c>
      <c r="S2758" t="str">
        <f t="shared" si="262"/>
        <v>publishing</v>
      </c>
      <c r="T2758" t="str">
        <f t="shared" si="263"/>
        <v>children's books</v>
      </c>
    </row>
    <row r="2759" spans="1:20" ht="28.8" x14ac:dyDescent="0.55000000000000004">
      <c r="A2759">
        <v>2757</v>
      </c>
      <c r="B2759" s="3" t="s">
        <v>2757</v>
      </c>
      <c r="C2759" s="3" t="s">
        <v>6867</v>
      </c>
      <c r="D2759" s="7">
        <v>1500</v>
      </c>
      <c r="E2759" s="7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7">
        <f t="shared" si="258"/>
        <v>5</v>
      </c>
      <c r="N2759" t="b">
        <v>0</v>
      </c>
      <c r="O2759" s="11">
        <f t="shared" si="259"/>
        <v>6.6666666666666671E-3</v>
      </c>
      <c r="P2759" s="12">
        <f t="shared" si="260"/>
        <v>42573.65662037037</v>
      </c>
      <c r="Q2759" s="12">
        <f t="shared" si="261"/>
        <v>42588.65662037037</v>
      </c>
      <c r="R2759" t="s">
        <v>8304</v>
      </c>
      <c r="S2759" t="str">
        <f t="shared" si="262"/>
        <v>publishing</v>
      </c>
      <c r="T2759" t="str">
        <f t="shared" si="263"/>
        <v>children's books</v>
      </c>
    </row>
    <row r="2760" spans="1:20" ht="43.2" x14ac:dyDescent="0.55000000000000004">
      <c r="A2760">
        <v>2758</v>
      </c>
      <c r="B2760" s="3" t="s">
        <v>2758</v>
      </c>
      <c r="C2760" s="3" t="s">
        <v>6868</v>
      </c>
      <c r="D2760" s="7">
        <v>2000</v>
      </c>
      <c r="E2760" s="7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7">
        <f t="shared" si="258"/>
        <v>39</v>
      </c>
      <c r="N2760" t="b">
        <v>0</v>
      </c>
      <c r="O2760" s="11">
        <f t="shared" si="259"/>
        <v>0.11700000000000001</v>
      </c>
      <c r="P2760" s="12">
        <f t="shared" si="260"/>
        <v>42639.441932870366</v>
      </c>
      <c r="Q2760" s="12">
        <f t="shared" si="261"/>
        <v>42653.441932870366</v>
      </c>
      <c r="R2760" t="s">
        <v>8304</v>
      </c>
      <c r="S2760" t="str">
        <f t="shared" si="262"/>
        <v>publishing</v>
      </c>
      <c r="T2760" t="str">
        <f t="shared" si="263"/>
        <v>children's books</v>
      </c>
    </row>
    <row r="2761" spans="1:20" ht="43.2" x14ac:dyDescent="0.55000000000000004">
      <c r="A2761">
        <v>2759</v>
      </c>
      <c r="B2761" s="3" t="s">
        <v>2759</v>
      </c>
      <c r="C2761" s="3" t="s">
        <v>6869</v>
      </c>
      <c r="D2761" s="7">
        <v>1000</v>
      </c>
      <c r="E2761" s="7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7">
        <f t="shared" si="258"/>
        <v>52.5</v>
      </c>
      <c r="N2761" t="b">
        <v>0</v>
      </c>
      <c r="O2761" s="11">
        <f t="shared" si="259"/>
        <v>0.105</v>
      </c>
      <c r="P2761" s="12">
        <f t="shared" si="260"/>
        <v>42524.36650462963</v>
      </c>
      <c r="Q2761" s="12">
        <f t="shared" si="261"/>
        <v>42567.36650462963</v>
      </c>
      <c r="R2761" t="s">
        <v>8304</v>
      </c>
      <c r="S2761" t="str">
        <f t="shared" si="262"/>
        <v>publishing</v>
      </c>
      <c r="T2761" t="str">
        <f t="shared" si="263"/>
        <v>children's books</v>
      </c>
    </row>
    <row r="2762" spans="1:20" ht="43.2" x14ac:dyDescent="0.55000000000000004">
      <c r="A2762">
        <v>2760</v>
      </c>
      <c r="B2762" s="3" t="s">
        <v>2760</v>
      </c>
      <c r="C2762" s="3" t="s">
        <v>6870</v>
      </c>
      <c r="D2762" s="7">
        <v>5000</v>
      </c>
      <c r="E2762" s="7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7" t="e">
        <f t="shared" si="258"/>
        <v>#DIV/0!</v>
      </c>
      <c r="N2762" t="b">
        <v>0</v>
      </c>
      <c r="O2762" s="11">
        <f t="shared" si="259"/>
        <v>0</v>
      </c>
      <c r="P2762" s="12">
        <f t="shared" si="260"/>
        <v>41415.461319444446</v>
      </c>
      <c r="Q2762" s="12">
        <f t="shared" si="261"/>
        <v>41445.461319444446</v>
      </c>
      <c r="R2762" t="s">
        <v>8304</v>
      </c>
      <c r="S2762" t="str">
        <f t="shared" si="262"/>
        <v>publishing</v>
      </c>
      <c r="T2762" t="str">
        <f t="shared" si="263"/>
        <v>children's books</v>
      </c>
    </row>
    <row r="2763" spans="1:20" ht="28.8" x14ac:dyDescent="0.55000000000000004">
      <c r="A2763">
        <v>2761</v>
      </c>
      <c r="B2763" s="3" t="s">
        <v>2761</v>
      </c>
      <c r="C2763" s="3" t="s">
        <v>6871</v>
      </c>
      <c r="D2763" s="7">
        <v>5000</v>
      </c>
      <c r="E2763" s="7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7">
        <f t="shared" si="258"/>
        <v>9</v>
      </c>
      <c r="N2763" t="b">
        <v>0</v>
      </c>
      <c r="O2763" s="11">
        <f t="shared" si="259"/>
        <v>7.1999999999999998E-3</v>
      </c>
      <c r="P2763" s="12">
        <f t="shared" si="260"/>
        <v>41247.063576388886</v>
      </c>
      <c r="Q2763" s="12">
        <f t="shared" si="261"/>
        <v>41277.063576388886</v>
      </c>
      <c r="R2763" t="s">
        <v>8304</v>
      </c>
      <c r="S2763" t="str">
        <f t="shared" si="262"/>
        <v>publishing</v>
      </c>
      <c r="T2763" t="str">
        <f t="shared" si="263"/>
        <v>children's books</v>
      </c>
    </row>
    <row r="2764" spans="1:20" ht="43.2" x14ac:dyDescent="0.55000000000000004">
      <c r="A2764">
        <v>2762</v>
      </c>
      <c r="B2764" s="3" t="s">
        <v>2762</v>
      </c>
      <c r="C2764" s="3" t="s">
        <v>6872</v>
      </c>
      <c r="D2764" s="7">
        <v>3250</v>
      </c>
      <c r="E2764" s="7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7">
        <f t="shared" si="258"/>
        <v>25</v>
      </c>
      <c r="N2764" t="b">
        <v>0</v>
      </c>
      <c r="O2764" s="11">
        <f t="shared" si="259"/>
        <v>7.6923076923076927E-3</v>
      </c>
      <c r="P2764" s="12">
        <f t="shared" si="260"/>
        <v>40927.036979166667</v>
      </c>
      <c r="Q2764" s="12">
        <f t="shared" si="261"/>
        <v>40986.995312500003</v>
      </c>
      <c r="R2764" t="s">
        <v>8304</v>
      </c>
      <c r="S2764" t="str">
        <f t="shared" si="262"/>
        <v>publishing</v>
      </c>
      <c r="T2764" t="str">
        <f t="shared" si="263"/>
        <v>children's books</v>
      </c>
    </row>
    <row r="2765" spans="1:20" ht="28.8" x14ac:dyDescent="0.55000000000000004">
      <c r="A2765">
        <v>2763</v>
      </c>
      <c r="B2765" s="3" t="s">
        <v>2763</v>
      </c>
      <c r="C2765" s="3" t="s">
        <v>6873</v>
      </c>
      <c r="D2765" s="7">
        <v>39400</v>
      </c>
      <c r="E2765" s="7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7">
        <f t="shared" si="258"/>
        <v>30</v>
      </c>
      <c r="N2765" t="b">
        <v>0</v>
      </c>
      <c r="O2765" s="11">
        <f t="shared" si="259"/>
        <v>2.2842639593908631E-3</v>
      </c>
      <c r="P2765" s="12">
        <f t="shared" si="260"/>
        <v>41373.579675925925</v>
      </c>
      <c r="Q2765" s="12">
        <f t="shared" si="261"/>
        <v>41418.579675925925</v>
      </c>
      <c r="R2765" t="s">
        <v>8304</v>
      </c>
      <c r="S2765" t="str">
        <f t="shared" si="262"/>
        <v>publishing</v>
      </c>
      <c r="T2765" t="str">
        <f t="shared" si="263"/>
        <v>children's books</v>
      </c>
    </row>
    <row r="2766" spans="1:20" ht="43.2" x14ac:dyDescent="0.55000000000000004">
      <c r="A2766">
        <v>2764</v>
      </c>
      <c r="B2766" s="3" t="s">
        <v>2764</v>
      </c>
      <c r="C2766" s="3" t="s">
        <v>6874</v>
      </c>
      <c r="D2766" s="7">
        <v>4000</v>
      </c>
      <c r="E2766" s="7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7">
        <f t="shared" si="258"/>
        <v>11.25</v>
      </c>
      <c r="N2766" t="b">
        <v>0</v>
      </c>
      <c r="O2766" s="11">
        <f t="shared" si="259"/>
        <v>1.125E-2</v>
      </c>
      <c r="P2766" s="12">
        <f t="shared" si="260"/>
        <v>41030.292025462964</v>
      </c>
      <c r="Q2766" s="12">
        <f t="shared" si="261"/>
        <v>41059.791666666664</v>
      </c>
      <c r="R2766" t="s">
        <v>8304</v>
      </c>
      <c r="S2766" t="str">
        <f t="shared" si="262"/>
        <v>publishing</v>
      </c>
      <c r="T2766" t="str">
        <f t="shared" si="263"/>
        <v>children's books</v>
      </c>
    </row>
    <row r="2767" spans="1:20" ht="43.2" x14ac:dyDescent="0.55000000000000004">
      <c r="A2767">
        <v>2765</v>
      </c>
      <c r="B2767" s="3" t="s">
        <v>2765</v>
      </c>
      <c r="C2767" s="3" t="s">
        <v>6875</v>
      </c>
      <c r="D2767" s="7">
        <v>4000</v>
      </c>
      <c r="E2767" s="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7" t="e">
        <f t="shared" si="258"/>
        <v>#DIV/0!</v>
      </c>
      <c r="N2767" t="b">
        <v>0</v>
      </c>
      <c r="O2767" s="11">
        <f t="shared" si="259"/>
        <v>0</v>
      </c>
      <c r="P2767" s="12">
        <f t="shared" si="260"/>
        <v>41194.579027777778</v>
      </c>
      <c r="Q2767" s="12">
        <f t="shared" si="261"/>
        <v>41210.579027777778</v>
      </c>
      <c r="R2767" t="s">
        <v>8304</v>
      </c>
      <c r="S2767" t="str">
        <f t="shared" si="262"/>
        <v>publishing</v>
      </c>
      <c r="T2767" t="str">
        <f t="shared" si="263"/>
        <v>children's books</v>
      </c>
    </row>
    <row r="2768" spans="1:20" ht="43.2" x14ac:dyDescent="0.55000000000000004">
      <c r="A2768">
        <v>2766</v>
      </c>
      <c r="B2768" s="3" t="s">
        <v>2766</v>
      </c>
      <c r="C2768" s="3" t="s">
        <v>6876</v>
      </c>
      <c r="D2768" s="7">
        <v>5000</v>
      </c>
      <c r="E2768" s="7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7">
        <f t="shared" si="258"/>
        <v>25</v>
      </c>
      <c r="N2768" t="b">
        <v>0</v>
      </c>
      <c r="O2768" s="11">
        <f t="shared" si="259"/>
        <v>0.02</v>
      </c>
      <c r="P2768" s="12">
        <f t="shared" si="260"/>
        <v>40736.668032407404</v>
      </c>
      <c r="Q2768" s="12">
        <f t="shared" si="261"/>
        <v>40766.668032407404</v>
      </c>
      <c r="R2768" t="s">
        <v>8304</v>
      </c>
      <c r="S2768" t="str">
        <f t="shared" si="262"/>
        <v>publishing</v>
      </c>
      <c r="T2768" t="str">
        <f t="shared" si="263"/>
        <v>children's books</v>
      </c>
    </row>
    <row r="2769" spans="1:20" ht="43.2" x14ac:dyDescent="0.55000000000000004">
      <c r="A2769">
        <v>2767</v>
      </c>
      <c r="B2769" s="3" t="s">
        <v>2767</v>
      </c>
      <c r="C2769" s="3" t="s">
        <v>6877</v>
      </c>
      <c r="D2769" s="7">
        <v>4000</v>
      </c>
      <c r="E2769" s="7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7">
        <f t="shared" si="258"/>
        <v>11.333333333333334</v>
      </c>
      <c r="N2769" t="b">
        <v>0</v>
      </c>
      <c r="O2769" s="11">
        <f t="shared" si="259"/>
        <v>8.5000000000000006E-3</v>
      </c>
      <c r="P2769" s="12">
        <f t="shared" si="260"/>
        <v>42172.958912037036</v>
      </c>
      <c r="Q2769" s="12">
        <f t="shared" si="261"/>
        <v>42232.958912037036</v>
      </c>
      <c r="R2769" t="s">
        <v>8304</v>
      </c>
      <c r="S2769" t="str">
        <f t="shared" si="262"/>
        <v>publishing</v>
      </c>
      <c r="T2769" t="str">
        <f t="shared" si="263"/>
        <v>children's books</v>
      </c>
    </row>
    <row r="2770" spans="1:20" ht="43.2" x14ac:dyDescent="0.55000000000000004">
      <c r="A2770">
        <v>2768</v>
      </c>
      <c r="B2770" s="3" t="s">
        <v>2768</v>
      </c>
      <c r="C2770" s="3" t="s">
        <v>6878</v>
      </c>
      <c r="D2770" s="7">
        <v>7000</v>
      </c>
      <c r="E2770" s="7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7">
        <f t="shared" si="258"/>
        <v>29.470588235294116</v>
      </c>
      <c r="N2770" t="b">
        <v>0</v>
      </c>
      <c r="O2770" s="11">
        <f t="shared" si="259"/>
        <v>0.14314285714285716</v>
      </c>
      <c r="P2770" s="12">
        <f t="shared" si="260"/>
        <v>40967.614849537036</v>
      </c>
      <c r="Q2770" s="12">
        <f t="shared" si="261"/>
        <v>40997.573182870372</v>
      </c>
      <c r="R2770" t="s">
        <v>8304</v>
      </c>
      <c r="S2770" t="str">
        <f t="shared" si="262"/>
        <v>publishing</v>
      </c>
      <c r="T2770" t="str">
        <f t="shared" si="263"/>
        <v>children's books</v>
      </c>
    </row>
    <row r="2771" spans="1:20" ht="43.2" x14ac:dyDescent="0.55000000000000004">
      <c r="A2771">
        <v>2769</v>
      </c>
      <c r="B2771" s="3" t="s">
        <v>2769</v>
      </c>
      <c r="C2771" s="3" t="s">
        <v>6879</v>
      </c>
      <c r="D2771" s="7">
        <v>800</v>
      </c>
      <c r="E2771" s="7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7">
        <f t="shared" si="258"/>
        <v>1</v>
      </c>
      <c r="N2771" t="b">
        <v>0</v>
      </c>
      <c r="O2771" s="11">
        <f t="shared" si="259"/>
        <v>2.5000000000000001E-3</v>
      </c>
      <c r="P2771" s="12">
        <f t="shared" si="260"/>
        <v>41745.826273148145</v>
      </c>
      <c r="Q2771" s="12">
        <f t="shared" si="261"/>
        <v>41795.826273148145</v>
      </c>
      <c r="R2771" t="s">
        <v>8304</v>
      </c>
      <c r="S2771" t="str">
        <f t="shared" si="262"/>
        <v>publishing</v>
      </c>
      <c r="T2771" t="str">
        <f t="shared" si="263"/>
        <v>children's books</v>
      </c>
    </row>
    <row r="2772" spans="1:20" ht="43.2" x14ac:dyDescent="0.55000000000000004">
      <c r="A2772">
        <v>2770</v>
      </c>
      <c r="B2772" s="3" t="s">
        <v>2770</v>
      </c>
      <c r="C2772" s="3" t="s">
        <v>6880</v>
      </c>
      <c r="D2772" s="7">
        <v>20000</v>
      </c>
      <c r="E2772" s="7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7">
        <f t="shared" si="258"/>
        <v>63.098484848484851</v>
      </c>
      <c r="N2772" t="b">
        <v>0</v>
      </c>
      <c r="O2772" s="11">
        <f t="shared" si="259"/>
        <v>0.1041125</v>
      </c>
      <c r="P2772" s="12">
        <f t="shared" si="260"/>
        <v>41686.705208333333</v>
      </c>
      <c r="Q2772" s="12">
        <f t="shared" si="261"/>
        <v>41716.663541666669</v>
      </c>
      <c r="R2772" t="s">
        <v>8304</v>
      </c>
      <c r="S2772" t="str">
        <f t="shared" si="262"/>
        <v>publishing</v>
      </c>
      <c r="T2772" t="str">
        <f t="shared" si="263"/>
        <v>children's books</v>
      </c>
    </row>
    <row r="2773" spans="1:20" ht="43.2" x14ac:dyDescent="0.55000000000000004">
      <c r="A2773">
        <v>2771</v>
      </c>
      <c r="B2773" s="3" t="s">
        <v>2771</v>
      </c>
      <c r="C2773" s="3" t="s">
        <v>6881</v>
      </c>
      <c r="D2773" s="7">
        <v>19980</v>
      </c>
      <c r="E2773" s="7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7" t="e">
        <f t="shared" si="258"/>
        <v>#DIV/0!</v>
      </c>
      <c r="N2773" t="b">
        <v>0</v>
      </c>
      <c r="O2773" s="11">
        <f t="shared" si="259"/>
        <v>0</v>
      </c>
      <c r="P2773" s="12">
        <f t="shared" si="260"/>
        <v>41257.531712962962</v>
      </c>
      <c r="Q2773" s="12">
        <f t="shared" si="261"/>
        <v>41306.708333333336</v>
      </c>
      <c r="R2773" t="s">
        <v>8304</v>
      </c>
      <c r="S2773" t="str">
        <f t="shared" si="262"/>
        <v>publishing</v>
      </c>
      <c r="T2773" t="str">
        <f t="shared" si="263"/>
        <v>children's books</v>
      </c>
    </row>
    <row r="2774" spans="1:20" ht="43.2" x14ac:dyDescent="0.55000000000000004">
      <c r="A2774">
        <v>2772</v>
      </c>
      <c r="B2774" s="3" t="s">
        <v>2772</v>
      </c>
      <c r="C2774" s="3" t="s">
        <v>6882</v>
      </c>
      <c r="D2774" s="7">
        <v>8000</v>
      </c>
      <c r="E2774" s="7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7" t="e">
        <f t="shared" si="258"/>
        <v>#DIV/0!</v>
      </c>
      <c r="N2774" t="b">
        <v>0</v>
      </c>
      <c r="O2774" s="11">
        <f t="shared" si="259"/>
        <v>0</v>
      </c>
      <c r="P2774" s="12">
        <f t="shared" si="260"/>
        <v>41537.869143518517</v>
      </c>
      <c r="Q2774" s="12">
        <f t="shared" si="261"/>
        <v>41552.869143518517</v>
      </c>
      <c r="R2774" t="s">
        <v>8304</v>
      </c>
      <c r="S2774" t="str">
        <f t="shared" si="262"/>
        <v>publishing</v>
      </c>
      <c r="T2774" t="str">
        <f t="shared" si="263"/>
        <v>children's books</v>
      </c>
    </row>
    <row r="2775" spans="1:20" ht="43.2" x14ac:dyDescent="0.55000000000000004">
      <c r="A2775">
        <v>2773</v>
      </c>
      <c r="B2775" s="3" t="s">
        <v>2773</v>
      </c>
      <c r="C2775" s="3" t="s">
        <v>6883</v>
      </c>
      <c r="D2775" s="7">
        <v>530</v>
      </c>
      <c r="E2775" s="7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7">
        <f t="shared" si="258"/>
        <v>1</v>
      </c>
      <c r="N2775" t="b">
        <v>0</v>
      </c>
      <c r="O2775" s="11">
        <f t="shared" si="259"/>
        <v>1.8867924528301887E-3</v>
      </c>
      <c r="P2775" s="12">
        <f t="shared" si="260"/>
        <v>42474.86482638889</v>
      </c>
      <c r="Q2775" s="12">
        <f t="shared" si="261"/>
        <v>42484.86482638889</v>
      </c>
      <c r="R2775" t="s">
        <v>8304</v>
      </c>
      <c r="S2775" t="str">
        <f t="shared" si="262"/>
        <v>publishing</v>
      </c>
      <c r="T2775" t="str">
        <f t="shared" si="263"/>
        <v>children's books</v>
      </c>
    </row>
    <row r="2776" spans="1:20" ht="43.2" x14ac:dyDescent="0.55000000000000004">
      <c r="A2776">
        <v>2774</v>
      </c>
      <c r="B2776" s="3" t="s">
        <v>2774</v>
      </c>
      <c r="C2776" s="3" t="s">
        <v>6884</v>
      </c>
      <c r="D2776" s="7">
        <v>4000</v>
      </c>
      <c r="E2776" s="7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7">
        <f t="shared" si="258"/>
        <v>43.846153846153847</v>
      </c>
      <c r="N2776" t="b">
        <v>0</v>
      </c>
      <c r="O2776" s="11">
        <f t="shared" si="259"/>
        <v>0.14249999999999999</v>
      </c>
      <c r="P2776" s="12">
        <f t="shared" si="260"/>
        <v>41311.126481481479</v>
      </c>
      <c r="Q2776" s="12">
        <f t="shared" si="261"/>
        <v>41341.126481481479</v>
      </c>
      <c r="R2776" t="s">
        <v>8304</v>
      </c>
      <c r="S2776" t="str">
        <f t="shared" si="262"/>
        <v>publishing</v>
      </c>
      <c r="T2776" t="str">
        <f t="shared" si="263"/>
        <v>children's books</v>
      </c>
    </row>
    <row r="2777" spans="1:20" ht="43.2" x14ac:dyDescent="0.55000000000000004">
      <c r="A2777">
        <v>2775</v>
      </c>
      <c r="B2777" s="3" t="s">
        <v>2775</v>
      </c>
      <c r="C2777" s="3" t="s">
        <v>6885</v>
      </c>
      <c r="D2777" s="7">
        <v>5000</v>
      </c>
      <c r="E2777" s="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7">
        <f t="shared" si="258"/>
        <v>75</v>
      </c>
      <c r="N2777" t="b">
        <v>0</v>
      </c>
      <c r="O2777" s="11">
        <f t="shared" si="259"/>
        <v>0.03</v>
      </c>
      <c r="P2777" s="12">
        <f t="shared" si="260"/>
        <v>40863.013356481482</v>
      </c>
      <c r="Q2777" s="12">
        <f t="shared" si="261"/>
        <v>40893.013356481482</v>
      </c>
      <c r="R2777" t="s">
        <v>8304</v>
      </c>
      <c r="S2777" t="str">
        <f t="shared" si="262"/>
        <v>publishing</v>
      </c>
      <c r="T2777" t="str">
        <f t="shared" si="263"/>
        <v>children's books</v>
      </c>
    </row>
    <row r="2778" spans="1:20" ht="57.6" x14ac:dyDescent="0.55000000000000004">
      <c r="A2778">
        <v>2776</v>
      </c>
      <c r="B2778" s="3" t="s">
        <v>2776</v>
      </c>
      <c r="C2778" s="3" t="s">
        <v>6886</v>
      </c>
      <c r="D2778" s="7">
        <v>21000</v>
      </c>
      <c r="E2778" s="7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7">
        <f t="shared" si="258"/>
        <v>45.972222222222221</v>
      </c>
      <c r="N2778" t="b">
        <v>0</v>
      </c>
      <c r="O2778" s="11">
        <f t="shared" si="259"/>
        <v>7.8809523809523815E-2</v>
      </c>
      <c r="P2778" s="12">
        <f t="shared" si="260"/>
        <v>42136.297175925924</v>
      </c>
      <c r="Q2778" s="12">
        <f t="shared" si="261"/>
        <v>42167.297175925924</v>
      </c>
      <c r="R2778" t="s">
        <v>8304</v>
      </c>
      <c r="S2778" t="str">
        <f t="shared" si="262"/>
        <v>publishing</v>
      </c>
      <c r="T2778" t="str">
        <f t="shared" si="263"/>
        <v>children's books</v>
      </c>
    </row>
    <row r="2779" spans="1:20" ht="43.2" x14ac:dyDescent="0.55000000000000004">
      <c r="A2779">
        <v>2777</v>
      </c>
      <c r="B2779" s="3" t="s">
        <v>2777</v>
      </c>
      <c r="C2779" s="3" t="s">
        <v>6887</v>
      </c>
      <c r="D2779" s="7">
        <v>3000</v>
      </c>
      <c r="E2779" s="7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7">
        <f t="shared" si="258"/>
        <v>10</v>
      </c>
      <c r="N2779" t="b">
        <v>0</v>
      </c>
      <c r="O2779" s="11">
        <f t="shared" si="259"/>
        <v>3.3333333333333335E-3</v>
      </c>
      <c r="P2779" s="12">
        <f t="shared" si="260"/>
        <v>42172.669027777782</v>
      </c>
      <c r="Q2779" s="12">
        <f t="shared" si="261"/>
        <v>42202.669027777782</v>
      </c>
      <c r="R2779" t="s">
        <v>8304</v>
      </c>
      <c r="S2779" t="str">
        <f t="shared" si="262"/>
        <v>publishing</v>
      </c>
      <c r="T2779" t="str">
        <f t="shared" si="263"/>
        <v>children's books</v>
      </c>
    </row>
    <row r="2780" spans="1:20" ht="57.6" x14ac:dyDescent="0.55000000000000004">
      <c r="A2780">
        <v>2778</v>
      </c>
      <c r="B2780" s="3" t="s">
        <v>2778</v>
      </c>
      <c r="C2780" s="3" t="s">
        <v>6888</v>
      </c>
      <c r="D2780" s="7">
        <v>5500</v>
      </c>
      <c r="E2780" s="7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7">
        <f t="shared" si="258"/>
        <v>93.666666666666671</v>
      </c>
      <c r="N2780" t="b">
        <v>0</v>
      </c>
      <c r="O2780" s="11">
        <f t="shared" si="259"/>
        <v>0.25545454545454543</v>
      </c>
      <c r="P2780" s="12">
        <f t="shared" si="260"/>
        <v>41846.978078703702</v>
      </c>
      <c r="Q2780" s="12">
        <f t="shared" si="261"/>
        <v>41876.978078703702</v>
      </c>
      <c r="R2780" t="s">
        <v>8304</v>
      </c>
      <c r="S2780" t="str">
        <f t="shared" si="262"/>
        <v>publishing</v>
      </c>
      <c r="T2780" t="str">
        <f t="shared" si="263"/>
        <v>children's books</v>
      </c>
    </row>
    <row r="2781" spans="1:20" ht="43.2" x14ac:dyDescent="0.55000000000000004">
      <c r="A2781">
        <v>2779</v>
      </c>
      <c r="B2781" s="3" t="s">
        <v>2779</v>
      </c>
      <c r="C2781" s="3" t="s">
        <v>6889</v>
      </c>
      <c r="D2781" s="7">
        <v>2500</v>
      </c>
      <c r="E2781" s="7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7">
        <f t="shared" si="258"/>
        <v>53</v>
      </c>
      <c r="N2781" t="b">
        <v>0</v>
      </c>
      <c r="O2781" s="11">
        <f t="shared" si="259"/>
        <v>2.12E-2</v>
      </c>
      <c r="P2781" s="12">
        <f t="shared" si="260"/>
        <v>42300.585891203707</v>
      </c>
      <c r="Q2781" s="12">
        <f t="shared" si="261"/>
        <v>42330.627557870372</v>
      </c>
      <c r="R2781" t="s">
        <v>8304</v>
      </c>
      <c r="S2781" t="str">
        <f t="shared" si="262"/>
        <v>publishing</v>
      </c>
      <c r="T2781" t="str">
        <f t="shared" si="263"/>
        <v>children's books</v>
      </c>
    </row>
    <row r="2782" spans="1:20" ht="28.8" x14ac:dyDescent="0.55000000000000004">
      <c r="A2782">
        <v>2780</v>
      </c>
      <c r="B2782" s="3" t="s">
        <v>2780</v>
      </c>
      <c r="C2782" s="3" t="s">
        <v>6890</v>
      </c>
      <c r="D2782" s="7">
        <v>100000</v>
      </c>
      <c r="E2782" s="7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7" t="e">
        <f t="shared" si="258"/>
        <v>#DIV/0!</v>
      </c>
      <c r="N2782" t="b">
        <v>0</v>
      </c>
      <c r="O2782" s="11">
        <f t="shared" si="259"/>
        <v>0</v>
      </c>
      <c r="P2782" s="12">
        <f t="shared" si="260"/>
        <v>42774.447777777779</v>
      </c>
      <c r="Q2782" s="12">
        <f t="shared" si="261"/>
        <v>42804.447777777779</v>
      </c>
      <c r="R2782" t="s">
        <v>8304</v>
      </c>
      <c r="S2782" t="str">
        <f t="shared" si="262"/>
        <v>publishing</v>
      </c>
      <c r="T2782" t="str">
        <f t="shared" si="263"/>
        <v>children's books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 s="7">
        <v>1250</v>
      </c>
      <c r="E2783" s="7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7">
        <f t="shared" si="258"/>
        <v>47</v>
      </c>
      <c r="N2783" t="b">
        <v>1</v>
      </c>
      <c r="O2783" s="11">
        <f t="shared" si="259"/>
        <v>1.0528</v>
      </c>
      <c r="P2783" s="12">
        <f t="shared" si="260"/>
        <v>42018.94159722222</v>
      </c>
      <c r="Q2783" s="12">
        <f t="shared" si="261"/>
        <v>42047.291666666672</v>
      </c>
      <c r="R2783" t="s">
        <v>8271</v>
      </c>
      <c r="S2783" t="str">
        <f t="shared" si="262"/>
        <v>theater</v>
      </c>
      <c r="T2783" t="str">
        <f t="shared" si="263"/>
        <v>plays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 s="7">
        <v>1000</v>
      </c>
      <c r="E2784" s="7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7">
        <f t="shared" si="258"/>
        <v>66.666666666666671</v>
      </c>
      <c r="N2784" t="b">
        <v>1</v>
      </c>
      <c r="O2784" s="11">
        <f t="shared" si="259"/>
        <v>1.2</v>
      </c>
      <c r="P2784" s="12">
        <f t="shared" si="260"/>
        <v>42026.924976851849</v>
      </c>
      <c r="Q2784" s="12">
        <f t="shared" si="261"/>
        <v>42052.207638888889</v>
      </c>
      <c r="R2784" t="s">
        <v>8271</v>
      </c>
      <c r="S2784" t="str">
        <f t="shared" si="262"/>
        <v>theater</v>
      </c>
      <c r="T2784" t="str">
        <f t="shared" si="263"/>
        <v>plays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 s="7">
        <v>1000</v>
      </c>
      <c r="E2785" s="7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7">
        <f t="shared" si="258"/>
        <v>18.770491803278688</v>
      </c>
      <c r="N2785" t="b">
        <v>1</v>
      </c>
      <c r="O2785" s="11">
        <f t="shared" si="259"/>
        <v>1.145</v>
      </c>
      <c r="P2785" s="12">
        <f t="shared" si="260"/>
        <v>42103.535254629634</v>
      </c>
      <c r="Q2785" s="12">
        <f t="shared" si="261"/>
        <v>42117.535254629634</v>
      </c>
      <c r="R2785" t="s">
        <v>8271</v>
      </c>
      <c r="S2785" t="str">
        <f t="shared" si="262"/>
        <v>theater</v>
      </c>
      <c r="T2785" t="str">
        <f t="shared" si="263"/>
        <v>plays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 s="7">
        <v>6000</v>
      </c>
      <c r="E2786" s="7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7">
        <f t="shared" si="258"/>
        <v>66.111111111111114</v>
      </c>
      <c r="N2786" t="b">
        <v>1</v>
      </c>
      <c r="O2786" s="11">
        <f t="shared" si="259"/>
        <v>1.19</v>
      </c>
      <c r="P2786" s="12">
        <f t="shared" si="260"/>
        <v>41920.787534722222</v>
      </c>
      <c r="Q2786" s="12">
        <f t="shared" si="261"/>
        <v>41941.787534722222</v>
      </c>
      <c r="R2786" t="s">
        <v>8271</v>
      </c>
      <c r="S2786" t="str">
        <f t="shared" si="262"/>
        <v>theater</v>
      </c>
      <c r="T2786" t="str">
        <f t="shared" si="263"/>
        <v>plays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 s="7">
        <v>5000</v>
      </c>
      <c r="E2787" s="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7">
        <f t="shared" si="258"/>
        <v>36.859154929577464</v>
      </c>
      <c r="N2787" t="b">
        <v>1</v>
      </c>
      <c r="O2787" s="11">
        <f t="shared" si="259"/>
        <v>1.0468</v>
      </c>
      <c r="P2787" s="12">
        <f t="shared" si="260"/>
        <v>42558.189432870371</v>
      </c>
      <c r="Q2787" s="12">
        <f t="shared" si="261"/>
        <v>42587.875</v>
      </c>
      <c r="R2787" t="s">
        <v>8271</v>
      </c>
      <c r="S2787" t="str">
        <f t="shared" si="262"/>
        <v>theater</v>
      </c>
      <c r="T2787" t="str">
        <f t="shared" si="263"/>
        <v>plays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 s="7">
        <v>2500</v>
      </c>
      <c r="E2788" s="7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7">
        <f t="shared" si="258"/>
        <v>39.810810810810814</v>
      </c>
      <c r="N2788" t="b">
        <v>1</v>
      </c>
      <c r="O2788" s="11">
        <f t="shared" si="259"/>
        <v>1.1783999999999999</v>
      </c>
      <c r="P2788" s="12">
        <f t="shared" si="260"/>
        <v>41815.569212962961</v>
      </c>
      <c r="Q2788" s="12">
        <f t="shared" si="261"/>
        <v>41829.569212962961</v>
      </c>
      <c r="R2788" t="s">
        <v>8271</v>
      </c>
      <c r="S2788" t="str">
        <f t="shared" si="262"/>
        <v>theater</v>
      </c>
      <c r="T2788" t="str">
        <f t="shared" si="263"/>
        <v>plays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 s="7">
        <v>1000</v>
      </c>
      <c r="E2789" s="7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7">
        <f t="shared" si="258"/>
        <v>31.5</v>
      </c>
      <c r="N2789" t="b">
        <v>1</v>
      </c>
      <c r="O2789" s="11">
        <f t="shared" si="259"/>
        <v>1.1970000000000001</v>
      </c>
      <c r="P2789" s="12">
        <f t="shared" si="260"/>
        <v>41808.198518518519</v>
      </c>
      <c r="Q2789" s="12">
        <f t="shared" si="261"/>
        <v>41838.198518518519</v>
      </c>
      <c r="R2789" t="s">
        <v>8271</v>
      </c>
      <c r="S2789" t="str">
        <f t="shared" si="262"/>
        <v>theater</v>
      </c>
      <c r="T2789" t="str">
        <f t="shared" si="263"/>
        <v>plays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 s="7">
        <v>2000</v>
      </c>
      <c r="E2790" s="7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7">
        <f t="shared" si="258"/>
        <v>102.5</v>
      </c>
      <c r="N2790" t="b">
        <v>1</v>
      </c>
      <c r="O2790" s="11">
        <f t="shared" si="259"/>
        <v>1.0249999999999999</v>
      </c>
      <c r="P2790" s="12">
        <f t="shared" si="260"/>
        <v>42550.701886574068</v>
      </c>
      <c r="Q2790" s="12">
        <f t="shared" si="261"/>
        <v>42580.701886574068</v>
      </c>
      <c r="R2790" t="s">
        <v>8271</v>
      </c>
      <c r="S2790" t="str">
        <f t="shared" si="262"/>
        <v>theater</v>
      </c>
      <c r="T2790" t="str">
        <f t="shared" si="263"/>
        <v>plays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 s="7">
        <v>3000</v>
      </c>
      <c r="E2791" s="7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7">
        <f t="shared" si="258"/>
        <v>126.45833333333333</v>
      </c>
      <c r="N2791" t="b">
        <v>1</v>
      </c>
      <c r="O2791" s="11">
        <f t="shared" si="259"/>
        <v>1.0116666666666667</v>
      </c>
      <c r="P2791" s="12">
        <f t="shared" si="260"/>
        <v>42056.013124999998</v>
      </c>
      <c r="Q2791" s="12">
        <f t="shared" si="261"/>
        <v>42075.166666666672</v>
      </c>
      <c r="R2791" t="s">
        <v>8271</v>
      </c>
      <c r="S2791" t="str">
        <f t="shared" si="262"/>
        <v>theater</v>
      </c>
      <c r="T2791" t="str">
        <f t="shared" si="263"/>
        <v>plays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 s="7">
        <v>3000</v>
      </c>
      <c r="E2792" s="7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7">
        <f t="shared" si="258"/>
        <v>47.878787878787875</v>
      </c>
      <c r="N2792" t="b">
        <v>1</v>
      </c>
      <c r="O2792" s="11">
        <f t="shared" si="259"/>
        <v>1.0533333333333332</v>
      </c>
      <c r="P2792" s="12">
        <f t="shared" si="260"/>
        <v>42016.938692129625</v>
      </c>
      <c r="Q2792" s="12">
        <f t="shared" si="261"/>
        <v>42046.938692129625</v>
      </c>
      <c r="R2792" t="s">
        <v>8271</v>
      </c>
      <c r="S2792" t="str">
        <f t="shared" si="262"/>
        <v>theater</v>
      </c>
      <c r="T2792" t="str">
        <f t="shared" si="263"/>
        <v>plays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 s="7">
        <v>2000</v>
      </c>
      <c r="E2793" s="7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7">
        <f t="shared" si="258"/>
        <v>73.214285714285708</v>
      </c>
      <c r="N2793" t="b">
        <v>1</v>
      </c>
      <c r="O2793" s="11">
        <f t="shared" si="259"/>
        <v>1.0249999999999999</v>
      </c>
      <c r="P2793" s="12">
        <f t="shared" si="260"/>
        <v>42591.899988425925</v>
      </c>
      <c r="Q2793" s="12">
        <f t="shared" si="261"/>
        <v>42622.166666666672</v>
      </c>
      <c r="R2793" t="s">
        <v>8271</v>
      </c>
      <c r="S2793" t="str">
        <f t="shared" si="262"/>
        <v>theater</v>
      </c>
      <c r="T2793" t="str">
        <f t="shared" si="263"/>
        <v>plays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 s="7">
        <v>2000</v>
      </c>
      <c r="E2794" s="7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7">
        <f t="shared" si="258"/>
        <v>89.666666666666671</v>
      </c>
      <c r="N2794" t="b">
        <v>1</v>
      </c>
      <c r="O2794" s="11">
        <f t="shared" si="259"/>
        <v>1.0760000000000001</v>
      </c>
      <c r="P2794" s="12">
        <f t="shared" si="260"/>
        <v>42183.231006944443</v>
      </c>
      <c r="Q2794" s="12">
        <f t="shared" si="261"/>
        <v>42228.231006944443</v>
      </c>
      <c r="R2794" t="s">
        <v>8271</v>
      </c>
      <c r="S2794" t="str">
        <f t="shared" si="262"/>
        <v>theater</v>
      </c>
      <c r="T2794" t="str">
        <f t="shared" si="263"/>
        <v>plays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 s="7">
        <v>10000</v>
      </c>
      <c r="E2795" s="7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7">
        <f t="shared" si="258"/>
        <v>151.4623287671233</v>
      </c>
      <c r="N2795" t="b">
        <v>1</v>
      </c>
      <c r="O2795" s="11">
        <f t="shared" si="259"/>
        <v>1.105675</v>
      </c>
      <c r="P2795" s="12">
        <f t="shared" si="260"/>
        <v>42176.419039351851</v>
      </c>
      <c r="Q2795" s="12">
        <f t="shared" si="261"/>
        <v>42206.419039351851</v>
      </c>
      <c r="R2795" t="s">
        <v>8271</v>
      </c>
      <c r="S2795" t="str">
        <f t="shared" si="262"/>
        <v>theater</v>
      </c>
      <c r="T2795" t="str">
        <f t="shared" si="263"/>
        <v>plays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 s="7">
        <v>50</v>
      </c>
      <c r="E2796" s="7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7">
        <f t="shared" si="258"/>
        <v>25</v>
      </c>
      <c r="N2796" t="b">
        <v>1</v>
      </c>
      <c r="O2796" s="11">
        <f t="shared" si="259"/>
        <v>1.5</v>
      </c>
      <c r="P2796" s="12">
        <f t="shared" si="260"/>
        <v>42416.691655092596</v>
      </c>
      <c r="Q2796" s="12">
        <f t="shared" si="261"/>
        <v>42432.791666666672</v>
      </c>
      <c r="R2796" t="s">
        <v>8271</v>
      </c>
      <c r="S2796" t="str">
        <f t="shared" si="262"/>
        <v>theater</v>
      </c>
      <c r="T2796" t="str">
        <f t="shared" si="263"/>
        <v>plays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 s="7">
        <v>700</v>
      </c>
      <c r="E2797" s="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7">
        <f t="shared" si="258"/>
        <v>36.5</v>
      </c>
      <c r="N2797" t="b">
        <v>1</v>
      </c>
      <c r="O2797" s="11">
        <f t="shared" si="259"/>
        <v>1.0428571428571429</v>
      </c>
      <c r="P2797" s="12">
        <f t="shared" si="260"/>
        <v>41780.525937500002</v>
      </c>
      <c r="Q2797" s="12">
        <f t="shared" si="261"/>
        <v>41796.958333333336</v>
      </c>
      <c r="R2797" t="s">
        <v>8271</v>
      </c>
      <c r="S2797" t="str">
        <f t="shared" si="262"/>
        <v>theater</v>
      </c>
      <c r="T2797" t="str">
        <f t="shared" si="263"/>
        <v>plays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 s="7">
        <v>800</v>
      </c>
      <c r="E2798" s="7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7">
        <f t="shared" si="258"/>
        <v>44</v>
      </c>
      <c r="N2798" t="b">
        <v>1</v>
      </c>
      <c r="O2798" s="11">
        <f t="shared" si="259"/>
        <v>1.155</v>
      </c>
      <c r="P2798" s="12">
        <f t="shared" si="260"/>
        <v>41795.528101851851</v>
      </c>
      <c r="Q2798" s="12">
        <f t="shared" si="261"/>
        <v>41825.528101851851</v>
      </c>
      <c r="R2798" t="s">
        <v>8271</v>
      </c>
      <c r="S2798" t="str">
        <f t="shared" si="262"/>
        <v>theater</v>
      </c>
      <c r="T2798" t="str">
        <f t="shared" si="263"/>
        <v>plays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 s="7">
        <v>8000</v>
      </c>
      <c r="E2799" s="7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7">
        <f t="shared" si="258"/>
        <v>87.357553191489373</v>
      </c>
      <c r="N2799" t="b">
        <v>1</v>
      </c>
      <c r="O2799" s="11">
        <f t="shared" si="259"/>
        <v>1.02645125</v>
      </c>
      <c r="P2799" s="12">
        <f t="shared" si="260"/>
        <v>41798.94027777778</v>
      </c>
      <c r="Q2799" s="12">
        <f t="shared" si="261"/>
        <v>41828.94027777778</v>
      </c>
      <c r="R2799" t="s">
        <v>8271</v>
      </c>
      <c r="S2799" t="str">
        <f t="shared" si="262"/>
        <v>theater</v>
      </c>
      <c r="T2799" t="str">
        <f t="shared" si="263"/>
        <v>plays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 s="7">
        <v>5000</v>
      </c>
      <c r="E2800" s="7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7">
        <f t="shared" si="258"/>
        <v>36.474820143884891</v>
      </c>
      <c r="N2800" t="b">
        <v>1</v>
      </c>
      <c r="O2800" s="11">
        <f t="shared" si="259"/>
        <v>1.014</v>
      </c>
      <c r="P2800" s="12">
        <f t="shared" si="260"/>
        <v>42201.675011574072</v>
      </c>
      <c r="Q2800" s="12">
        <f t="shared" si="261"/>
        <v>42216.666666666672</v>
      </c>
      <c r="R2800" t="s">
        <v>8271</v>
      </c>
      <c r="S2800" t="str">
        <f t="shared" si="262"/>
        <v>theater</v>
      </c>
      <c r="T2800" t="str">
        <f t="shared" si="263"/>
        <v>plays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 s="7">
        <v>5000</v>
      </c>
      <c r="E2801" s="7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7">
        <f t="shared" si="258"/>
        <v>44.859538461538463</v>
      </c>
      <c r="N2801" t="b">
        <v>1</v>
      </c>
      <c r="O2801" s="11">
        <f t="shared" si="259"/>
        <v>1.1663479999999999</v>
      </c>
      <c r="P2801" s="12">
        <f t="shared" si="260"/>
        <v>42507.264699074076</v>
      </c>
      <c r="Q2801" s="12">
        <f t="shared" si="261"/>
        <v>42538.666666666672</v>
      </c>
      <c r="R2801" t="s">
        <v>8271</v>
      </c>
      <c r="S2801" t="str">
        <f t="shared" si="262"/>
        <v>theater</v>
      </c>
      <c r="T2801" t="str">
        <f t="shared" si="263"/>
        <v>plays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 s="7">
        <v>1000</v>
      </c>
      <c r="E2802" s="7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7">
        <f t="shared" si="258"/>
        <v>42.903225806451616</v>
      </c>
      <c r="N2802" t="b">
        <v>1</v>
      </c>
      <c r="O2802" s="11">
        <f t="shared" si="259"/>
        <v>1.33</v>
      </c>
      <c r="P2802" s="12">
        <f t="shared" si="260"/>
        <v>41948.552847222221</v>
      </c>
      <c r="Q2802" s="12">
        <f t="shared" si="261"/>
        <v>42008.552847222221</v>
      </c>
      <c r="R2802" t="s">
        <v>8271</v>
      </c>
      <c r="S2802" t="str">
        <f t="shared" si="262"/>
        <v>theater</v>
      </c>
      <c r="T2802" t="str">
        <f t="shared" si="263"/>
        <v>plays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 s="7">
        <v>500</v>
      </c>
      <c r="E2803" s="7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7">
        <f t="shared" si="258"/>
        <v>51.230769230769234</v>
      </c>
      <c r="N2803" t="b">
        <v>1</v>
      </c>
      <c r="O2803" s="11">
        <f t="shared" si="259"/>
        <v>1.3320000000000001</v>
      </c>
      <c r="P2803" s="12">
        <f t="shared" si="260"/>
        <v>41900.243159722224</v>
      </c>
      <c r="Q2803" s="12">
        <f t="shared" si="261"/>
        <v>41922.458333333336</v>
      </c>
      <c r="R2803" t="s">
        <v>8271</v>
      </c>
      <c r="S2803" t="str">
        <f t="shared" si="262"/>
        <v>theater</v>
      </c>
      <c r="T2803" t="str">
        <f t="shared" si="263"/>
        <v>plays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 s="7">
        <v>3000</v>
      </c>
      <c r="E2804" s="7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7">
        <f t="shared" si="258"/>
        <v>33.944444444444443</v>
      </c>
      <c r="N2804" t="b">
        <v>1</v>
      </c>
      <c r="O2804" s="11">
        <f t="shared" si="259"/>
        <v>1.0183333333333333</v>
      </c>
      <c r="P2804" s="12">
        <f t="shared" si="260"/>
        <v>42192.64707175926</v>
      </c>
      <c r="Q2804" s="12">
        <f t="shared" si="261"/>
        <v>42222.64707175926</v>
      </c>
      <c r="R2804" t="s">
        <v>8271</v>
      </c>
      <c r="S2804" t="str">
        <f t="shared" si="262"/>
        <v>theater</v>
      </c>
      <c r="T2804" t="str">
        <f t="shared" si="263"/>
        <v>plays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 s="7">
        <v>10000</v>
      </c>
      <c r="E2805" s="7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7">
        <f t="shared" si="258"/>
        <v>90.744680851063833</v>
      </c>
      <c r="N2805" t="b">
        <v>1</v>
      </c>
      <c r="O2805" s="11">
        <f t="shared" si="259"/>
        <v>1.2795000000000001</v>
      </c>
      <c r="P2805" s="12">
        <f t="shared" si="260"/>
        <v>42158.065694444449</v>
      </c>
      <c r="Q2805" s="12">
        <f t="shared" si="261"/>
        <v>42201</v>
      </c>
      <c r="R2805" t="s">
        <v>8271</v>
      </c>
      <c r="S2805" t="str">
        <f t="shared" si="262"/>
        <v>theater</v>
      </c>
      <c r="T2805" t="str">
        <f t="shared" si="263"/>
        <v>plays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 s="7">
        <v>1000</v>
      </c>
      <c r="E2806" s="7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7">
        <f t="shared" si="258"/>
        <v>50</v>
      </c>
      <c r="N2806" t="b">
        <v>1</v>
      </c>
      <c r="O2806" s="11">
        <f t="shared" si="259"/>
        <v>1.1499999999999999</v>
      </c>
      <c r="P2806" s="12">
        <f t="shared" si="260"/>
        <v>41881.453587962962</v>
      </c>
      <c r="Q2806" s="12">
        <f t="shared" si="261"/>
        <v>41911.453587962962</v>
      </c>
      <c r="R2806" t="s">
        <v>8271</v>
      </c>
      <c r="S2806" t="str">
        <f t="shared" si="262"/>
        <v>theater</v>
      </c>
      <c r="T2806" t="str">
        <f t="shared" si="263"/>
        <v>plays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 s="7">
        <v>400</v>
      </c>
      <c r="E2807" s="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7">
        <f t="shared" si="258"/>
        <v>24.444444444444443</v>
      </c>
      <c r="N2807" t="b">
        <v>1</v>
      </c>
      <c r="O2807" s="11">
        <f t="shared" si="259"/>
        <v>1.1000000000000001</v>
      </c>
      <c r="P2807" s="12">
        <f t="shared" si="260"/>
        <v>42213.505474537036</v>
      </c>
      <c r="Q2807" s="12">
        <f t="shared" si="261"/>
        <v>42238.505474537036</v>
      </c>
      <c r="R2807" t="s">
        <v>8271</v>
      </c>
      <c r="S2807" t="str">
        <f t="shared" si="262"/>
        <v>theater</v>
      </c>
      <c r="T2807" t="str">
        <f t="shared" si="263"/>
        <v>plays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 s="7">
        <v>3000</v>
      </c>
      <c r="E2808" s="7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7">
        <f t="shared" si="258"/>
        <v>44.25</v>
      </c>
      <c r="N2808" t="b">
        <v>1</v>
      </c>
      <c r="O2808" s="11">
        <f t="shared" si="259"/>
        <v>1.121</v>
      </c>
      <c r="P2808" s="12">
        <f t="shared" si="260"/>
        <v>42185.267245370371</v>
      </c>
      <c r="Q2808" s="12">
        <f t="shared" si="261"/>
        <v>42221.458333333328</v>
      </c>
      <c r="R2808" t="s">
        <v>8271</v>
      </c>
      <c r="S2808" t="str">
        <f t="shared" si="262"/>
        <v>theater</v>
      </c>
      <c r="T2808" t="str">
        <f t="shared" si="263"/>
        <v>plays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 s="7">
        <v>5000</v>
      </c>
      <c r="E2809" s="7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7">
        <f t="shared" si="258"/>
        <v>67.741935483870961</v>
      </c>
      <c r="N2809" t="b">
        <v>1</v>
      </c>
      <c r="O2809" s="11">
        <f t="shared" si="259"/>
        <v>1.26</v>
      </c>
      <c r="P2809" s="12">
        <f t="shared" si="260"/>
        <v>42154.873124999998</v>
      </c>
      <c r="Q2809" s="12">
        <f t="shared" si="261"/>
        <v>42184.873124999998</v>
      </c>
      <c r="R2809" t="s">
        <v>8271</v>
      </c>
      <c r="S2809" t="str">
        <f t="shared" si="262"/>
        <v>theater</v>
      </c>
      <c r="T2809" t="str">
        <f t="shared" si="263"/>
        <v>plays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 s="7">
        <v>4500</v>
      </c>
      <c r="E2810" s="7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7">
        <f t="shared" si="258"/>
        <v>65.376811594202906</v>
      </c>
      <c r="N2810" t="b">
        <v>1</v>
      </c>
      <c r="O2810" s="11">
        <f t="shared" si="259"/>
        <v>1.0024444444444445</v>
      </c>
      <c r="P2810" s="12">
        <f t="shared" si="260"/>
        <v>42208.84646990741</v>
      </c>
      <c r="Q2810" s="12">
        <f t="shared" si="261"/>
        <v>42238.84646990741</v>
      </c>
      <c r="R2810" t="s">
        <v>8271</v>
      </c>
      <c r="S2810" t="str">
        <f t="shared" si="262"/>
        <v>theater</v>
      </c>
      <c r="T2810" t="str">
        <f t="shared" si="263"/>
        <v>plays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 s="7">
        <v>2500</v>
      </c>
      <c r="E2811" s="7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7">
        <f t="shared" si="258"/>
        <v>121.9047619047619</v>
      </c>
      <c r="N2811" t="b">
        <v>1</v>
      </c>
      <c r="O2811" s="11">
        <f t="shared" si="259"/>
        <v>1.024</v>
      </c>
      <c r="P2811" s="12">
        <f t="shared" si="260"/>
        <v>42451.496817129635</v>
      </c>
      <c r="Q2811" s="12">
        <f t="shared" si="261"/>
        <v>42459.610416666663</v>
      </c>
      <c r="R2811" t="s">
        <v>8271</v>
      </c>
      <c r="S2811" t="str">
        <f t="shared" si="262"/>
        <v>theater</v>
      </c>
      <c r="T2811" t="str">
        <f t="shared" si="263"/>
        <v>plays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 s="7">
        <v>2500</v>
      </c>
      <c r="E2812" s="7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7">
        <f t="shared" si="258"/>
        <v>47.456140350877192</v>
      </c>
      <c r="N2812" t="b">
        <v>1</v>
      </c>
      <c r="O2812" s="11">
        <f t="shared" si="259"/>
        <v>1.0820000000000001</v>
      </c>
      <c r="P2812" s="12">
        <f t="shared" si="260"/>
        <v>41759.13962962963</v>
      </c>
      <c r="Q2812" s="12">
        <f t="shared" si="261"/>
        <v>41791.165972222225</v>
      </c>
      <c r="R2812" t="s">
        <v>8271</v>
      </c>
      <c r="S2812" t="str">
        <f t="shared" si="262"/>
        <v>theater</v>
      </c>
      <c r="T2812" t="str">
        <f t="shared" si="263"/>
        <v>plays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 s="7">
        <v>10000</v>
      </c>
      <c r="E2813" s="7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7">
        <f t="shared" si="258"/>
        <v>92.842592592592595</v>
      </c>
      <c r="N2813" t="b">
        <v>1</v>
      </c>
      <c r="O2813" s="11">
        <f t="shared" si="259"/>
        <v>1.0026999999999999</v>
      </c>
      <c r="P2813" s="12">
        <f t="shared" si="260"/>
        <v>42028.496562500004</v>
      </c>
      <c r="Q2813" s="12">
        <f t="shared" si="261"/>
        <v>42058.496562500004</v>
      </c>
      <c r="R2813" t="s">
        <v>8271</v>
      </c>
      <c r="S2813" t="str">
        <f t="shared" si="262"/>
        <v>theater</v>
      </c>
      <c r="T2813" t="str">
        <f t="shared" si="263"/>
        <v>plays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 s="7">
        <v>5000</v>
      </c>
      <c r="E2814" s="7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7">
        <f t="shared" si="258"/>
        <v>68.253012048192772</v>
      </c>
      <c r="N2814" t="b">
        <v>1</v>
      </c>
      <c r="O2814" s="11">
        <f t="shared" si="259"/>
        <v>1.133</v>
      </c>
      <c r="P2814" s="12">
        <f t="shared" si="260"/>
        <v>42054.74418981481</v>
      </c>
      <c r="Q2814" s="12">
        <f t="shared" si="261"/>
        <v>42100.166666666672</v>
      </c>
      <c r="R2814" t="s">
        <v>8271</v>
      </c>
      <c r="S2814" t="str">
        <f t="shared" si="262"/>
        <v>theater</v>
      </c>
      <c r="T2814" t="str">
        <f t="shared" si="263"/>
        <v>plays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 s="7">
        <v>2800</v>
      </c>
      <c r="E2815" s="7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7">
        <f t="shared" si="258"/>
        <v>37.209583333333335</v>
      </c>
      <c r="N2815" t="b">
        <v>1</v>
      </c>
      <c r="O2815" s="11">
        <f t="shared" si="259"/>
        <v>1.2757571428571428</v>
      </c>
      <c r="P2815" s="12">
        <f t="shared" si="260"/>
        <v>42693.742604166662</v>
      </c>
      <c r="Q2815" s="12">
        <f t="shared" si="261"/>
        <v>42718.742604166662</v>
      </c>
      <c r="R2815" t="s">
        <v>8271</v>
      </c>
      <c r="S2815" t="str">
        <f t="shared" si="262"/>
        <v>theater</v>
      </c>
      <c r="T2815" t="str">
        <f t="shared" si="263"/>
        <v>plays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 s="7">
        <v>1500</v>
      </c>
      <c r="E2816" s="7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7">
        <f t="shared" si="258"/>
        <v>25.25</v>
      </c>
      <c r="N2816" t="b">
        <v>1</v>
      </c>
      <c r="O2816" s="11">
        <f t="shared" si="259"/>
        <v>1.0773333333333333</v>
      </c>
      <c r="P2816" s="12">
        <f t="shared" si="260"/>
        <v>42103.399479166663</v>
      </c>
      <c r="Q2816" s="12">
        <f t="shared" si="261"/>
        <v>42133.399479166663</v>
      </c>
      <c r="R2816" t="s">
        <v>8271</v>
      </c>
      <c r="S2816" t="str">
        <f t="shared" si="262"/>
        <v>theater</v>
      </c>
      <c r="T2816" t="str">
        <f t="shared" si="263"/>
        <v>plays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 s="7">
        <v>250</v>
      </c>
      <c r="E2817" s="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7">
        <f t="shared" si="258"/>
        <v>43.214285714285715</v>
      </c>
      <c r="N2817" t="b">
        <v>1</v>
      </c>
      <c r="O2817" s="11">
        <f t="shared" si="259"/>
        <v>2.42</v>
      </c>
      <c r="P2817" s="12">
        <f t="shared" si="260"/>
        <v>42559.776724537034</v>
      </c>
      <c r="Q2817" s="12">
        <f t="shared" si="261"/>
        <v>42589.776724537034</v>
      </c>
      <c r="R2817" t="s">
        <v>8271</v>
      </c>
      <c r="S2817" t="str">
        <f t="shared" si="262"/>
        <v>theater</v>
      </c>
      <c r="T2817" t="str">
        <f t="shared" si="263"/>
        <v>plays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 s="7">
        <v>3000</v>
      </c>
      <c r="E2818" s="7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7">
        <f t="shared" si="258"/>
        <v>25.130177514792898</v>
      </c>
      <c r="N2818" t="b">
        <v>1</v>
      </c>
      <c r="O2818" s="11">
        <f t="shared" si="259"/>
        <v>1.4156666666666666</v>
      </c>
      <c r="P2818" s="12">
        <f t="shared" si="260"/>
        <v>42188.467499999999</v>
      </c>
      <c r="Q2818" s="12">
        <f t="shared" si="261"/>
        <v>42218.666666666672</v>
      </c>
      <c r="R2818" t="s">
        <v>8271</v>
      </c>
      <c r="S2818" t="str">
        <f t="shared" si="262"/>
        <v>theater</v>
      </c>
      <c r="T2818" t="str">
        <f t="shared" si="263"/>
        <v>plays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 s="7">
        <v>600</v>
      </c>
      <c r="E2819" s="7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7">
        <f t="shared" ref="M2819:M2882" si="264">E2819/L2819</f>
        <v>23.636363636363637</v>
      </c>
      <c r="N2819" t="b">
        <v>1</v>
      </c>
      <c r="O2819" s="11">
        <f t="shared" ref="O2819:O2882" si="265">E2819/D2819</f>
        <v>1.3</v>
      </c>
      <c r="P2819" s="12">
        <f t="shared" ref="P2819:P2882" si="266">(((J2819/60)/60)/24)+DATE(1970,1,1)</f>
        <v>42023.634976851856</v>
      </c>
      <c r="Q2819" s="12">
        <f t="shared" ref="Q2819:Q2882" si="267">(((I2819/60)/60)/24)+DATE(1970,1,1)</f>
        <v>42063.634976851856</v>
      </c>
      <c r="R2819" t="s">
        <v>8271</v>
      </c>
      <c r="S2819" t="str">
        <f t="shared" ref="S2819:S2882" si="268">LEFT(R2819, SEARCH("/",R2819,1)-1)</f>
        <v>theater</v>
      </c>
      <c r="T2819" t="str">
        <f t="shared" ref="T2819:T2882" si="269">RIGHT(R2819,LEN(R2819)-SEARCH("/",R2819))</f>
        <v>plays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 s="7">
        <v>10000</v>
      </c>
      <c r="E2820" s="7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7">
        <f t="shared" si="264"/>
        <v>103.95098039215686</v>
      </c>
      <c r="N2820" t="b">
        <v>1</v>
      </c>
      <c r="O2820" s="11">
        <f t="shared" si="265"/>
        <v>1.0603</v>
      </c>
      <c r="P2820" s="12">
        <f t="shared" si="266"/>
        <v>42250.598217592589</v>
      </c>
      <c r="Q2820" s="12">
        <f t="shared" si="267"/>
        <v>42270.598217592589</v>
      </c>
      <c r="R2820" t="s">
        <v>8271</v>
      </c>
      <c r="S2820" t="str">
        <f t="shared" si="268"/>
        <v>theater</v>
      </c>
      <c r="T2820" t="str">
        <f t="shared" si="269"/>
        <v>plays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 s="7">
        <v>5000</v>
      </c>
      <c r="E2821" s="7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7">
        <f t="shared" si="264"/>
        <v>50.384615384615387</v>
      </c>
      <c r="N2821" t="b">
        <v>1</v>
      </c>
      <c r="O2821" s="11">
        <f t="shared" si="265"/>
        <v>1.048</v>
      </c>
      <c r="P2821" s="12">
        <f t="shared" si="266"/>
        <v>42139.525567129633</v>
      </c>
      <c r="Q2821" s="12">
        <f t="shared" si="267"/>
        <v>42169.525567129633</v>
      </c>
      <c r="R2821" t="s">
        <v>8271</v>
      </c>
      <c r="S2821" t="str">
        <f t="shared" si="268"/>
        <v>theater</v>
      </c>
      <c r="T2821" t="str">
        <f t="shared" si="269"/>
        <v>plays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 s="7">
        <v>200</v>
      </c>
      <c r="E2822" s="7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7">
        <f t="shared" si="264"/>
        <v>13.6</v>
      </c>
      <c r="N2822" t="b">
        <v>1</v>
      </c>
      <c r="O2822" s="11">
        <f t="shared" si="265"/>
        <v>1.36</v>
      </c>
      <c r="P2822" s="12">
        <f t="shared" si="266"/>
        <v>42401.610983796301</v>
      </c>
      <c r="Q2822" s="12">
        <f t="shared" si="267"/>
        <v>42426</v>
      </c>
      <c r="R2822" t="s">
        <v>8271</v>
      </c>
      <c r="S2822" t="str">
        <f t="shared" si="268"/>
        <v>theater</v>
      </c>
      <c r="T2822" t="str">
        <f t="shared" si="269"/>
        <v>plays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 s="7">
        <v>1000</v>
      </c>
      <c r="E2823" s="7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7">
        <f t="shared" si="264"/>
        <v>28.571428571428573</v>
      </c>
      <c r="N2823" t="b">
        <v>1</v>
      </c>
      <c r="O2823" s="11">
        <f t="shared" si="265"/>
        <v>1</v>
      </c>
      <c r="P2823" s="12">
        <f t="shared" si="266"/>
        <v>41875.922858796301</v>
      </c>
      <c r="Q2823" s="12">
        <f t="shared" si="267"/>
        <v>41905.922858796301</v>
      </c>
      <c r="R2823" t="s">
        <v>8271</v>
      </c>
      <c r="S2823" t="str">
        <f t="shared" si="268"/>
        <v>theater</v>
      </c>
      <c r="T2823" t="str">
        <f t="shared" si="269"/>
        <v>plays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 s="7">
        <v>6000</v>
      </c>
      <c r="E2824" s="7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7">
        <f t="shared" si="264"/>
        <v>63.829787234042556</v>
      </c>
      <c r="N2824" t="b">
        <v>1</v>
      </c>
      <c r="O2824" s="11">
        <f t="shared" si="265"/>
        <v>1</v>
      </c>
      <c r="P2824" s="12">
        <f t="shared" si="266"/>
        <v>42060.683935185181</v>
      </c>
      <c r="Q2824" s="12">
        <f t="shared" si="267"/>
        <v>42090.642268518524</v>
      </c>
      <c r="R2824" t="s">
        <v>8271</v>
      </c>
      <c r="S2824" t="str">
        <f t="shared" si="268"/>
        <v>theater</v>
      </c>
      <c r="T2824" t="str">
        <f t="shared" si="269"/>
        <v>plays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 s="7">
        <v>100</v>
      </c>
      <c r="E2825" s="7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7">
        <f t="shared" si="264"/>
        <v>8.8571428571428577</v>
      </c>
      <c r="N2825" t="b">
        <v>1</v>
      </c>
      <c r="O2825" s="11">
        <f t="shared" si="265"/>
        <v>1.24</v>
      </c>
      <c r="P2825" s="12">
        <f t="shared" si="266"/>
        <v>42067.011643518519</v>
      </c>
      <c r="Q2825" s="12">
        <f t="shared" si="267"/>
        <v>42094.957638888889</v>
      </c>
      <c r="R2825" t="s">
        <v>8271</v>
      </c>
      <c r="S2825" t="str">
        <f t="shared" si="268"/>
        <v>theater</v>
      </c>
      <c r="T2825" t="str">
        <f t="shared" si="269"/>
        <v>plays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 s="7">
        <v>650</v>
      </c>
      <c r="E2826" s="7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7">
        <f t="shared" si="264"/>
        <v>50.666666666666664</v>
      </c>
      <c r="N2826" t="b">
        <v>1</v>
      </c>
      <c r="O2826" s="11">
        <f t="shared" si="265"/>
        <v>1.1692307692307693</v>
      </c>
      <c r="P2826" s="12">
        <f t="shared" si="266"/>
        <v>42136.270787037036</v>
      </c>
      <c r="Q2826" s="12">
        <f t="shared" si="267"/>
        <v>42168.071527777778</v>
      </c>
      <c r="R2826" t="s">
        <v>8271</v>
      </c>
      <c r="S2826" t="str">
        <f t="shared" si="268"/>
        <v>theater</v>
      </c>
      <c r="T2826" t="str">
        <f t="shared" si="269"/>
        <v>plays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 s="7">
        <v>3000</v>
      </c>
      <c r="E2827" s="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7">
        <f t="shared" si="264"/>
        <v>60.784313725490193</v>
      </c>
      <c r="N2827" t="b">
        <v>1</v>
      </c>
      <c r="O2827" s="11">
        <f t="shared" si="265"/>
        <v>1.0333333333333334</v>
      </c>
      <c r="P2827" s="12">
        <f t="shared" si="266"/>
        <v>42312.792662037042</v>
      </c>
      <c r="Q2827" s="12">
        <f t="shared" si="267"/>
        <v>42342.792662037042</v>
      </c>
      <c r="R2827" t="s">
        <v>8271</v>
      </c>
      <c r="S2827" t="str">
        <f t="shared" si="268"/>
        <v>theater</v>
      </c>
      <c r="T2827" t="str">
        <f t="shared" si="269"/>
        <v>plays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 s="7">
        <v>2000</v>
      </c>
      <c r="E2828" s="7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7">
        <f t="shared" si="264"/>
        <v>113.42105263157895</v>
      </c>
      <c r="N2828" t="b">
        <v>1</v>
      </c>
      <c r="O2828" s="11">
        <f t="shared" si="265"/>
        <v>1.0774999999999999</v>
      </c>
      <c r="P2828" s="12">
        <f t="shared" si="266"/>
        <v>42171.034861111111</v>
      </c>
      <c r="Q2828" s="12">
        <f t="shared" si="267"/>
        <v>42195.291666666672</v>
      </c>
      <c r="R2828" t="s">
        <v>8271</v>
      </c>
      <c r="S2828" t="str">
        <f t="shared" si="268"/>
        <v>theater</v>
      </c>
      <c r="T2828" t="str">
        <f t="shared" si="269"/>
        <v>plays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 s="7">
        <v>2000</v>
      </c>
      <c r="E2829" s="7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7">
        <f t="shared" si="264"/>
        <v>104.56521739130434</v>
      </c>
      <c r="N2829" t="b">
        <v>1</v>
      </c>
      <c r="O2829" s="11">
        <f t="shared" si="265"/>
        <v>1.2024999999999999</v>
      </c>
      <c r="P2829" s="12">
        <f t="shared" si="266"/>
        <v>42494.683634259258</v>
      </c>
      <c r="Q2829" s="12">
        <f t="shared" si="267"/>
        <v>42524.6875</v>
      </c>
      <c r="R2829" t="s">
        <v>8271</v>
      </c>
      <c r="S2829" t="str">
        <f t="shared" si="268"/>
        <v>theater</v>
      </c>
      <c r="T2829" t="str">
        <f t="shared" si="269"/>
        <v>plays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 s="7">
        <v>9500</v>
      </c>
      <c r="E2830" s="7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7">
        <f t="shared" si="264"/>
        <v>98.30927835051547</v>
      </c>
      <c r="N2830" t="b">
        <v>1</v>
      </c>
      <c r="O2830" s="11">
        <f t="shared" si="265"/>
        <v>1.0037894736842106</v>
      </c>
      <c r="P2830" s="12">
        <f t="shared" si="266"/>
        <v>42254.264687499999</v>
      </c>
      <c r="Q2830" s="12">
        <f t="shared" si="267"/>
        <v>42279.958333333328</v>
      </c>
      <c r="R2830" t="s">
        <v>8271</v>
      </c>
      <c r="S2830" t="str">
        <f t="shared" si="268"/>
        <v>theater</v>
      </c>
      <c r="T2830" t="str">
        <f t="shared" si="269"/>
        <v>plays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 s="7">
        <v>2500</v>
      </c>
      <c r="E2831" s="7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7">
        <f t="shared" si="264"/>
        <v>35.039473684210527</v>
      </c>
      <c r="N2831" t="b">
        <v>1</v>
      </c>
      <c r="O2831" s="11">
        <f t="shared" si="265"/>
        <v>1.0651999999999999</v>
      </c>
      <c r="P2831" s="12">
        <f t="shared" si="266"/>
        <v>42495.434236111112</v>
      </c>
      <c r="Q2831" s="12">
        <f t="shared" si="267"/>
        <v>42523.434236111112</v>
      </c>
      <c r="R2831" t="s">
        <v>8271</v>
      </c>
      <c r="S2831" t="str">
        <f t="shared" si="268"/>
        <v>theater</v>
      </c>
      <c r="T2831" t="str">
        <f t="shared" si="269"/>
        <v>plays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 s="7">
        <v>3000</v>
      </c>
      <c r="E2832" s="7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7">
        <f t="shared" si="264"/>
        <v>272.72727272727275</v>
      </c>
      <c r="N2832" t="b">
        <v>1</v>
      </c>
      <c r="O2832" s="11">
        <f t="shared" si="265"/>
        <v>1</v>
      </c>
      <c r="P2832" s="12">
        <f t="shared" si="266"/>
        <v>41758.839675925927</v>
      </c>
      <c r="Q2832" s="12">
        <f t="shared" si="267"/>
        <v>41771.165972222225</v>
      </c>
      <c r="R2832" t="s">
        <v>8271</v>
      </c>
      <c r="S2832" t="str">
        <f t="shared" si="268"/>
        <v>theater</v>
      </c>
      <c r="T2832" t="str">
        <f t="shared" si="269"/>
        <v>plays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 s="7">
        <v>3000</v>
      </c>
      <c r="E2833" s="7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7">
        <f t="shared" si="264"/>
        <v>63.846153846153847</v>
      </c>
      <c r="N2833" t="b">
        <v>1</v>
      </c>
      <c r="O2833" s="11">
        <f t="shared" si="265"/>
        <v>1.1066666666666667</v>
      </c>
      <c r="P2833" s="12">
        <f t="shared" si="266"/>
        <v>42171.824884259258</v>
      </c>
      <c r="Q2833" s="12">
        <f t="shared" si="267"/>
        <v>42201.824884259258</v>
      </c>
      <c r="R2833" t="s">
        <v>8271</v>
      </c>
      <c r="S2833" t="str">
        <f t="shared" si="268"/>
        <v>theater</v>
      </c>
      <c r="T2833" t="str">
        <f t="shared" si="269"/>
        <v>plays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 s="7">
        <v>2500</v>
      </c>
      <c r="E2834" s="7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7">
        <f t="shared" si="264"/>
        <v>30.189368421052631</v>
      </c>
      <c r="N2834" t="b">
        <v>1</v>
      </c>
      <c r="O2834" s="11">
        <f t="shared" si="265"/>
        <v>1.1471959999999999</v>
      </c>
      <c r="P2834" s="12">
        <f t="shared" si="266"/>
        <v>41938.709421296298</v>
      </c>
      <c r="Q2834" s="12">
        <f t="shared" si="267"/>
        <v>41966.916666666672</v>
      </c>
      <c r="R2834" t="s">
        <v>8271</v>
      </c>
      <c r="S2834" t="str">
        <f t="shared" si="268"/>
        <v>theater</v>
      </c>
      <c r="T2834" t="str">
        <f t="shared" si="269"/>
        <v>plays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 s="7">
        <v>2700</v>
      </c>
      <c r="E2835" s="7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7">
        <f t="shared" si="264"/>
        <v>83.51428571428572</v>
      </c>
      <c r="N2835" t="b">
        <v>1</v>
      </c>
      <c r="O2835" s="11">
        <f t="shared" si="265"/>
        <v>1.0825925925925926</v>
      </c>
      <c r="P2835" s="12">
        <f t="shared" si="266"/>
        <v>42268.127696759257</v>
      </c>
      <c r="Q2835" s="12">
        <f t="shared" si="267"/>
        <v>42288.083333333328</v>
      </c>
      <c r="R2835" t="s">
        <v>8271</v>
      </c>
      <c r="S2835" t="str">
        <f t="shared" si="268"/>
        <v>theater</v>
      </c>
      <c r="T2835" t="str">
        <f t="shared" si="269"/>
        <v>plays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 s="7">
        <v>800</v>
      </c>
      <c r="E2836" s="7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7">
        <f t="shared" si="264"/>
        <v>64.761904761904759</v>
      </c>
      <c r="N2836" t="b">
        <v>1</v>
      </c>
      <c r="O2836" s="11">
        <f t="shared" si="265"/>
        <v>1.7</v>
      </c>
      <c r="P2836" s="12">
        <f t="shared" si="266"/>
        <v>42019.959837962961</v>
      </c>
      <c r="Q2836" s="12">
        <f t="shared" si="267"/>
        <v>42034.959837962961</v>
      </c>
      <c r="R2836" t="s">
        <v>8271</v>
      </c>
      <c r="S2836" t="str">
        <f t="shared" si="268"/>
        <v>theater</v>
      </c>
      <c r="T2836" t="str">
        <f t="shared" si="269"/>
        <v>plays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 s="7">
        <v>1000</v>
      </c>
      <c r="E2837" s="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7">
        <f t="shared" si="264"/>
        <v>20.118172043010752</v>
      </c>
      <c r="N2837" t="b">
        <v>1</v>
      </c>
      <c r="O2837" s="11">
        <f t="shared" si="265"/>
        <v>1.8709899999999999</v>
      </c>
      <c r="P2837" s="12">
        <f t="shared" si="266"/>
        <v>42313.703900462962</v>
      </c>
      <c r="Q2837" s="12">
        <f t="shared" si="267"/>
        <v>42343</v>
      </c>
      <c r="R2837" t="s">
        <v>8271</v>
      </c>
      <c r="S2837" t="str">
        <f t="shared" si="268"/>
        <v>theater</v>
      </c>
      <c r="T2837" t="str">
        <f t="shared" si="269"/>
        <v>plays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 s="7">
        <v>450</v>
      </c>
      <c r="E2838" s="7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7">
        <f t="shared" si="264"/>
        <v>44.090909090909093</v>
      </c>
      <c r="N2838" t="b">
        <v>1</v>
      </c>
      <c r="O2838" s="11">
        <f t="shared" si="265"/>
        <v>1.0777777777777777</v>
      </c>
      <c r="P2838" s="12">
        <f t="shared" si="266"/>
        <v>42746.261782407411</v>
      </c>
      <c r="Q2838" s="12">
        <f t="shared" si="267"/>
        <v>42784.207638888889</v>
      </c>
      <c r="R2838" t="s">
        <v>8271</v>
      </c>
      <c r="S2838" t="str">
        <f t="shared" si="268"/>
        <v>theater</v>
      </c>
      <c r="T2838" t="str">
        <f t="shared" si="269"/>
        <v>plays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 s="7">
        <v>850</v>
      </c>
      <c r="E2839" s="7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7">
        <f t="shared" si="264"/>
        <v>40.476190476190474</v>
      </c>
      <c r="N2839" t="b">
        <v>1</v>
      </c>
      <c r="O2839" s="11">
        <f t="shared" si="265"/>
        <v>1</v>
      </c>
      <c r="P2839" s="12">
        <f t="shared" si="266"/>
        <v>42307.908379629633</v>
      </c>
      <c r="Q2839" s="12">
        <f t="shared" si="267"/>
        <v>42347.950046296297</v>
      </c>
      <c r="R2839" t="s">
        <v>8271</v>
      </c>
      <c r="S2839" t="str">
        <f t="shared" si="268"/>
        <v>theater</v>
      </c>
      <c r="T2839" t="str">
        <f t="shared" si="269"/>
        <v>plays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 s="7">
        <v>2000</v>
      </c>
      <c r="E2840" s="7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7">
        <f t="shared" si="264"/>
        <v>44.537037037037038</v>
      </c>
      <c r="N2840" t="b">
        <v>1</v>
      </c>
      <c r="O2840" s="11">
        <f t="shared" si="265"/>
        <v>1.2024999999999999</v>
      </c>
      <c r="P2840" s="12">
        <f t="shared" si="266"/>
        <v>41842.607592592591</v>
      </c>
      <c r="Q2840" s="12">
        <f t="shared" si="267"/>
        <v>41864.916666666664</v>
      </c>
      <c r="R2840" t="s">
        <v>8271</v>
      </c>
      <c r="S2840" t="str">
        <f t="shared" si="268"/>
        <v>theater</v>
      </c>
      <c r="T2840" t="str">
        <f t="shared" si="269"/>
        <v>plays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 s="7">
        <v>3500</v>
      </c>
      <c r="E2841" s="7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7">
        <f t="shared" si="264"/>
        <v>125.80645161290323</v>
      </c>
      <c r="N2841" t="b">
        <v>1</v>
      </c>
      <c r="O2841" s="11">
        <f t="shared" si="265"/>
        <v>1.1142857142857143</v>
      </c>
      <c r="P2841" s="12">
        <f t="shared" si="266"/>
        <v>41853.240208333329</v>
      </c>
      <c r="Q2841" s="12">
        <f t="shared" si="267"/>
        <v>41876.207638888889</v>
      </c>
      <c r="R2841" t="s">
        <v>8271</v>
      </c>
      <c r="S2841" t="str">
        <f t="shared" si="268"/>
        <v>theater</v>
      </c>
      <c r="T2841" t="str">
        <f t="shared" si="269"/>
        <v>plays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 s="7">
        <v>2500</v>
      </c>
      <c r="E2842" s="7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7">
        <f t="shared" si="264"/>
        <v>19.696969696969695</v>
      </c>
      <c r="N2842" t="b">
        <v>1</v>
      </c>
      <c r="O2842" s="11">
        <f t="shared" si="265"/>
        <v>1.04</v>
      </c>
      <c r="P2842" s="12">
        <f t="shared" si="266"/>
        <v>42060.035636574074</v>
      </c>
      <c r="Q2842" s="12">
        <f t="shared" si="267"/>
        <v>42081.708333333328</v>
      </c>
      <c r="R2842" t="s">
        <v>8271</v>
      </c>
      <c r="S2842" t="str">
        <f t="shared" si="268"/>
        <v>theater</v>
      </c>
      <c r="T2842" t="str">
        <f t="shared" si="269"/>
        <v>plays</v>
      </c>
    </row>
    <row r="2843" spans="1:20" ht="43.2" x14ac:dyDescent="0.55000000000000004">
      <c r="A2843">
        <v>2841</v>
      </c>
      <c r="B2843" s="3" t="s">
        <v>2841</v>
      </c>
      <c r="C2843" s="3" t="s">
        <v>6951</v>
      </c>
      <c r="D2843" s="7">
        <v>1000</v>
      </c>
      <c r="E2843" s="7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7">
        <f t="shared" si="264"/>
        <v>10</v>
      </c>
      <c r="N2843" t="b">
        <v>0</v>
      </c>
      <c r="O2843" s="11">
        <f t="shared" si="265"/>
        <v>0.01</v>
      </c>
      <c r="P2843" s="12">
        <f t="shared" si="266"/>
        <v>42291.739548611105</v>
      </c>
      <c r="Q2843" s="12">
        <f t="shared" si="267"/>
        <v>42351.781215277777</v>
      </c>
      <c r="R2843" t="s">
        <v>8271</v>
      </c>
      <c r="S2843" t="str">
        <f t="shared" si="268"/>
        <v>theater</v>
      </c>
      <c r="T2843" t="str">
        <f t="shared" si="269"/>
        <v>plays</v>
      </c>
    </row>
    <row r="2844" spans="1:20" ht="43.2" x14ac:dyDescent="0.55000000000000004">
      <c r="A2844">
        <v>2842</v>
      </c>
      <c r="B2844" s="3" t="s">
        <v>2842</v>
      </c>
      <c r="C2844" s="3" t="s">
        <v>6952</v>
      </c>
      <c r="D2844" s="7">
        <v>1500</v>
      </c>
      <c r="E2844" s="7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7" t="e">
        <f t="shared" si="264"/>
        <v>#DIV/0!</v>
      </c>
      <c r="N2844" t="b">
        <v>0</v>
      </c>
      <c r="O2844" s="11">
        <f t="shared" si="265"/>
        <v>0</v>
      </c>
      <c r="P2844" s="12">
        <f t="shared" si="266"/>
        <v>41784.952488425923</v>
      </c>
      <c r="Q2844" s="12">
        <f t="shared" si="267"/>
        <v>41811.458333333336</v>
      </c>
      <c r="R2844" t="s">
        <v>8271</v>
      </c>
      <c r="S2844" t="str">
        <f t="shared" si="268"/>
        <v>theater</v>
      </c>
      <c r="T2844" t="str">
        <f t="shared" si="269"/>
        <v>plays</v>
      </c>
    </row>
    <row r="2845" spans="1:20" ht="43.2" x14ac:dyDescent="0.55000000000000004">
      <c r="A2845">
        <v>2843</v>
      </c>
      <c r="B2845" s="3" t="s">
        <v>2843</v>
      </c>
      <c r="C2845" s="3" t="s">
        <v>6953</v>
      </c>
      <c r="D2845" s="7">
        <v>1200</v>
      </c>
      <c r="E2845" s="7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7" t="e">
        <f t="shared" si="264"/>
        <v>#DIV/0!</v>
      </c>
      <c r="N2845" t="b">
        <v>0</v>
      </c>
      <c r="O2845" s="11">
        <f t="shared" si="265"/>
        <v>0</v>
      </c>
      <c r="P2845" s="12">
        <f t="shared" si="266"/>
        <v>42492.737847222219</v>
      </c>
      <c r="Q2845" s="12">
        <f t="shared" si="267"/>
        <v>42534.166666666672</v>
      </c>
      <c r="R2845" t="s">
        <v>8271</v>
      </c>
      <c r="S2845" t="str">
        <f t="shared" si="268"/>
        <v>theater</v>
      </c>
      <c r="T2845" t="str">
        <f t="shared" si="269"/>
        <v>plays</v>
      </c>
    </row>
    <row r="2846" spans="1:20" ht="43.2" x14ac:dyDescent="0.55000000000000004">
      <c r="A2846">
        <v>2844</v>
      </c>
      <c r="B2846" s="3" t="s">
        <v>2844</v>
      </c>
      <c r="C2846" s="3" t="s">
        <v>6954</v>
      </c>
      <c r="D2846" s="7">
        <v>550</v>
      </c>
      <c r="E2846" s="7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7">
        <f t="shared" si="264"/>
        <v>30</v>
      </c>
      <c r="N2846" t="b">
        <v>0</v>
      </c>
      <c r="O2846" s="11">
        <f t="shared" si="265"/>
        <v>5.4545454545454543E-2</v>
      </c>
      <c r="P2846" s="12">
        <f t="shared" si="266"/>
        <v>42709.546064814815</v>
      </c>
      <c r="Q2846" s="12">
        <f t="shared" si="267"/>
        <v>42739.546064814815</v>
      </c>
      <c r="R2846" t="s">
        <v>8271</v>
      </c>
      <c r="S2846" t="str">
        <f t="shared" si="268"/>
        <v>theater</v>
      </c>
      <c r="T2846" t="str">
        <f t="shared" si="269"/>
        <v>plays</v>
      </c>
    </row>
    <row r="2847" spans="1:20" ht="43.2" x14ac:dyDescent="0.55000000000000004">
      <c r="A2847">
        <v>2845</v>
      </c>
      <c r="B2847" s="3" t="s">
        <v>2845</v>
      </c>
      <c r="C2847" s="3" t="s">
        <v>6955</v>
      </c>
      <c r="D2847" s="7">
        <v>7500</v>
      </c>
      <c r="E2847" s="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7">
        <f t="shared" si="264"/>
        <v>60.666666666666664</v>
      </c>
      <c r="N2847" t="b">
        <v>0</v>
      </c>
      <c r="O2847" s="11">
        <f t="shared" si="265"/>
        <v>0.31546666666666667</v>
      </c>
      <c r="P2847" s="12">
        <f t="shared" si="266"/>
        <v>42103.016585648147</v>
      </c>
      <c r="Q2847" s="12">
        <f t="shared" si="267"/>
        <v>42163.016585648147</v>
      </c>
      <c r="R2847" t="s">
        <v>8271</v>
      </c>
      <c r="S2847" t="str">
        <f t="shared" si="268"/>
        <v>theater</v>
      </c>
      <c r="T2847" t="str">
        <f t="shared" si="269"/>
        <v>plays</v>
      </c>
    </row>
    <row r="2848" spans="1:20" ht="43.2" x14ac:dyDescent="0.55000000000000004">
      <c r="A2848">
        <v>2846</v>
      </c>
      <c r="B2848" s="3" t="s">
        <v>2846</v>
      </c>
      <c r="C2848" s="3" t="s">
        <v>6956</v>
      </c>
      <c r="D2848" s="7">
        <v>8000</v>
      </c>
      <c r="E2848" s="7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7" t="e">
        <f t="shared" si="264"/>
        <v>#DIV/0!</v>
      </c>
      <c r="N2848" t="b">
        <v>0</v>
      </c>
      <c r="O2848" s="11">
        <f t="shared" si="265"/>
        <v>0</v>
      </c>
      <c r="P2848" s="12">
        <f t="shared" si="266"/>
        <v>42108.692060185189</v>
      </c>
      <c r="Q2848" s="12">
        <f t="shared" si="267"/>
        <v>42153.692060185189</v>
      </c>
      <c r="R2848" t="s">
        <v>8271</v>
      </c>
      <c r="S2848" t="str">
        <f t="shared" si="268"/>
        <v>theater</v>
      </c>
      <c r="T2848" t="str">
        <f t="shared" si="269"/>
        <v>plays</v>
      </c>
    </row>
    <row r="2849" spans="1:20" ht="43.2" x14ac:dyDescent="0.55000000000000004">
      <c r="A2849">
        <v>2847</v>
      </c>
      <c r="B2849" s="3" t="s">
        <v>2847</v>
      </c>
      <c r="C2849" s="3" t="s">
        <v>6957</v>
      </c>
      <c r="D2849" s="7">
        <v>2000</v>
      </c>
      <c r="E2849" s="7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7" t="e">
        <f t="shared" si="264"/>
        <v>#DIV/0!</v>
      </c>
      <c r="N2849" t="b">
        <v>0</v>
      </c>
      <c r="O2849" s="11">
        <f t="shared" si="265"/>
        <v>0</v>
      </c>
      <c r="P2849" s="12">
        <f t="shared" si="266"/>
        <v>42453.806307870371</v>
      </c>
      <c r="Q2849" s="12">
        <f t="shared" si="267"/>
        <v>42513.806307870371</v>
      </c>
      <c r="R2849" t="s">
        <v>8271</v>
      </c>
      <c r="S2849" t="str">
        <f t="shared" si="268"/>
        <v>theater</v>
      </c>
      <c r="T2849" t="str">
        <f t="shared" si="269"/>
        <v>plays</v>
      </c>
    </row>
    <row r="2850" spans="1:20" ht="57.6" x14ac:dyDescent="0.55000000000000004">
      <c r="A2850">
        <v>2848</v>
      </c>
      <c r="B2850" s="3" t="s">
        <v>2848</v>
      </c>
      <c r="C2850" s="3" t="s">
        <v>6958</v>
      </c>
      <c r="D2850" s="7">
        <v>35000</v>
      </c>
      <c r="E2850" s="7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7">
        <f t="shared" si="264"/>
        <v>23.333333333333332</v>
      </c>
      <c r="N2850" t="b">
        <v>0</v>
      </c>
      <c r="O2850" s="11">
        <f t="shared" si="265"/>
        <v>2E-3</v>
      </c>
      <c r="P2850" s="12">
        <f t="shared" si="266"/>
        <v>42123.648831018523</v>
      </c>
      <c r="Q2850" s="12">
        <f t="shared" si="267"/>
        <v>42153.648831018523</v>
      </c>
      <c r="R2850" t="s">
        <v>8271</v>
      </c>
      <c r="S2850" t="str">
        <f t="shared" si="268"/>
        <v>theater</v>
      </c>
      <c r="T2850" t="str">
        <f t="shared" si="269"/>
        <v>plays</v>
      </c>
    </row>
    <row r="2851" spans="1:20" ht="43.2" x14ac:dyDescent="0.55000000000000004">
      <c r="A2851">
        <v>2849</v>
      </c>
      <c r="B2851" s="3" t="s">
        <v>2849</v>
      </c>
      <c r="C2851" s="3" t="s">
        <v>6959</v>
      </c>
      <c r="D2851" s="7">
        <v>500</v>
      </c>
      <c r="E2851" s="7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7">
        <f t="shared" si="264"/>
        <v>5</v>
      </c>
      <c r="N2851" t="b">
        <v>0</v>
      </c>
      <c r="O2851" s="11">
        <f t="shared" si="265"/>
        <v>0.01</v>
      </c>
      <c r="P2851" s="12">
        <f t="shared" si="266"/>
        <v>42453.428240740745</v>
      </c>
      <c r="Q2851" s="12">
        <f t="shared" si="267"/>
        <v>42483.428240740745</v>
      </c>
      <c r="R2851" t="s">
        <v>8271</v>
      </c>
      <c r="S2851" t="str">
        <f t="shared" si="268"/>
        <v>theater</v>
      </c>
      <c r="T2851" t="str">
        <f t="shared" si="269"/>
        <v>plays</v>
      </c>
    </row>
    <row r="2852" spans="1:20" ht="43.2" x14ac:dyDescent="0.55000000000000004">
      <c r="A2852">
        <v>2850</v>
      </c>
      <c r="B2852" s="3" t="s">
        <v>2850</v>
      </c>
      <c r="C2852" s="3" t="s">
        <v>6960</v>
      </c>
      <c r="D2852" s="7">
        <v>8000</v>
      </c>
      <c r="E2852" s="7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7">
        <f t="shared" si="264"/>
        <v>23.923076923076923</v>
      </c>
      <c r="N2852" t="b">
        <v>0</v>
      </c>
      <c r="O2852" s="11">
        <f t="shared" si="265"/>
        <v>3.8875E-2</v>
      </c>
      <c r="P2852" s="12">
        <f t="shared" si="266"/>
        <v>41858.007071759261</v>
      </c>
      <c r="Q2852" s="12">
        <f t="shared" si="267"/>
        <v>41888.007071759261</v>
      </c>
      <c r="R2852" t="s">
        <v>8271</v>
      </c>
      <c r="S2852" t="str">
        <f t="shared" si="268"/>
        <v>theater</v>
      </c>
      <c r="T2852" t="str">
        <f t="shared" si="269"/>
        <v>plays</v>
      </c>
    </row>
    <row r="2853" spans="1:20" ht="43.2" x14ac:dyDescent="0.55000000000000004">
      <c r="A2853">
        <v>2851</v>
      </c>
      <c r="B2853" s="3" t="s">
        <v>2851</v>
      </c>
      <c r="C2853" s="3" t="s">
        <v>6961</v>
      </c>
      <c r="D2853" s="7">
        <v>4500</v>
      </c>
      <c r="E2853" s="7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7" t="e">
        <f t="shared" si="264"/>
        <v>#DIV/0!</v>
      </c>
      <c r="N2853" t="b">
        <v>0</v>
      </c>
      <c r="O2853" s="11">
        <f t="shared" si="265"/>
        <v>0</v>
      </c>
      <c r="P2853" s="12">
        <f t="shared" si="266"/>
        <v>42390.002650462964</v>
      </c>
      <c r="Q2853" s="12">
        <f t="shared" si="267"/>
        <v>42398.970138888893</v>
      </c>
      <c r="R2853" t="s">
        <v>8271</v>
      </c>
      <c r="S2853" t="str">
        <f t="shared" si="268"/>
        <v>theater</v>
      </c>
      <c r="T2853" t="str">
        <f t="shared" si="269"/>
        <v>plays</v>
      </c>
    </row>
    <row r="2854" spans="1:20" ht="43.2" x14ac:dyDescent="0.55000000000000004">
      <c r="A2854">
        <v>2852</v>
      </c>
      <c r="B2854" s="3" t="s">
        <v>2852</v>
      </c>
      <c r="C2854" s="3" t="s">
        <v>6962</v>
      </c>
      <c r="D2854" s="7">
        <v>5000</v>
      </c>
      <c r="E2854" s="7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7">
        <f t="shared" si="264"/>
        <v>15.833333333333334</v>
      </c>
      <c r="N2854" t="b">
        <v>0</v>
      </c>
      <c r="O2854" s="11">
        <f t="shared" si="265"/>
        <v>1.9E-2</v>
      </c>
      <c r="P2854" s="12">
        <f t="shared" si="266"/>
        <v>41781.045173611114</v>
      </c>
      <c r="Q2854" s="12">
        <f t="shared" si="267"/>
        <v>41811.045173611114</v>
      </c>
      <c r="R2854" t="s">
        <v>8271</v>
      </c>
      <c r="S2854" t="str">
        <f t="shared" si="268"/>
        <v>theater</v>
      </c>
      <c r="T2854" t="str">
        <f t="shared" si="269"/>
        <v>plays</v>
      </c>
    </row>
    <row r="2855" spans="1:20" ht="43.2" x14ac:dyDescent="0.55000000000000004">
      <c r="A2855">
        <v>2853</v>
      </c>
      <c r="B2855" s="3" t="s">
        <v>2853</v>
      </c>
      <c r="C2855" s="3" t="s">
        <v>6963</v>
      </c>
      <c r="D2855" s="7">
        <v>9500</v>
      </c>
      <c r="E2855" s="7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7" t="e">
        <f t="shared" si="264"/>
        <v>#DIV/0!</v>
      </c>
      <c r="N2855" t="b">
        <v>0</v>
      </c>
      <c r="O2855" s="11">
        <f t="shared" si="265"/>
        <v>0</v>
      </c>
      <c r="P2855" s="12">
        <f t="shared" si="266"/>
        <v>41836.190937499996</v>
      </c>
      <c r="Q2855" s="12">
        <f t="shared" si="267"/>
        <v>41896.190937499996</v>
      </c>
      <c r="R2855" t="s">
        <v>8271</v>
      </c>
      <c r="S2855" t="str">
        <f t="shared" si="268"/>
        <v>theater</v>
      </c>
      <c r="T2855" t="str">
        <f t="shared" si="269"/>
        <v>plays</v>
      </c>
    </row>
    <row r="2856" spans="1:20" ht="43.2" x14ac:dyDescent="0.55000000000000004">
      <c r="A2856">
        <v>2854</v>
      </c>
      <c r="B2856" s="3" t="s">
        <v>2854</v>
      </c>
      <c r="C2856" s="3" t="s">
        <v>6964</v>
      </c>
      <c r="D2856" s="7">
        <v>1000</v>
      </c>
      <c r="E2856" s="7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7">
        <f t="shared" si="264"/>
        <v>29.785714285714285</v>
      </c>
      <c r="N2856" t="b">
        <v>0</v>
      </c>
      <c r="O2856" s="11">
        <f t="shared" si="265"/>
        <v>0.41699999999999998</v>
      </c>
      <c r="P2856" s="12">
        <f t="shared" si="266"/>
        <v>42111.71665509259</v>
      </c>
      <c r="Q2856" s="12">
        <f t="shared" si="267"/>
        <v>42131.71665509259</v>
      </c>
      <c r="R2856" t="s">
        <v>8271</v>
      </c>
      <c r="S2856" t="str">
        <f t="shared" si="268"/>
        <v>theater</v>
      </c>
      <c r="T2856" t="str">
        <f t="shared" si="269"/>
        <v>plays</v>
      </c>
    </row>
    <row r="2857" spans="1:20" ht="43.2" x14ac:dyDescent="0.55000000000000004">
      <c r="A2857">
        <v>2855</v>
      </c>
      <c r="B2857" s="3" t="s">
        <v>2855</v>
      </c>
      <c r="C2857" s="3" t="s">
        <v>6965</v>
      </c>
      <c r="D2857" s="7">
        <v>600</v>
      </c>
      <c r="E2857" s="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7">
        <f t="shared" si="264"/>
        <v>60</v>
      </c>
      <c r="N2857" t="b">
        <v>0</v>
      </c>
      <c r="O2857" s="11">
        <f t="shared" si="265"/>
        <v>0.5</v>
      </c>
      <c r="P2857" s="12">
        <f t="shared" si="266"/>
        <v>42370.007766203707</v>
      </c>
      <c r="Q2857" s="12">
        <f t="shared" si="267"/>
        <v>42398.981944444444</v>
      </c>
      <c r="R2857" t="s">
        <v>8271</v>
      </c>
      <c r="S2857" t="str">
        <f t="shared" si="268"/>
        <v>theater</v>
      </c>
      <c r="T2857" t="str">
        <f t="shared" si="269"/>
        <v>plays</v>
      </c>
    </row>
    <row r="2858" spans="1:20" ht="43.2" x14ac:dyDescent="0.55000000000000004">
      <c r="A2858">
        <v>2856</v>
      </c>
      <c r="B2858" s="3" t="s">
        <v>2856</v>
      </c>
      <c r="C2858" s="3" t="s">
        <v>6966</v>
      </c>
      <c r="D2858" s="7">
        <v>3000</v>
      </c>
      <c r="E2858" s="7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7">
        <f t="shared" si="264"/>
        <v>24.333333333333332</v>
      </c>
      <c r="N2858" t="b">
        <v>0</v>
      </c>
      <c r="O2858" s="11">
        <f t="shared" si="265"/>
        <v>4.8666666666666664E-2</v>
      </c>
      <c r="P2858" s="12">
        <f t="shared" si="266"/>
        <v>42165.037581018521</v>
      </c>
      <c r="Q2858" s="12">
        <f t="shared" si="267"/>
        <v>42224.898611111115</v>
      </c>
      <c r="R2858" t="s">
        <v>8271</v>
      </c>
      <c r="S2858" t="str">
        <f t="shared" si="268"/>
        <v>theater</v>
      </c>
      <c r="T2858" t="str">
        <f t="shared" si="269"/>
        <v>plays</v>
      </c>
    </row>
    <row r="2859" spans="1:20" ht="57.6" x14ac:dyDescent="0.55000000000000004">
      <c r="A2859">
        <v>2857</v>
      </c>
      <c r="B2859" s="3" t="s">
        <v>2857</v>
      </c>
      <c r="C2859" s="3" t="s">
        <v>6967</v>
      </c>
      <c r="D2859" s="7">
        <v>38000</v>
      </c>
      <c r="E2859" s="7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7">
        <f t="shared" si="264"/>
        <v>500</v>
      </c>
      <c r="N2859" t="b">
        <v>0</v>
      </c>
      <c r="O2859" s="11">
        <f t="shared" si="265"/>
        <v>0.19736842105263158</v>
      </c>
      <c r="P2859" s="12">
        <f t="shared" si="266"/>
        <v>42726.920081018514</v>
      </c>
      <c r="Q2859" s="12">
        <f t="shared" si="267"/>
        <v>42786.75</v>
      </c>
      <c r="R2859" t="s">
        <v>8271</v>
      </c>
      <c r="S2859" t="str">
        <f t="shared" si="268"/>
        <v>theater</v>
      </c>
      <c r="T2859" t="str">
        <f t="shared" si="269"/>
        <v>plays</v>
      </c>
    </row>
    <row r="2860" spans="1:20" ht="43.2" x14ac:dyDescent="0.55000000000000004">
      <c r="A2860">
        <v>2858</v>
      </c>
      <c r="B2860" s="3" t="s">
        <v>2858</v>
      </c>
      <c r="C2860" s="3" t="s">
        <v>6968</v>
      </c>
      <c r="D2860" s="7">
        <v>1000</v>
      </c>
      <c r="E2860" s="7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7" t="e">
        <f t="shared" si="264"/>
        <v>#DIV/0!</v>
      </c>
      <c r="N2860" t="b">
        <v>0</v>
      </c>
      <c r="O2860" s="11">
        <f t="shared" si="265"/>
        <v>0</v>
      </c>
      <c r="P2860" s="12">
        <f t="shared" si="266"/>
        <v>41954.545081018514</v>
      </c>
      <c r="Q2860" s="12">
        <f t="shared" si="267"/>
        <v>41978.477777777778</v>
      </c>
      <c r="R2860" t="s">
        <v>8271</v>
      </c>
      <c r="S2860" t="str">
        <f t="shared" si="268"/>
        <v>theater</v>
      </c>
      <c r="T2860" t="str">
        <f t="shared" si="269"/>
        <v>plays</v>
      </c>
    </row>
    <row r="2861" spans="1:20" ht="28.8" x14ac:dyDescent="0.55000000000000004">
      <c r="A2861">
        <v>2859</v>
      </c>
      <c r="B2861" s="3" t="s">
        <v>2859</v>
      </c>
      <c r="C2861" s="3" t="s">
        <v>6969</v>
      </c>
      <c r="D2861" s="7">
        <v>2000</v>
      </c>
      <c r="E2861" s="7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7">
        <f t="shared" si="264"/>
        <v>35</v>
      </c>
      <c r="N2861" t="b">
        <v>0</v>
      </c>
      <c r="O2861" s="11">
        <f t="shared" si="265"/>
        <v>1.7500000000000002E-2</v>
      </c>
      <c r="P2861" s="12">
        <f t="shared" si="266"/>
        <v>42233.362314814818</v>
      </c>
      <c r="Q2861" s="12">
        <f t="shared" si="267"/>
        <v>42293.362314814818</v>
      </c>
      <c r="R2861" t="s">
        <v>8271</v>
      </c>
      <c r="S2861" t="str">
        <f t="shared" si="268"/>
        <v>theater</v>
      </c>
      <c r="T2861" t="str">
        <f t="shared" si="269"/>
        <v>plays</v>
      </c>
    </row>
    <row r="2862" spans="1:20" ht="43.2" x14ac:dyDescent="0.55000000000000004">
      <c r="A2862">
        <v>2860</v>
      </c>
      <c r="B2862" s="3" t="s">
        <v>2860</v>
      </c>
      <c r="C2862" s="3" t="s">
        <v>6970</v>
      </c>
      <c r="D2862" s="7">
        <v>4000</v>
      </c>
      <c r="E2862" s="7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7">
        <f t="shared" si="264"/>
        <v>29.555555555555557</v>
      </c>
      <c r="N2862" t="b">
        <v>0</v>
      </c>
      <c r="O2862" s="11">
        <f t="shared" si="265"/>
        <v>6.6500000000000004E-2</v>
      </c>
      <c r="P2862" s="12">
        <f t="shared" si="266"/>
        <v>42480.800648148142</v>
      </c>
      <c r="Q2862" s="12">
        <f t="shared" si="267"/>
        <v>42540.800648148142</v>
      </c>
      <c r="R2862" t="s">
        <v>8271</v>
      </c>
      <c r="S2862" t="str">
        <f t="shared" si="268"/>
        <v>theater</v>
      </c>
      <c r="T2862" t="str">
        <f t="shared" si="269"/>
        <v>plays</v>
      </c>
    </row>
    <row r="2863" spans="1:20" ht="43.2" x14ac:dyDescent="0.55000000000000004">
      <c r="A2863">
        <v>2861</v>
      </c>
      <c r="B2863" s="3" t="s">
        <v>2861</v>
      </c>
      <c r="C2863" s="3" t="s">
        <v>6971</v>
      </c>
      <c r="D2863" s="7">
        <v>250</v>
      </c>
      <c r="E2863" s="7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7">
        <f t="shared" si="264"/>
        <v>26.666666666666668</v>
      </c>
      <c r="N2863" t="b">
        <v>0</v>
      </c>
      <c r="O2863" s="11">
        <f t="shared" si="265"/>
        <v>0.32</v>
      </c>
      <c r="P2863" s="12">
        <f t="shared" si="266"/>
        <v>42257.590833333335</v>
      </c>
      <c r="Q2863" s="12">
        <f t="shared" si="267"/>
        <v>42271.590833333335</v>
      </c>
      <c r="R2863" t="s">
        <v>8271</v>
      </c>
      <c r="S2863" t="str">
        <f t="shared" si="268"/>
        <v>theater</v>
      </c>
      <c r="T2863" t="str">
        <f t="shared" si="269"/>
        <v>plays</v>
      </c>
    </row>
    <row r="2864" spans="1:20" ht="43.2" x14ac:dyDescent="0.55000000000000004">
      <c r="A2864">
        <v>2862</v>
      </c>
      <c r="B2864" s="3" t="s">
        <v>2862</v>
      </c>
      <c r="C2864" s="3" t="s">
        <v>6972</v>
      </c>
      <c r="D2864" s="7">
        <v>12700</v>
      </c>
      <c r="E2864" s="7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7">
        <f t="shared" si="264"/>
        <v>18.333333333333332</v>
      </c>
      <c r="N2864" t="b">
        <v>0</v>
      </c>
      <c r="O2864" s="11">
        <f t="shared" si="265"/>
        <v>4.3307086614173228E-3</v>
      </c>
      <c r="P2864" s="12">
        <f t="shared" si="266"/>
        <v>41784.789687500001</v>
      </c>
      <c r="Q2864" s="12">
        <f t="shared" si="267"/>
        <v>41814.789687500001</v>
      </c>
      <c r="R2864" t="s">
        <v>8271</v>
      </c>
      <c r="S2864" t="str">
        <f t="shared" si="268"/>
        <v>theater</v>
      </c>
      <c r="T2864" t="str">
        <f t="shared" si="269"/>
        <v>plays</v>
      </c>
    </row>
    <row r="2865" spans="1:20" ht="43.2" x14ac:dyDescent="0.55000000000000004">
      <c r="A2865">
        <v>2863</v>
      </c>
      <c r="B2865" s="3" t="s">
        <v>2863</v>
      </c>
      <c r="C2865" s="3" t="s">
        <v>6973</v>
      </c>
      <c r="D2865" s="7">
        <v>50000</v>
      </c>
      <c r="E2865" s="7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7">
        <f t="shared" si="264"/>
        <v>20</v>
      </c>
      <c r="N2865" t="b">
        <v>0</v>
      </c>
      <c r="O2865" s="11">
        <f t="shared" si="265"/>
        <v>4.0000000000000002E-4</v>
      </c>
      <c r="P2865" s="12">
        <f t="shared" si="266"/>
        <v>41831.675034722226</v>
      </c>
      <c r="Q2865" s="12">
        <f t="shared" si="267"/>
        <v>41891.675034722226</v>
      </c>
      <c r="R2865" t="s">
        <v>8271</v>
      </c>
      <c r="S2865" t="str">
        <f t="shared" si="268"/>
        <v>theater</v>
      </c>
      <c r="T2865" t="str">
        <f t="shared" si="269"/>
        <v>plays</v>
      </c>
    </row>
    <row r="2866" spans="1:20" x14ac:dyDescent="0.55000000000000004">
      <c r="A2866">
        <v>2864</v>
      </c>
      <c r="B2866" s="3" t="s">
        <v>2864</v>
      </c>
      <c r="C2866" s="3" t="s">
        <v>6974</v>
      </c>
      <c r="D2866" s="7">
        <v>2500</v>
      </c>
      <c r="E2866" s="7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7">
        <f t="shared" si="264"/>
        <v>13.333333333333334</v>
      </c>
      <c r="N2866" t="b">
        <v>0</v>
      </c>
      <c r="O2866" s="11">
        <f t="shared" si="265"/>
        <v>1.6E-2</v>
      </c>
      <c r="P2866" s="12">
        <f t="shared" si="266"/>
        <v>42172.613506944443</v>
      </c>
      <c r="Q2866" s="12">
        <f t="shared" si="267"/>
        <v>42202.554166666669</v>
      </c>
      <c r="R2866" t="s">
        <v>8271</v>
      </c>
      <c r="S2866" t="str">
        <f t="shared" si="268"/>
        <v>theater</v>
      </c>
      <c r="T2866" t="str">
        <f t="shared" si="269"/>
        <v>plays</v>
      </c>
    </row>
    <row r="2867" spans="1:20" ht="43.2" x14ac:dyDescent="0.55000000000000004">
      <c r="A2867">
        <v>2865</v>
      </c>
      <c r="B2867" s="3" t="s">
        <v>2865</v>
      </c>
      <c r="C2867" s="3" t="s">
        <v>6975</v>
      </c>
      <c r="D2867" s="7">
        <v>2888</v>
      </c>
      <c r="E2867" s="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7" t="e">
        <f t="shared" si="264"/>
        <v>#DIV/0!</v>
      </c>
      <c r="N2867" t="b">
        <v>0</v>
      </c>
      <c r="O2867" s="11">
        <f t="shared" si="265"/>
        <v>0</v>
      </c>
      <c r="P2867" s="12">
        <f t="shared" si="266"/>
        <v>41950.114108796297</v>
      </c>
      <c r="Q2867" s="12">
        <f t="shared" si="267"/>
        <v>42010.114108796297</v>
      </c>
      <c r="R2867" t="s">
        <v>8271</v>
      </c>
      <c r="S2867" t="str">
        <f t="shared" si="268"/>
        <v>theater</v>
      </c>
      <c r="T2867" t="str">
        <f t="shared" si="269"/>
        <v>plays</v>
      </c>
    </row>
    <row r="2868" spans="1:20" ht="43.2" x14ac:dyDescent="0.55000000000000004">
      <c r="A2868">
        <v>2866</v>
      </c>
      <c r="B2868" s="3" t="s">
        <v>2866</v>
      </c>
      <c r="C2868" s="3" t="s">
        <v>6976</v>
      </c>
      <c r="D2868" s="7">
        <v>5000</v>
      </c>
      <c r="E2868" s="7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7">
        <f t="shared" si="264"/>
        <v>22.5</v>
      </c>
      <c r="N2868" t="b">
        <v>0</v>
      </c>
      <c r="O2868" s="11">
        <f t="shared" si="265"/>
        <v>8.9999999999999993E-3</v>
      </c>
      <c r="P2868" s="12">
        <f t="shared" si="266"/>
        <v>42627.955104166671</v>
      </c>
      <c r="Q2868" s="12">
        <f t="shared" si="267"/>
        <v>42657.916666666672</v>
      </c>
      <c r="R2868" t="s">
        <v>8271</v>
      </c>
      <c r="S2868" t="str">
        <f t="shared" si="268"/>
        <v>theater</v>
      </c>
      <c r="T2868" t="str">
        <f t="shared" si="269"/>
        <v>plays</v>
      </c>
    </row>
    <row r="2869" spans="1:20" ht="43.2" x14ac:dyDescent="0.55000000000000004">
      <c r="A2869">
        <v>2867</v>
      </c>
      <c r="B2869" s="3" t="s">
        <v>2867</v>
      </c>
      <c r="C2869" s="3" t="s">
        <v>6977</v>
      </c>
      <c r="D2869" s="7">
        <v>2500</v>
      </c>
      <c r="E2869" s="7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7">
        <f t="shared" si="264"/>
        <v>50.4</v>
      </c>
      <c r="N2869" t="b">
        <v>0</v>
      </c>
      <c r="O2869" s="11">
        <f t="shared" si="265"/>
        <v>0.2016</v>
      </c>
      <c r="P2869" s="12">
        <f t="shared" si="266"/>
        <v>42531.195277777777</v>
      </c>
      <c r="Q2869" s="12">
        <f t="shared" si="267"/>
        <v>42555.166666666672</v>
      </c>
      <c r="R2869" t="s">
        <v>8271</v>
      </c>
      <c r="S2869" t="str">
        <f t="shared" si="268"/>
        <v>theater</v>
      </c>
      <c r="T2869" t="str">
        <f t="shared" si="269"/>
        <v>plays</v>
      </c>
    </row>
    <row r="2870" spans="1:20" ht="43.2" x14ac:dyDescent="0.55000000000000004">
      <c r="A2870">
        <v>2868</v>
      </c>
      <c r="B2870" s="3" t="s">
        <v>2868</v>
      </c>
      <c r="C2870" s="3" t="s">
        <v>6978</v>
      </c>
      <c r="D2870" s="7">
        <v>15000</v>
      </c>
      <c r="E2870" s="7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7">
        <f t="shared" si="264"/>
        <v>105.02933333333334</v>
      </c>
      <c r="N2870" t="b">
        <v>0</v>
      </c>
      <c r="O2870" s="11">
        <f t="shared" si="265"/>
        <v>0.42011733333333334</v>
      </c>
      <c r="P2870" s="12">
        <f t="shared" si="266"/>
        <v>42618.827013888891</v>
      </c>
      <c r="Q2870" s="12">
        <f t="shared" si="267"/>
        <v>42648.827013888891</v>
      </c>
      <c r="R2870" t="s">
        <v>8271</v>
      </c>
      <c r="S2870" t="str">
        <f t="shared" si="268"/>
        <v>theater</v>
      </c>
      <c r="T2870" t="str">
        <f t="shared" si="269"/>
        <v>plays</v>
      </c>
    </row>
    <row r="2871" spans="1:20" ht="57.6" x14ac:dyDescent="0.55000000000000004">
      <c r="A2871">
        <v>2869</v>
      </c>
      <c r="B2871" s="3" t="s">
        <v>2869</v>
      </c>
      <c r="C2871" s="3" t="s">
        <v>6979</v>
      </c>
      <c r="D2871" s="7">
        <v>20000</v>
      </c>
      <c r="E2871" s="7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7">
        <f t="shared" si="264"/>
        <v>35.4</v>
      </c>
      <c r="N2871" t="b">
        <v>0</v>
      </c>
      <c r="O2871" s="11">
        <f t="shared" si="265"/>
        <v>8.8500000000000002E-3</v>
      </c>
      <c r="P2871" s="12">
        <f t="shared" si="266"/>
        <v>42540.593530092592</v>
      </c>
      <c r="Q2871" s="12">
        <f t="shared" si="267"/>
        <v>42570.593530092592</v>
      </c>
      <c r="R2871" t="s">
        <v>8271</v>
      </c>
      <c r="S2871" t="str">
        <f t="shared" si="268"/>
        <v>theater</v>
      </c>
      <c r="T2871" t="str">
        <f t="shared" si="269"/>
        <v>plays</v>
      </c>
    </row>
    <row r="2872" spans="1:20" ht="43.2" x14ac:dyDescent="0.55000000000000004">
      <c r="A2872">
        <v>2870</v>
      </c>
      <c r="B2872" s="3" t="s">
        <v>2870</v>
      </c>
      <c r="C2872" s="3" t="s">
        <v>6980</v>
      </c>
      <c r="D2872" s="7">
        <v>5000</v>
      </c>
      <c r="E2872" s="7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7">
        <f t="shared" si="264"/>
        <v>83.333333333333329</v>
      </c>
      <c r="N2872" t="b">
        <v>0</v>
      </c>
      <c r="O2872" s="11">
        <f t="shared" si="265"/>
        <v>0.15</v>
      </c>
      <c r="P2872" s="12">
        <f t="shared" si="266"/>
        <v>41746.189409722225</v>
      </c>
      <c r="Q2872" s="12">
        <f t="shared" si="267"/>
        <v>41776.189409722225</v>
      </c>
      <c r="R2872" t="s">
        <v>8271</v>
      </c>
      <c r="S2872" t="str">
        <f t="shared" si="268"/>
        <v>theater</v>
      </c>
      <c r="T2872" t="str">
        <f t="shared" si="269"/>
        <v>plays</v>
      </c>
    </row>
    <row r="2873" spans="1:20" ht="43.2" x14ac:dyDescent="0.55000000000000004">
      <c r="A2873">
        <v>2871</v>
      </c>
      <c r="B2873" s="3" t="s">
        <v>2871</v>
      </c>
      <c r="C2873" s="3" t="s">
        <v>6981</v>
      </c>
      <c r="D2873" s="7">
        <v>10000</v>
      </c>
      <c r="E2873" s="7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7">
        <f t="shared" si="264"/>
        <v>35.92307692307692</v>
      </c>
      <c r="N2873" t="b">
        <v>0</v>
      </c>
      <c r="O2873" s="11">
        <f t="shared" si="265"/>
        <v>4.6699999999999998E-2</v>
      </c>
      <c r="P2873" s="12">
        <f t="shared" si="266"/>
        <v>41974.738576388889</v>
      </c>
      <c r="Q2873" s="12">
        <f t="shared" si="267"/>
        <v>41994.738576388889</v>
      </c>
      <c r="R2873" t="s">
        <v>8271</v>
      </c>
      <c r="S2873" t="str">
        <f t="shared" si="268"/>
        <v>theater</v>
      </c>
      <c r="T2873" t="str">
        <f t="shared" si="269"/>
        <v>plays</v>
      </c>
    </row>
    <row r="2874" spans="1:20" ht="28.8" x14ac:dyDescent="0.55000000000000004">
      <c r="A2874">
        <v>2872</v>
      </c>
      <c r="B2874" s="3" t="s">
        <v>2872</v>
      </c>
      <c r="C2874" s="3" t="s">
        <v>6982</v>
      </c>
      <c r="D2874" s="7">
        <v>3000</v>
      </c>
      <c r="E2874" s="7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7" t="e">
        <f t="shared" si="264"/>
        <v>#DIV/0!</v>
      </c>
      <c r="N2874" t="b">
        <v>0</v>
      </c>
      <c r="O2874" s="11">
        <f t="shared" si="265"/>
        <v>0</v>
      </c>
      <c r="P2874" s="12">
        <f t="shared" si="266"/>
        <v>42115.11618055556</v>
      </c>
      <c r="Q2874" s="12">
        <f t="shared" si="267"/>
        <v>42175.11618055556</v>
      </c>
      <c r="R2874" t="s">
        <v>8271</v>
      </c>
      <c r="S2874" t="str">
        <f t="shared" si="268"/>
        <v>theater</v>
      </c>
      <c r="T2874" t="str">
        <f t="shared" si="269"/>
        <v>plays</v>
      </c>
    </row>
    <row r="2875" spans="1:20" ht="43.2" x14ac:dyDescent="0.55000000000000004">
      <c r="A2875">
        <v>2873</v>
      </c>
      <c r="B2875" s="3" t="s">
        <v>2873</v>
      </c>
      <c r="C2875" s="3" t="s">
        <v>6983</v>
      </c>
      <c r="D2875" s="7">
        <v>2500</v>
      </c>
      <c r="E2875" s="7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7">
        <f t="shared" si="264"/>
        <v>119.125</v>
      </c>
      <c r="N2875" t="b">
        <v>0</v>
      </c>
      <c r="O2875" s="11">
        <f t="shared" si="265"/>
        <v>0.38119999999999998</v>
      </c>
      <c r="P2875" s="12">
        <f t="shared" si="266"/>
        <v>42002.817488425921</v>
      </c>
      <c r="Q2875" s="12">
        <f t="shared" si="267"/>
        <v>42032.817488425921</v>
      </c>
      <c r="R2875" t="s">
        <v>8271</v>
      </c>
      <c r="S2875" t="str">
        <f t="shared" si="268"/>
        <v>theater</v>
      </c>
      <c r="T2875" t="str">
        <f t="shared" si="269"/>
        <v>plays</v>
      </c>
    </row>
    <row r="2876" spans="1:20" ht="43.2" x14ac:dyDescent="0.55000000000000004">
      <c r="A2876">
        <v>2874</v>
      </c>
      <c r="B2876" s="3" t="s">
        <v>2874</v>
      </c>
      <c r="C2876" s="3" t="s">
        <v>6984</v>
      </c>
      <c r="D2876" s="7">
        <v>5000</v>
      </c>
      <c r="E2876" s="7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7">
        <f t="shared" si="264"/>
        <v>90.333333333333329</v>
      </c>
      <c r="N2876" t="b">
        <v>0</v>
      </c>
      <c r="O2876" s="11">
        <f t="shared" si="265"/>
        <v>5.4199999999999998E-2</v>
      </c>
      <c r="P2876" s="12">
        <f t="shared" si="266"/>
        <v>42722.84474537037</v>
      </c>
      <c r="Q2876" s="12">
        <f t="shared" si="267"/>
        <v>42752.84474537037</v>
      </c>
      <c r="R2876" t="s">
        <v>8271</v>
      </c>
      <c r="S2876" t="str">
        <f t="shared" si="268"/>
        <v>theater</v>
      </c>
      <c r="T2876" t="str">
        <f t="shared" si="269"/>
        <v>plays</v>
      </c>
    </row>
    <row r="2877" spans="1:20" ht="43.2" x14ac:dyDescent="0.55000000000000004">
      <c r="A2877">
        <v>2875</v>
      </c>
      <c r="B2877" s="3" t="s">
        <v>2875</v>
      </c>
      <c r="C2877" s="3" t="s">
        <v>6985</v>
      </c>
      <c r="D2877" s="7">
        <v>20000</v>
      </c>
      <c r="E2877" s="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7">
        <f t="shared" si="264"/>
        <v>2.3333333333333335</v>
      </c>
      <c r="N2877" t="b">
        <v>0</v>
      </c>
      <c r="O2877" s="11">
        <f t="shared" si="265"/>
        <v>3.5E-4</v>
      </c>
      <c r="P2877" s="12">
        <f t="shared" si="266"/>
        <v>42465.128391203703</v>
      </c>
      <c r="Q2877" s="12">
        <f t="shared" si="267"/>
        <v>42495.128391203703</v>
      </c>
      <c r="R2877" t="s">
        <v>8271</v>
      </c>
      <c r="S2877" t="str">
        <f t="shared" si="268"/>
        <v>theater</v>
      </c>
      <c r="T2877" t="str">
        <f t="shared" si="269"/>
        <v>plays</v>
      </c>
    </row>
    <row r="2878" spans="1:20" ht="43.2" x14ac:dyDescent="0.55000000000000004">
      <c r="A2878">
        <v>2876</v>
      </c>
      <c r="B2878" s="3" t="s">
        <v>2876</v>
      </c>
      <c r="C2878" s="3" t="s">
        <v>6986</v>
      </c>
      <c r="D2878" s="7">
        <v>150000</v>
      </c>
      <c r="E2878" s="7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7" t="e">
        <f t="shared" si="264"/>
        <v>#DIV/0!</v>
      </c>
      <c r="N2878" t="b">
        <v>0</v>
      </c>
      <c r="O2878" s="11">
        <f t="shared" si="265"/>
        <v>0</v>
      </c>
      <c r="P2878" s="12">
        <f t="shared" si="266"/>
        <v>42171.743969907402</v>
      </c>
      <c r="Q2878" s="12">
        <f t="shared" si="267"/>
        <v>42201.743969907402</v>
      </c>
      <c r="R2878" t="s">
        <v>8271</v>
      </c>
      <c r="S2878" t="str">
        <f t="shared" si="268"/>
        <v>theater</v>
      </c>
      <c r="T2878" t="str">
        <f t="shared" si="269"/>
        <v>plays</v>
      </c>
    </row>
    <row r="2879" spans="1:20" ht="43.2" x14ac:dyDescent="0.55000000000000004">
      <c r="A2879">
        <v>2877</v>
      </c>
      <c r="B2879" s="3" t="s">
        <v>2877</v>
      </c>
      <c r="C2879" s="3" t="s">
        <v>6987</v>
      </c>
      <c r="D2879" s="7">
        <v>6000</v>
      </c>
      <c r="E2879" s="7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7">
        <f t="shared" si="264"/>
        <v>108.33333333333333</v>
      </c>
      <c r="N2879" t="b">
        <v>0</v>
      </c>
      <c r="O2879" s="11">
        <f t="shared" si="265"/>
        <v>0.10833333333333334</v>
      </c>
      <c r="P2879" s="12">
        <f t="shared" si="266"/>
        <v>42672.955138888887</v>
      </c>
      <c r="Q2879" s="12">
        <f t="shared" si="267"/>
        <v>42704.708333333328</v>
      </c>
      <c r="R2879" t="s">
        <v>8271</v>
      </c>
      <c r="S2879" t="str">
        <f t="shared" si="268"/>
        <v>theater</v>
      </c>
      <c r="T2879" t="str">
        <f t="shared" si="269"/>
        <v>plays</v>
      </c>
    </row>
    <row r="2880" spans="1:20" ht="43.2" x14ac:dyDescent="0.55000000000000004">
      <c r="A2880">
        <v>2878</v>
      </c>
      <c r="B2880" s="3" t="s">
        <v>2878</v>
      </c>
      <c r="C2880" s="3" t="s">
        <v>6988</v>
      </c>
      <c r="D2880" s="7">
        <v>3000</v>
      </c>
      <c r="E2880" s="7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7">
        <f t="shared" si="264"/>
        <v>15.75</v>
      </c>
      <c r="N2880" t="b">
        <v>0</v>
      </c>
      <c r="O2880" s="11">
        <f t="shared" si="265"/>
        <v>2.1000000000000001E-2</v>
      </c>
      <c r="P2880" s="12">
        <f t="shared" si="266"/>
        <v>42128.615682870368</v>
      </c>
      <c r="Q2880" s="12">
        <f t="shared" si="267"/>
        <v>42188.615682870368</v>
      </c>
      <c r="R2880" t="s">
        <v>8271</v>
      </c>
      <c r="S2880" t="str">
        <f t="shared" si="268"/>
        <v>theater</v>
      </c>
      <c r="T2880" t="str">
        <f t="shared" si="269"/>
        <v>plays</v>
      </c>
    </row>
    <row r="2881" spans="1:20" ht="43.2" x14ac:dyDescent="0.55000000000000004">
      <c r="A2881">
        <v>2879</v>
      </c>
      <c r="B2881" s="3" t="s">
        <v>2879</v>
      </c>
      <c r="C2881" s="3" t="s">
        <v>6989</v>
      </c>
      <c r="D2881" s="7">
        <v>11200</v>
      </c>
      <c r="E2881" s="7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7">
        <f t="shared" si="264"/>
        <v>29</v>
      </c>
      <c r="N2881" t="b">
        <v>0</v>
      </c>
      <c r="O2881" s="11">
        <f t="shared" si="265"/>
        <v>2.5892857142857141E-3</v>
      </c>
      <c r="P2881" s="12">
        <f t="shared" si="266"/>
        <v>42359.725243055553</v>
      </c>
      <c r="Q2881" s="12">
        <f t="shared" si="267"/>
        <v>42389.725243055553</v>
      </c>
      <c r="R2881" t="s">
        <v>8271</v>
      </c>
      <c r="S2881" t="str">
        <f t="shared" si="268"/>
        <v>theater</v>
      </c>
      <c r="T2881" t="str">
        <f t="shared" si="269"/>
        <v>plays</v>
      </c>
    </row>
    <row r="2882" spans="1:20" ht="43.2" x14ac:dyDescent="0.55000000000000004">
      <c r="A2882">
        <v>2880</v>
      </c>
      <c r="B2882" s="3" t="s">
        <v>2880</v>
      </c>
      <c r="C2882" s="3" t="s">
        <v>6990</v>
      </c>
      <c r="D2882" s="7">
        <v>12000</v>
      </c>
      <c r="E2882" s="7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7">
        <f t="shared" si="264"/>
        <v>96.551724137931032</v>
      </c>
      <c r="N2882" t="b">
        <v>0</v>
      </c>
      <c r="O2882" s="11">
        <f t="shared" si="265"/>
        <v>0.23333333333333334</v>
      </c>
      <c r="P2882" s="12">
        <f t="shared" si="266"/>
        <v>42192.905694444446</v>
      </c>
      <c r="Q2882" s="12">
        <f t="shared" si="267"/>
        <v>42236.711805555555</v>
      </c>
      <c r="R2882" t="s">
        <v>8271</v>
      </c>
      <c r="S2882" t="str">
        <f t="shared" si="268"/>
        <v>theater</v>
      </c>
      <c r="T2882" t="str">
        <f t="shared" si="269"/>
        <v>plays</v>
      </c>
    </row>
    <row r="2883" spans="1:20" ht="43.2" x14ac:dyDescent="0.55000000000000004">
      <c r="A2883">
        <v>2881</v>
      </c>
      <c r="B2883" s="3" t="s">
        <v>2881</v>
      </c>
      <c r="C2883" s="3" t="s">
        <v>6991</v>
      </c>
      <c r="D2883" s="7">
        <v>5500</v>
      </c>
      <c r="E2883" s="7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7" t="e">
        <f t="shared" ref="M2883:M2946" si="270">E2883/L2883</f>
        <v>#DIV/0!</v>
      </c>
      <c r="N2883" t="b">
        <v>0</v>
      </c>
      <c r="O2883" s="11">
        <f t="shared" ref="O2883:O2946" si="271">E2883/D2883</f>
        <v>0</v>
      </c>
      <c r="P2883" s="12">
        <f t="shared" ref="P2883:P2946" si="272">(((J2883/60)/60)/24)+DATE(1970,1,1)</f>
        <v>41916.597638888888</v>
      </c>
      <c r="Q2883" s="12">
        <f t="shared" ref="Q2883:Q2946" si="273">(((I2883/60)/60)/24)+DATE(1970,1,1)</f>
        <v>41976.639305555553</v>
      </c>
      <c r="R2883" t="s">
        <v>8271</v>
      </c>
      <c r="S2883" t="str">
        <f t="shared" ref="S2883:S2946" si="274">LEFT(R2883, SEARCH("/",R2883,1)-1)</f>
        <v>theater</v>
      </c>
      <c r="T2883" t="str">
        <f t="shared" ref="T2883:T2946" si="275">RIGHT(R2883,LEN(R2883)-SEARCH("/",R2883))</f>
        <v>plays</v>
      </c>
    </row>
    <row r="2884" spans="1:20" ht="43.2" x14ac:dyDescent="0.55000000000000004">
      <c r="A2884">
        <v>2882</v>
      </c>
      <c r="B2884" s="3" t="s">
        <v>2882</v>
      </c>
      <c r="C2884" s="3" t="s">
        <v>6992</v>
      </c>
      <c r="D2884" s="7">
        <v>750</v>
      </c>
      <c r="E2884" s="7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7">
        <f t="shared" si="270"/>
        <v>63</v>
      </c>
      <c r="N2884" t="b">
        <v>0</v>
      </c>
      <c r="O2884" s="11">
        <f t="shared" si="271"/>
        <v>0.33600000000000002</v>
      </c>
      <c r="P2884" s="12">
        <f t="shared" si="272"/>
        <v>42461.596273148149</v>
      </c>
      <c r="Q2884" s="12">
        <f t="shared" si="273"/>
        <v>42491.596273148149</v>
      </c>
      <c r="R2884" t="s">
        <v>8271</v>
      </c>
      <c r="S2884" t="str">
        <f t="shared" si="274"/>
        <v>theater</v>
      </c>
      <c r="T2884" t="str">
        <f t="shared" si="275"/>
        <v>plays</v>
      </c>
    </row>
    <row r="2885" spans="1:20" ht="43.2" x14ac:dyDescent="0.55000000000000004">
      <c r="A2885">
        <v>2883</v>
      </c>
      <c r="B2885" s="3" t="s">
        <v>2883</v>
      </c>
      <c r="C2885" s="3" t="s">
        <v>6993</v>
      </c>
      <c r="D2885" s="7">
        <v>10000</v>
      </c>
      <c r="E2885" s="7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7">
        <f t="shared" si="270"/>
        <v>381.6</v>
      </c>
      <c r="N2885" t="b">
        <v>0</v>
      </c>
      <c r="O2885" s="11">
        <f t="shared" si="271"/>
        <v>0.1908</v>
      </c>
      <c r="P2885" s="12">
        <f t="shared" si="272"/>
        <v>42370.90320601852</v>
      </c>
      <c r="Q2885" s="12">
        <f t="shared" si="273"/>
        <v>42406.207638888889</v>
      </c>
      <c r="R2885" t="s">
        <v>8271</v>
      </c>
      <c r="S2885" t="str">
        <f t="shared" si="274"/>
        <v>theater</v>
      </c>
      <c r="T2885" t="str">
        <f t="shared" si="275"/>
        <v>plays</v>
      </c>
    </row>
    <row r="2886" spans="1:20" ht="28.8" x14ac:dyDescent="0.55000000000000004">
      <c r="A2886">
        <v>2884</v>
      </c>
      <c r="B2886" s="3" t="s">
        <v>2884</v>
      </c>
      <c r="C2886" s="3" t="s">
        <v>6994</v>
      </c>
      <c r="D2886" s="7">
        <v>45000</v>
      </c>
      <c r="E2886" s="7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7">
        <f t="shared" si="270"/>
        <v>46.25</v>
      </c>
      <c r="N2886" t="b">
        <v>0</v>
      </c>
      <c r="O2886" s="11">
        <f t="shared" si="271"/>
        <v>4.1111111111111114E-3</v>
      </c>
      <c r="P2886" s="12">
        <f t="shared" si="272"/>
        <v>41948.727256944447</v>
      </c>
      <c r="Q2886" s="12">
        <f t="shared" si="273"/>
        <v>41978.727256944447</v>
      </c>
      <c r="R2886" t="s">
        <v>8271</v>
      </c>
      <c r="S2886" t="str">
        <f t="shared" si="274"/>
        <v>theater</v>
      </c>
      <c r="T2886" t="str">
        <f t="shared" si="275"/>
        <v>plays</v>
      </c>
    </row>
    <row r="2887" spans="1:20" ht="28.8" x14ac:dyDescent="0.55000000000000004">
      <c r="A2887">
        <v>2885</v>
      </c>
      <c r="B2887" s="3" t="s">
        <v>2885</v>
      </c>
      <c r="C2887" s="3" t="s">
        <v>6995</v>
      </c>
      <c r="D2887" s="7">
        <v>400</v>
      </c>
      <c r="E2887" s="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7">
        <f t="shared" si="270"/>
        <v>26</v>
      </c>
      <c r="N2887" t="b">
        <v>0</v>
      </c>
      <c r="O2887" s="11">
        <f t="shared" si="271"/>
        <v>0.32500000000000001</v>
      </c>
      <c r="P2887" s="12">
        <f t="shared" si="272"/>
        <v>42047.07640046296</v>
      </c>
      <c r="Q2887" s="12">
        <f t="shared" si="273"/>
        <v>42077.034733796296</v>
      </c>
      <c r="R2887" t="s">
        <v>8271</v>
      </c>
      <c r="S2887" t="str">
        <f t="shared" si="274"/>
        <v>theater</v>
      </c>
      <c r="T2887" t="str">
        <f t="shared" si="275"/>
        <v>plays</v>
      </c>
    </row>
    <row r="2888" spans="1:20" ht="43.2" x14ac:dyDescent="0.55000000000000004">
      <c r="A2888">
        <v>2886</v>
      </c>
      <c r="B2888" s="3" t="s">
        <v>2886</v>
      </c>
      <c r="C2888" s="3" t="s">
        <v>6996</v>
      </c>
      <c r="D2888" s="7">
        <v>200</v>
      </c>
      <c r="E2888" s="7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7">
        <f t="shared" si="270"/>
        <v>10</v>
      </c>
      <c r="N2888" t="b">
        <v>0</v>
      </c>
      <c r="O2888" s="11">
        <f t="shared" si="271"/>
        <v>0.05</v>
      </c>
      <c r="P2888" s="12">
        <f t="shared" si="272"/>
        <v>42261.632916666669</v>
      </c>
      <c r="Q2888" s="12">
        <f t="shared" si="273"/>
        <v>42266.165972222225</v>
      </c>
      <c r="R2888" t="s">
        <v>8271</v>
      </c>
      <c r="S2888" t="str">
        <f t="shared" si="274"/>
        <v>theater</v>
      </c>
      <c r="T2888" t="str">
        <f t="shared" si="275"/>
        <v>plays</v>
      </c>
    </row>
    <row r="2889" spans="1:20" ht="43.2" x14ac:dyDescent="0.55000000000000004">
      <c r="A2889">
        <v>2887</v>
      </c>
      <c r="B2889" s="3" t="s">
        <v>2887</v>
      </c>
      <c r="C2889" s="3" t="s">
        <v>6997</v>
      </c>
      <c r="D2889" s="7">
        <v>3000</v>
      </c>
      <c r="E2889" s="7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7">
        <f t="shared" si="270"/>
        <v>5</v>
      </c>
      <c r="N2889" t="b">
        <v>0</v>
      </c>
      <c r="O2889" s="11">
        <f t="shared" si="271"/>
        <v>1.6666666666666668E-3</v>
      </c>
      <c r="P2889" s="12">
        <f t="shared" si="272"/>
        <v>41985.427361111113</v>
      </c>
      <c r="Q2889" s="12">
        <f t="shared" si="273"/>
        <v>42015.427361111113</v>
      </c>
      <c r="R2889" t="s">
        <v>8271</v>
      </c>
      <c r="S2889" t="str">
        <f t="shared" si="274"/>
        <v>theater</v>
      </c>
      <c r="T2889" t="str">
        <f t="shared" si="275"/>
        <v>plays</v>
      </c>
    </row>
    <row r="2890" spans="1:20" ht="43.2" x14ac:dyDescent="0.55000000000000004">
      <c r="A2890">
        <v>2888</v>
      </c>
      <c r="B2890" s="3" t="s">
        <v>2888</v>
      </c>
      <c r="C2890" s="3" t="s">
        <v>6998</v>
      </c>
      <c r="D2890" s="7">
        <v>30000</v>
      </c>
      <c r="E2890" s="7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7" t="e">
        <f t="shared" si="270"/>
        <v>#DIV/0!</v>
      </c>
      <c r="N2890" t="b">
        <v>0</v>
      </c>
      <c r="O2890" s="11">
        <f t="shared" si="271"/>
        <v>0</v>
      </c>
      <c r="P2890" s="12">
        <f t="shared" si="272"/>
        <v>41922.535185185188</v>
      </c>
      <c r="Q2890" s="12">
        <f t="shared" si="273"/>
        <v>41930.207638888889</v>
      </c>
      <c r="R2890" t="s">
        <v>8271</v>
      </c>
      <c r="S2890" t="str">
        <f t="shared" si="274"/>
        <v>theater</v>
      </c>
      <c r="T2890" t="str">
        <f t="shared" si="275"/>
        <v>plays</v>
      </c>
    </row>
    <row r="2891" spans="1:20" ht="43.2" x14ac:dyDescent="0.55000000000000004">
      <c r="A2891">
        <v>2889</v>
      </c>
      <c r="B2891" s="3" t="s">
        <v>2889</v>
      </c>
      <c r="C2891" s="3" t="s">
        <v>6999</v>
      </c>
      <c r="D2891" s="7">
        <v>3000</v>
      </c>
      <c r="E2891" s="7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7">
        <f t="shared" si="270"/>
        <v>81.571428571428569</v>
      </c>
      <c r="N2891" t="b">
        <v>0</v>
      </c>
      <c r="O2891" s="11">
        <f t="shared" si="271"/>
        <v>0.38066666666666665</v>
      </c>
      <c r="P2891" s="12">
        <f t="shared" si="272"/>
        <v>41850.863252314812</v>
      </c>
      <c r="Q2891" s="12">
        <f t="shared" si="273"/>
        <v>41880.863252314812</v>
      </c>
      <c r="R2891" t="s">
        <v>8271</v>
      </c>
      <c r="S2891" t="str">
        <f t="shared" si="274"/>
        <v>theater</v>
      </c>
      <c r="T2891" t="str">
        <f t="shared" si="275"/>
        <v>plays</v>
      </c>
    </row>
    <row r="2892" spans="1:20" ht="43.2" x14ac:dyDescent="0.55000000000000004">
      <c r="A2892">
        <v>2890</v>
      </c>
      <c r="B2892" s="3" t="s">
        <v>2890</v>
      </c>
      <c r="C2892" s="3" t="s">
        <v>7000</v>
      </c>
      <c r="D2892" s="7">
        <v>2000</v>
      </c>
      <c r="E2892" s="7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7">
        <f t="shared" si="270"/>
        <v>7</v>
      </c>
      <c r="N2892" t="b">
        <v>0</v>
      </c>
      <c r="O2892" s="11">
        <f t="shared" si="271"/>
        <v>1.0500000000000001E-2</v>
      </c>
      <c r="P2892" s="12">
        <f t="shared" si="272"/>
        <v>41831.742962962962</v>
      </c>
      <c r="Q2892" s="12">
        <f t="shared" si="273"/>
        <v>41860.125</v>
      </c>
      <c r="R2892" t="s">
        <v>8271</v>
      </c>
      <c r="S2892" t="str">
        <f t="shared" si="274"/>
        <v>theater</v>
      </c>
      <c r="T2892" t="str">
        <f t="shared" si="275"/>
        <v>plays</v>
      </c>
    </row>
    <row r="2893" spans="1:20" ht="43.2" x14ac:dyDescent="0.55000000000000004">
      <c r="A2893">
        <v>2891</v>
      </c>
      <c r="B2893" s="3" t="s">
        <v>2891</v>
      </c>
      <c r="C2893" s="3" t="s">
        <v>7001</v>
      </c>
      <c r="D2893" s="7">
        <v>10000</v>
      </c>
      <c r="E2893" s="7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7">
        <f t="shared" si="270"/>
        <v>27.3</v>
      </c>
      <c r="N2893" t="b">
        <v>0</v>
      </c>
      <c r="O2893" s="11">
        <f t="shared" si="271"/>
        <v>2.7300000000000001E-2</v>
      </c>
      <c r="P2893" s="12">
        <f t="shared" si="272"/>
        <v>42415.883425925931</v>
      </c>
      <c r="Q2893" s="12">
        <f t="shared" si="273"/>
        <v>42475.84175925926</v>
      </c>
      <c r="R2893" t="s">
        <v>8271</v>
      </c>
      <c r="S2893" t="str">
        <f t="shared" si="274"/>
        <v>theater</v>
      </c>
      <c r="T2893" t="str">
        <f t="shared" si="275"/>
        <v>plays</v>
      </c>
    </row>
    <row r="2894" spans="1:20" ht="43.2" x14ac:dyDescent="0.55000000000000004">
      <c r="A2894">
        <v>2892</v>
      </c>
      <c r="B2894" s="3" t="s">
        <v>2892</v>
      </c>
      <c r="C2894" s="3" t="s">
        <v>7002</v>
      </c>
      <c r="D2894" s="7">
        <v>5500</v>
      </c>
      <c r="E2894" s="7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7">
        <f t="shared" si="270"/>
        <v>29.411764705882351</v>
      </c>
      <c r="N2894" t="b">
        <v>0</v>
      </c>
      <c r="O2894" s="11">
        <f t="shared" si="271"/>
        <v>9.0909090909090912E-2</v>
      </c>
      <c r="P2894" s="12">
        <f t="shared" si="272"/>
        <v>41869.714166666665</v>
      </c>
      <c r="Q2894" s="12">
        <f t="shared" si="273"/>
        <v>41876.875</v>
      </c>
      <c r="R2894" t="s">
        <v>8271</v>
      </c>
      <c r="S2894" t="str">
        <f t="shared" si="274"/>
        <v>theater</v>
      </c>
      <c r="T2894" t="str">
        <f t="shared" si="275"/>
        <v>plays</v>
      </c>
    </row>
    <row r="2895" spans="1:20" x14ac:dyDescent="0.55000000000000004">
      <c r="A2895">
        <v>2893</v>
      </c>
      <c r="B2895" s="3" t="s">
        <v>2893</v>
      </c>
      <c r="C2895" s="3" t="s">
        <v>7003</v>
      </c>
      <c r="D2895" s="7">
        <v>5000</v>
      </c>
      <c r="E2895" s="7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7">
        <f t="shared" si="270"/>
        <v>12.5</v>
      </c>
      <c r="N2895" t="b">
        <v>0</v>
      </c>
      <c r="O2895" s="11">
        <f t="shared" si="271"/>
        <v>5.0000000000000001E-3</v>
      </c>
      <c r="P2895" s="12">
        <f t="shared" si="272"/>
        <v>41953.773090277777</v>
      </c>
      <c r="Q2895" s="12">
        <f t="shared" si="273"/>
        <v>42013.083333333328</v>
      </c>
      <c r="R2895" t="s">
        <v>8271</v>
      </c>
      <c r="S2895" t="str">
        <f t="shared" si="274"/>
        <v>theater</v>
      </c>
      <c r="T2895" t="str">
        <f t="shared" si="275"/>
        <v>plays</v>
      </c>
    </row>
    <row r="2896" spans="1:20" ht="28.8" x14ac:dyDescent="0.55000000000000004">
      <c r="A2896">
        <v>2894</v>
      </c>
      <c r="B2896" s="3" t="s">
        <v>2894</v>
      </c>
      <c r="C2896" s="3" t="s">
        <v>7004</v>
      </c>
      <c r="D2896" s="7">
        <v>50000</v>
      </c>
      <c r="E2896" s="7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7" t="e">
        <f t="shared" si="270"/>
        <v>#DIV/0!</v>
      </c>
      <c r="N2896" t="b">
        <v>0</v>
      </c>
      <c r="O2896" s="11">
        <f t="shared" si="271"/>
        <v>0</v>
      </c>
      <c r="P2896" s="12">
        <f t="shared" si="272"/>
        <v>42037.986284722225</v>
      </c>
      <c r="Q2896" s="12">
        <f t="shared" si="273"/>
        <v>42097.944618055553</v>
      </c>
      <c r="R2896" t="s">
        <v>8271</v>
      </c>
      <c r="S2896" t="str">
        <f t="shared" si="274"/>
        <v>theater</v>
      </c>
      <c r="T2896" t="str">
        <f t="shared" si="275"/>
        <v>plays</v>
      </c>
    </row>
    <row r="2897" spans="1:20" ht="43.2" x14ac:dyDescent="0.55000000000000004">
      <c r="A2897">
        <v>2895</v>
      </c>
      <c r="B2897" s="3" t="s">
        <v>2895</v>
      </c>
      <c r="C2897" s="3" t="s">
        <v>7005</v>
      </c>
      <c r="D2897" s="7">
        <v>500</v>
      </c>
      <c r="E2897" s="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7">
        <f t="shared" si="270"/>
        <v>5.75</v>
      </c>
      <c r="N2897" t="b">
        <v>0</v>
      </c>
      <c r="O2897" s="11">
        <f t="shared" si="271"/>
        <v>4.5999999999999999E-2</v>
      </c>
      <c r="P2897" s="12">
        <f t="shared" si="272"/>
        <v>41811.555462962962</v>
      </c>
      <c r="Q2897" s="12">
        <f t="shared" si="273"/>
        <v>41812.875</v>
      </c>
      <c r="R2897" t="s">
        <v>8271</v>
      </c>
      <c r="S2897" t="str">
        <f t="shared" si="274"/>
        <v>theater</v>
      </c>
      <c r="T2897" t="str">
        <f t="shared" si="275"/>
        <v>plays</v>
      </c>
    </row>
    <row r="2898" spans="1:20" ht="43.2" x14ac:dyDescent="0.55000000000000004">
      <c r="A2898">
        <v>2896</v>
      </c>
      <c r="B2898" s="3" t="s">
        <v>2896</v>
      </c>
      <c r="C2898" s="3" t="s">
        <v>7006</v>
      </c>
      <c r="D2898" s="7">
        <v>3000</v>
      </c>
      <c r="E2898" s="7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7">
        <f t="shared" si="270"/>
        <v>52.083333333333336</v>
      </c>
      <c r="N2898" t="b">
        <v>0</v>
      </c>
      <c r="O2898" s="11">
        <f t="shared" si="271"/>
        <v>0.20833333333333334</v>
      </c>
      <c r="P2898" s="12">
        <f t="shared" si="272"/>
        <v>42701.908807870372</v>
      </c>
      <c r="Q2898" s="12">
        <f t="shared" si="273"/>
        <v>42716.25</v>
      </c>
      <c r="R2898" t="s">
        <v>8271</v>
      </c>
      <c r="S2898" t="str">
        <f t="shared" si="274"/>
        <v>theater</v>
      </c>
      <c r="T2898" t="str">
        <f t="shared" si="275"/>
        <v>plays</v>
      </c>
    </row>
    <row r="2899" spans="1:20" ht="43.2" x14ac:dyDescent="0.55000000000000004">
      <c r="A2899">
        <v>2897</v>
      </c>
      <c r="B2899" s="3" t="s">
        <v>2897</v>
      </c>
      <c r="C2899" s="3" t="s">
        <v>7007</v>
      </c>
      <c r="D2899" s="7">
        <v>12000</v>
      </c>
      <c r="E2899" s="7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7">
        <f t="shared" si="270"/>
        <v>183.33333333333334</v>
      </c>
      <c r="N2899" t="b">
        <v>0</v>
      </c>
      <c r="O2899" s="11">
        <f t="shared" si="271"/>
        <v>4.583333333333333E-2</v>
      </c>
      <c r="P2899" s="12">
        <f t="shared" si="272"/>
        <v>42258.646504629629</v>
      </c>
      <c r="Q2899" s="12">
        <f t="shared" si="273"/>
        <v>42288.645196759258</v>
      </c>
      <c r="R2899" t="s">
        <v>8271</v>
      </c>
      <c r="S2899" t="str">
        <f t="shared" si="274"/>
        <v>theater</v>
      </c>
      <c r="T2899" t="str">
        <f t="shared" si="275"/>
        <v>plays</v>
      </c>
    </row>
    <row r="2900" spans="1:20" ht="43.2" x14ac:dyDescent="0.55000000000000004">
      <c r="A2900">
        <v>2898</v>
      </c>
      <c r="B2900" s="3" t="s">
        <v>2898</v>
      </c>
      <c r="C2900" s="3" t="s">
        <v>7008</v>
      </c>
      <c r="D2900" s="7">
        <v>7500</v>
      </c>
      <c r="E2900" s="7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7">
        <f t="shared" si="270"/>
        <v>26.333333333333332</v>
      </c>
      <c r="N2900" t="b">
        <v>0</v>
      </c>
      <c r="O2900" s="11">
        <f t="shared" si="271"/>
        <v>4.2133333333333335E-2</v>
      </c>
      <c r="P2900" s="12">
        <f t="shared" si="272"/>
        <v>42278.664965277778</v>
      </c>
      <c r="Q2900" s="12">
        <f t="shared" si="273"/>
        <v>42308.664965277778</v>
      </c>
      <c r="R2900" t="s">
        <v>8271</v>
      </c>
      <c r="S2900" t="str">
        <f t="shared" si="274"/>
        <v>theater</v>
      </c>
      <c r="T2900" t="str">
        <f t="shared" si="275"/>
        <v>plays</v>
      </c>
    </row>
    <row r="2901" spans="1:20" ht="43.2" x14ac:dyDescent="0.55000000000000004">
      <c r="A2901">
        <v>2899</v>
      </c>
      <c r="B2901" s="3" t="s">
        <v>2899</v>
      </c>
      <c r="C2901" s="3" t="s">
        <v>7009</v>
      </c>
      <c r="D2901" s="7">
        <v>10000</v>
      </c>
      <c r="E2901" s="7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7" t="e">
        <f t="shared" si="270"/>
        <v>#DIV/0!</v>
      </c>
      <c r="N2901" t="b">
        <v>0</v>
      </c>
      <c r="O2901" s="11">
        <f t="shared" si="271"/>
        <v>0</v>
      </c>
      <c r="P2901" s="12">
        <f t="shared" si="272"/>
        <v>42515.078217592592</v>
      </c>
      <c r="Q2901" s="12">
        <f t="shared" si="273"/>
        <v>42575.078217592592</v>
      </c>
      <c r="R2901" t="s">
        <v>8271</v>
      </c>
      <c r="S2901" t="str">
        <f t="shared" si="274"/>
        <v>theater</v>
      </c>
      <c r="T2901" t="str">
        <f t="shared" si="275"/>
        <v>plays</v>
      </c>
    </row>
    <row r="2902" spans="1:20" ht="57.6" x14ac:dyDescent="0.55000000000000004">
      <c r="A2902">
        <v>2900</v>
      </c>
      <c r="B2902" s="3" t="s">
        <v>2900</v>
      </c>
      <c r="C2902" s="3" t="s">
        <v>7010</v>
      </c>
      <c r="D2902" s="7">
        <v>5500</v>
      </c>
      <c r="E2902" s="7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7">
        <f t="shared" si="270"/>
        <v>486.42857142857144</v>
      </c>
      <c r="N2902" t="b">
        <v>0</v>
      </c>
      <c r="O2902" s="11">
        <f t="shared" si="271"/>
        <v>0.61909090909090914</v>
      </c>
      <c r="P2902" s="12">
        <f t="shared" si="272"/>
        <v>41830.234166666669</v>
      </c>
      <c r="Q2902" s="12">
        <f t="shared" si="273"/>
        <v>41860.234166666669</v>
      </c>
      <c r="R2902" t="s">
        <v>8271</v>
      </c>
      <c r="S2902" t="str">
        <f t="shared" si="274"/>
        <v>theater</v>
      </c>
      <c r="T2902" t="str">
        <f t="shared" si="275"/>
        <v>plays</v>
      </c>
    </row>
    <row r="2903" spans="1:20" ht="43.2" x14ac:dyDescent="0.55000000000000004">
      <c r="A2903">
        <v>2901</v>
      </c>
      <c r="B2903" s="3" t="s">
        <v>2901</v>
      </c>
      <c r="C2903" s="3" t="s">
        <v>7011</v>
      </c>
      <c r="D2903" s="7">
        <v>750</v>
      </c>
      <c r="E2903" s="7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7">
        <f t="shared" si="270"/>
        <v>3</v>
      </c>
      <c r="N2903" t="b">
        <v>0</v>
      </c>
      <c r="O2903" s="11">
        <f t="shared" si="271"/>
        <v>8.0000000000000002E-3</v>
      </c>
      <c r="P2903" s="12">
        <f t="shared" si="272"/>
        <v>41982.904386574075</v>
      </c>
      <c r="Q2903" s="12">
        <f t="shared" si="273"/>
        <v>42042.904386574075</v>
      </c>
      <c r="R2903" t="s">
        <v>8271</v>
      </c>
      <c r="S2903" t="str">
        <f t="shared" si="274"/>
        <v>theater</v>
      </c>
      <c r="T2903" t="str">
        <f t="shared" si="275"/>
        <v>plays</v>
      </c>
    </row>
    <row r="2904" spans="1:20" ht="43.2" x14ac:dyDescent="0.55000000000000004">
      <c r="A2904">
        <v>2902</v>
      </c>
      <c r="B2904" s="3" t="s">
        <v>2902</v>
      </c>
      <c r="C2904" s="3" t="s">
        <v>7012</v>
      </c>
      <c r="D2904" s="7">
        <v>150000</v>
      </c>
      <c r="E2904" s="7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7">
        <f t="shared" si="270"/>
        <v>25</v>
      </c>
      <c r="N2904" t="b">
        <v>0</v>
      </c>
      <c r="O2904" s="11">
        <f t="shared" si="271"/>
        <v>1.6666666666666666E-4</v>
      </c>
      <c r="P2904" s="12">
        <f t="shared" si="272"/>
        <v>42210.439768518518</v>
      </c>
      <c r="Q2904" s="12">
        <f t="shared" si="273"/>
        <v>42240.439768518518</v>
      </c>
      <c r="R2904" t="s">
        <v>8271</v>
      </c>
      <c r="S2904" t="str">
        <f t="shared" si="274"/>
        <v>theater</v>
      </c>
      <c r="T2904" t="str">
        <f t="shared" si="275"/>
        <v>plays</v>
      </c>
    </row>
    <row r="2905" spans="1:20" ht="43.2" x14ac:dyDescent="0.55000000000000004">
      <c r="A2905">
        <v>2903</v>
      </c>
      <c r="B2905" s="3" t="s">
        <v>2903</v>
      </c>
      <c r="C2905" s="3" t="s">
        <v>7013</v>
      </c>
      <c r="D2905" s="7">
        <v>5000</v>
      </c>
      <c r="E2905" s="7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7">
        <f t="shared" si="270"/>
        <v>9.75</v>
      </c>
      <c r="N2905" t="b">
        <v>0</v>
      </c>
      <c r="O2905" s="11">
        <f t="shared" si="271"/>
        <v>7.7999999999999996E-3</v>
      </c>
      <c r="P2905" s="12">
        <f t="shared" si="272"/>
        <v>42196.166874999995</v>
      </c>
      <c r="Q2905" s="12">
        <f t="shared" si="273"/>
        <v>42256.166874999995</v>
      </c>
      <c r="R2905" t="s">
        <v>8271</v>
      </c>
      <c r="S2905" t="str">
        <f t="shared" si="274"/>
        <v>theater</v>
      </c>
      <c r="T2905" t="str">
        <f t="shared" si="275"/>
        <v>plays</v>
      </c>
    </row>
    <row r="2906" spans="1:20" ht="43.2" x14ac:dyDescent="0.55000000000000004">
      <c r="A2906">
        <v>2904</v>
      </c>
      <c r="B2906" s="3" t="s">
        <v>2904</v>
      </c>
      <c r="C2906" s="3" t="s">
        <v>7014</v>
      </c>
      <c r="D2906" s="7">
        <v>1500</v>
      </c>
      <c r="E2906" s="7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7">
        <f t="shared" si="270"/>
        <v>18.75</v>
      </c>
      <c r="N2906" t="b">
        <v>0</v>
      </c>
      <c r="O2906" s="11">
        <f t="shared" si="271"/>
        <v>0.05</v>
      </c>
      <c r="P2906" s="12">
        <f t="shared" si="272"/>
        <v>41940.967951388891</v>
      </c>
      <c r="Q2906" s="12">
        <f t="shared" si="273"/>
        <v>41952.5</v>
      </c>
      <c r="R2906" t="s">
        <v>8271</v>
      </c>
      <c r="S2906" t="str">
        <f t="shared" si="274"/>
        <v>theater</v>
      </c>
      <c r="T2906" t="str">
        <f t="shared" si="275"/>
        <v>plays</v>
      </c>
    </row>
    <row r="2907" spans="1:20" ht="43.2" x14ac:dyDescent="0.55000000000000004">
      <c r="A2907">
        <v>2905</v>
      </c>
      <c r="B2907" s="3" t="s">
        <v>2905</v>
      </c>
      <c r="C2907" s="3" t="s">
        <v>7015</v>
      </c>
      <c r="D2907" s="7">
        <v>3500</v>
      </c>
      <c r="E2907" s="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7">
        <f t="shared" si="270"/>
        <v>36.588235294117645</v>
      </c>
      <c r="N2907" t="b">
        <v>0</v>
      </c>
      <c r="O2907" s="11">
        <f t="shared" si="271"/>
        <v>0.17771428571428571</v>
      </c>
      <c r="P2907" s="12">
        <f t="shared" si="272"/>
        <v>42606.056863425925</v>
      </c>
      <c r="Q2907" s="12">
        <f t="shared" si="273"/>
        <v>42620.056863425925</v>
      </c>
      <c r="R2907" t="s">
        <v>8271</v>
      </c>
      <c r="S2907" t="str">
        <f t="shared" si="274"/>
        <v>theater</v>
      </c>
      <c r="T2907" t="str">
        <f t="shared" si="275"/>
        <v>plays</v>
      </c>
    </row>
    <row r="2908" spans="1:20" ht="43.2" x14ac:dyDescent="0.55000000000000004">
      <c r="A2908">
        <v>2906</v>
      </c>
      <c r="B2908" s="3" t="s">
        <v>2906</v>
      </c>
      <c r="C2908" s="3" t="s">
        <v>7016</v>
      </c>
      <c r="D2908" s="7">
        <v>6000</v>
      </c>
      <c r="E2908" s="7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7">
        <f t="shared" si="270"/>
        <v>80.714285714285708</v>
      </c>
      <c r="N2908" t="b">
        <v>0</v>
      </c>
      <c r="O2908" s="11">
        <f t="shared" si="271"/>
        <v>9.4166666666666662E-2</v>
      </c>
      <c r="P2908" s="12">
        <f t="shared" si="272"/>
        <v>42199.648912037039</v>
      </c>
      <c r="Q2908" s="12">
        <f t="shared" si="273"/>
        <v>42217.041666666672</v>
      </c>
      <c r="R2908" t="s">
        <v>8271</v>
      </c>
      <c r="S2908" t="str">
        <f t="shared" si="274"/>
        <v>theater</v>
      </c>
      <c r="T2908" t="str">
        <f t="shared" si="275"/>
        <v>plays</v>
      </c>
    </row>
    <row r="2909" spans="1:20" ht="43.2" x14ac:dyDescent="0.55000000000000004">
      <c r="A2909">
        <v>2907</v>
      </c>
      <c r="B2909" s="3" t="s">
        <v>2907</v>
      </c>
      <c r="C2909" s="3" t="s">
        <v>7017</v>
      </c>
      <c r="D2909" s="7">
        <v>2500</v>
      </c>
      <c r="E2909" s="7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7">
        <f t="shared" si="270"/>
        <v>1</v>
      </c>
      <c r="N2909" t="b">
        <v>0</v>
      </c>
      <c r="O2909" s="11">
        <f t="shared" si="271"/>
        <v>8.0000000000000004E-4</v>
      </c>
      <c r="P2909" s="12">
        <f t="shared" si="272"/>
        <v>42444.877743055549</v>
      </c>
      <c r="Q2909" s="12">
        <f t="shared" si="273"/>
        <v>42504.877743055549</v>
      </c>
      <c r="R2909" t="s">
        <v>8271</v>
      </c>
      <c r="S2909" t="str">
        <f t="shared" si="274"/>
        <v>theater</v>
      </c>
      <c r="T2909" t="str">
        <f t="shared" si="275"/>
        <v>plays</v>
      </c>
    </row>
    <row r="2910" spans="1:20" ht="57.6" x14ac:dyDescent="0.55000000000000004">
      <c r="A2910">
        <v>2908</v>
      </c>
      <c r="B2910" s="3" t="s">
        <v>2908</v>
      </c>
      <c r="C2910" s="3" t="s">
        <v>7018</v>
      </c>
      <c r="D2910" s="7">
        <v>9600</v>
      </c>
      <c r="E2910" s="7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7">
        <f t="shared" si="270"/>
        <v>52.8</v>
      </c>
      <c r="N2910" t="b">
        <v>0</v>
      </c>
      <c r="O2910" s="11">
        <f t="shared" si="271"/>
        <v>2.75E-2</v>
      </c>
      <c r="P2910" s="12">
        <f t="shared" si="272"/>
        <v>42499.731701388882</v>
      </c>
      <c r="Q2910" s="12">
        <f t="shared" si="273"/>
        <v>42529.731701388882</v>
      </c>
      <c r="R2910" t="s">
        <v>8271</v>
      </c>
      <c r="S2910" t="str">
        <f t="shared" si="274"/>
        <v>theater</v>
      </c>
      <c r="T2910" t="str">
        <f t="shared" si="275"/>
        <v>plays</v>
      </c>
    </row>
    <row r="2911" spans="1:20" ht="43.2" x14ac:dyDescent="0.55000000000000004">
      <c r="A2911">
        <v>2909</v>
      </c>
      <c r="B2911" s="3" t="s">
        <v>2909</v>
      </c>
      <c r="C2911" s="3" t="s">
        <v>7019</v>
      </c>
      <c r="D2911" s="7">
        <v>180000</v>
      </c>
      <c r="E2911" s="7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7">
        <f t="shared" si="270"/>
        <v>20</v>
      </c>
      <c r="N2911" t="b">
        <v>0</v>
      </c>
      <c r="O2911" s="11">
        <f t="shared" si="271"/>
        <v>1.1111111111111112E-4</v>
      </c>
      <c r="P2911" s="12">
        <f t="shared" si="272"/>
        <v>41929.266215277778</v>
      </c>
      <c r="Q2911" s="12">
        <f t="shared" si="273"/>
        <v>41968.823611111111</v>
      </c>
      <c r="R2911" t="s">
        <v>8271</v>
      </c>
      <c r="S2911" t="str">
        <f t="shared" si="274"/>
        <v>theater</v>
      </c>
      <c r="T2911" t="str">
        <f t="shared" si="275"/>
        <v>plays</v>
      </c>
    </row>
    <row r="2912" spans="1:20" ht="43.2" x14ac:dyDescent="0.55000000000000004">
      <c r="A2912">
        <v>2910</v>
      </c>
      <c r="B2912" s="3" t="s">
        <v>2910</v>
      </c>
      <c r="C2912" s="3" t="s">
        <v>7020</v>
      </c>
      <c r="D2912" s="7">
        <v>30000</v>
      </c>
      <c r="E2912" s="7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7">
        <f t="shared" si="270"/>
        <v>1</v>
      </c>
      <c r="N2912" t="b">
        <v>0</v>
      </c>
      <c r="O2912" s="11">
        <f t="shared" si="271"/>
        <v>3.3333333333333335E-5</v>
      </c>
      <c r="P2912" s="12">
        <f t="shared" si="272"/>
        <v>42107.841284722221</v>
      </c>
      <c r="Q2912" s="12">
        <f t="shared" si="273"/>
        <v>42167.841284722221</v>
      </c>
      <c r="R2912" t="s">
        <v>8271</v>
      </c>
      <c r="S2912" t="str">
        <f t="shared" si="274"/>
        <v>theater</v>
      </c>
      <c r="T2912" t="str">
        <f t="shared" si="275"/>
        <v>plays</v>
      </c>
    </row>
    <row r="2913" spans="1:20" ht="43.2" x14ac:dyDescent="0.55000000000000004">
      <c r="A2913">
        <v>2911</v>
      </c>
      <c r="B2913" s="3" t="s">
        <v>2911</v>
      </c>
      <c r="C2913" s="3" t="s">
        <v>7021</v>
      </c>
      <c r="D2913" s="7">
        <v>1800</v>
      </c>
      <c r="E2913" s="7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7">
        <f t="shared" si="270"/>
        <v>46.928571428571431</v>
      </c>
      <c r="N2913" t="b">
        <v>0</v>
      </c>
      <c r="O2913" s="11">
        <f t="shared" si="271"/>
        <v>0.36499999999999999</v>
      </c>
      <c r="P2913" s="12">
        <f t="shared" si="272"/>
        <v>42142.768819444449</v>
      </c>
      <c r="Q2913" s="12">
        <f t="shared" si="273"/>
        <v>42182.768819444449</v>
      </c>
      <c r="R2913" t="s">
        <v>8271</v>
      </c>
      <c r="S2913" t="str">
        <f t="shared" si="274"/>
        <v>theater</v>
      </c>
      <c r="T2913" t="str">
        <f t="shared" si="275"/>
        <v>plays</v>
      </c>
    </row>
    <row r="2914" spans="1:20" ht="43.2" x14ac:dyDescent="0.55000000000000004">
      <c r="A2914">
        <v>2912</v>
      </c>
      <c r="B2914" s="3" t="s">
        <v>2912</v>
      </c>
      <c r="C2914" s="3" t="s">
        <v>7022</v>
      </c>
      <c r="D2914" s="7">
        <v>14440</v>
      </c>
      <c r="E2914" s="7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7">
        <f t="shared" si="270"/>
        <v>78.07692307692308</v>
      </c>
      <c r="N2914" t="b">
        <v>0</v>
      </c>
      <c r="O2914" s="11">
        <f t="shared" si="271"/>
        <v>0.14058171745152354</v>
      </c>
      <c r="P2914" s="12">
        <f t="shared" si="272"/>
        <v>42354.131643518514</v>
      </c>
      <c r="Q2914" s="12">
        <f t="shared" si="273"/>
        <v>42384.131643518514</v>
      </c>
      <c r="R2914" t="s">
        <v>8271</v>
      </c>
      <c r="S2914" t="str">
        <f t="shared" si="274"/>
        <v>theater</v>
      </c>
      <c r="T2914" t="str">
        <f t="shared" si="275"/>
        <v>plays</v>
      </c>
    </row>
    <row r="2915" spans="1:20" ht="43.2" x14ac:dyDescent="0.55000000000000004">
      <c r="A2915">
        <v>2913</v>
      </c>
      <c r="B2915" s="3" t="s">
        <v>2913</v>
      </c>
      <c r="C2915" s="3" t="s">
        <v>7023</v>
      </c>
      <c r="D2915" s="7">
        <v>10000</v>
      </c>
      <c r="E2915" s="7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7">
        <f t="shared" si="270"/>
        <v>1</v>
      </c>
      <c r="N2915" t="b">
        <v>0</v>
      </c>
      <c r="O2915" s="11">
        <f t="shared" si="271"/>
        <v>2.0000000000000001E-4</v>
      </c>
      <c r="P2915" s="12">
        <f t="shared" si="272"/>
        <v>41828.922905092593</v>
      </c>
      <c r="Q2915" s="12">
        <f t="shared" si="273"/>
        <v>41888.922905092593</v>
      </c>
      <c r="R2915" t="s">
        <v>8271</v>
      </c>
      <c r="S2915" t="str">
        <f t="shared" si="274"/>
        <v>theater</v>
      </c>
      <c r="T2915" t="str">
        <f t="shared" si="275"/>
        <v>plays</v>
      </c>
    </row>
    <row r="2916" spans="1:20" ht="28.8" x14ac:dyDescent="0.55000000000000004">
      <c r="A2916">
        <v>2914</v>
      </c>
      <c r="B2916" s="3" t="s">
        <v>2914</v>
      </c>
      <c r="C2916" s="3" t="s">
        <v>7024</v>
      </c>
      <c r="D2916" s="7">
        <v>25000</v>
      </c>
      <c r="E2916" s="7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7">
        <f t="shared" si="270"/>
        <v>1</v>
      </c>
      <c r="N2916" t="b">
        <v>0</v>
      </c>
      <c r="O2916" s="11">
        <f t="shared" si="271"/>
        <v>4.0000000000000003E-5</v>
      </c>
      <c r="P2916" s="12">
        <f t="shared" si="272"/>
        <v>42017.907337962963</v>
      </c>
      <c r="Q2916" s="12">
        <f t="shared" si="273"/>
        <v>42077.865671296298</v>
      </c>
      <c r="R2916" t="s">
        <v>8271</v>
      </c>
      <c r="S2916" t="str">
        <f t="shared" si="274"/>
        <v>theater</v>
      </c>
      <c r="T2916" t="str">
        <f t="shared" si="275"/>
        <v>plays</v>
      </c>
    </row>
    <row r="2917" spans="1:20" ht="43.2" x14ac:dyDescent="0.55000000000000004">
      <c r="A2917">
        <v>2915</v>
      </c>
      <c r="B2917" s="3" t="s">
        <v>2915</v>
      </c>
      <c r="C2917" s="3" t="s">
        <v>7025</v>
      </c>
      <c r="D2917" s="7">
        <v>1000</v>
      </c>
      <c r="E2917" s="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7">
        <f t="shared" si="270"/>
        <v>203.66666666666666</v>
      </c>
      <c r="N2917" t="b">
        <v>0</v>
      </c>
      <c r="O2917" s="11">
        <f t="shared" si="271"/>
        <v>0.61099999999999999</v>
      </c>
      <c r="P2917" s="12">
        <f t="shared" si="272"/>
        <v>42415.398032407407</v>
      </c>
      <c r="Q2917" s="12">
        <f t="shared" si="273"/>
        <v>42445.356365740736</v>
      </c>
      <c r="R2917" t="s">
        <v>8271</v>
      </c>
      <c r="S2917" t="str">
        <f t="shared" si="274"/>
        <v>theater</v>
      </c>
      <c r="T2917" t="str">
        <f t="shared" si="275"/>
        <v>plays</v>
      </c>
    </row>
    <row r="2918" spans="1:20" ht="28.8" x14ac:dyDescent="0.55000000000000004">
      <c r="A2918">
        <v>2916</v>
      </c>
      <c r="B2918" s="3" t="s">
        <v>2916</v>
      </c>
      <c r="C2918" s="3" t="s">
        <v>7026</v>
      </c>
      <c r="D2918" s="7">
        <v>1850</v>
      </c>
      <c r="E2918" s="7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7">
        <f t="shared" si="270"/>
        <v>20.714285714285715</v>
      </c>
      <c r="N2918" t="b">
        <v>0</v>
      </c>
      <c r="O2918" s="11">
        <f t="shared" si="271"/>
        <v>7.8378378378378383E-2</v>
      </c>
      <c r="P2918" s="12">
        <f t="shared" si="272"/>
        <v>41755.476724537039</v>
      </c>
      <c r="Q2918" s="12">
        <f t="shared" si="273"/>
        <v>41778.476724537039</v>
      </c>
      <c r="R2918" t="s">
        <v>8271</v>
      </c>
      <c r="S2918" t="str">
        <f t="shared" si="274"/>
        <v>theater</v>
      </c>
      <c r="T2918" t="str">
        <f t="shared" si="275"/>
        <v>plays</v>
      </c>
    </row>
    <row r="2919" spans="1:20" ht="43.2" x14ac:dyDescent="0.55000000000000004">
      <c r="A2919">
        <v>2917</v>
      </c>
      <c r="B2919" s="3" t="s">
        <v>2917</v>
      </c>
      <c r="C2919" s="3" t="s">
        <v>7027</v>
      </c>
      <c r="D2919" s="7">
        <v>2000</v>
      </c>
      <c r="E2919" s="7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7">
        <f t="shared" si="270"/>
        <v>48.555555555555557</v>
      </c>
      <c r="N2919" t="b">
        <v>0</v>
      </c>
      <c r="O2919" s="11">
        <f t="shared" si="271"/>
        <v>0.2185</v>
      </c>
      <c r="P2919" s="12">
        <f t="shared" si="272"/>
        <v>42245.234340277777</v>
      </c>
      <c r="Q2919" s="12">
        <f t="shared" si="273"/>
        <v>42263.234340277777</v>
      </c>
      <c r="R2919" t="s">
        <v>8271</v>
      </c>
      <c r="S2919" t="str">
        <f t="shared" si="274"/>
        <v>theater</v>
      </c>
      <c r="T2919" t="str">
        <f t="shared" si="275"/>
        <v>plays</v>
      </c>
    </row>
    <row r="2920" spans="1:20" ht="43.2" x14ac:dyDescent="0.55000000000000004">
      <c r="A2920">
        <v>2918</v>
      </c>
      <c r="B2920" s="3" t="s">
        <v>2918</v>
      </c>
      <c r="C2920" s="3" t="s">
        <v>7028</v>
      </c>
      <c r="D2920" s="7">
        <v>5000</v>
      </c>
      <c r="E2920" s="7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7">
        <f t="shared" si="270"/>
        <v>68.099999999999994</v>
      </c>
      <c r="N2920" t="b">
        <v>0</v>
      </c>
      <c r="O2920" s="11">
        <f t="shared" si="271"/>
        <v>0.27239999999999998</v>
      </c>
      <c r="P2920" s="12">
        <f t="shared" si="272"/>
        <v>42278.629710648151</v>
      </c>
      <c r="Q2920" s="12">
        <f t="shared" si="273"/>
        <v>42306.629710648151</v>
      </c>
      <c r="R2920" t="s">
        <v>8271</v>
      </c>
      <c r="S2920" t="str">
        <f t="shared" si="274"/>
        <v>theater</v>
      </c>
      <c r="T2920" t="str">
        <f t="shared" si="275"/>
        <v>plays</v>
      </c>
    </row>
    <row r="2921" spans="1:20" ht="43.2" x14ac:dyDescent="0.55000000000000004">
      <c r="A2921">
        <v>2919</v>
      </c>
      <c r="B2921" s="3" t="s">
        <v>2919</v>
      </c>
      <c r="C2921" s="3" t="s">
        <v>7029</v>
      </c>
      <c r="D2921" s="7">
        <v>600</v>
      </c>
      <c r="E2921" s="7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7">
        <f t="shared" si="270"/>
        <v>8.5</v>
      </c>
      <c r="N2921" t="b">
        <v>0</v>
      </c>
      <c r="O2921" s="11">
        <f t="shared" si="271"/>
        <v>8.5000000000000006E-2</v>
      </c>
      <c r="P2921" s="12">
        <f t="shared" si="272"/>
        <v>41826.61954861111</v>
      </c>
      <c r="Q2921" s="12">
        <f t="shared" si="273"/>
        <v>41856.61954861111</v>
      </c>
      <c r="R2921" t="s">
        <v>8271</v>
      </c>
      <c r="S2921" t="str">
        <f t="shared" si="274"/>
        <v>theater</v>
      </c>
      <c r="T2921" t="str">
        <f t="shared" si="275"/>
        <v>plays</v>
      </c>
    </row>
    <row r="2922" spans="1:20" ht="43.2" x14ac:dyDescent="0.55000000000000004">
      <c r="A2922">
        <v>2920</v>
      </c>
      <c r="B2922" s="3" t="s">
        <v>2920</v>
      </c>
      <c r="C2922" s="3" t="s">
        <v>7030</v>
      </c>
      <c r="D2922" s="7">
        <v>2500</v>
      </c>
      <c r="E2922" s="7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7">
        <f t="shared" si="270"/>
        <v>51.615384615384613</v>
      </c>
      <c r="N2922" t="b">
        <v>0</v>
      </c>
      <c r="O2922" s="11">
        <f t="shared" si="271"/>
        <v>0.26840000000000003</v>
      </c>
      <c r="P2922" s="12">
        <f t="shared" si="272"/>
        <v>42058.792476851857</v>
      </c>
      <c r="Q2922" s="12">
        <f t="shared" si="273"/>
        <v>42088.750810185185</v>
      </c>
      <c r="R2922" t="s">
        <v>8271</v>
      </c>
      <c r="S2922" t="str">
        <f t="shared" si="274"/>
        <v>theater</v>
      </c>
      <c r="T2922" t="str">
        <f t="shared" si="275"/>
        <v>plays</v>
      </c>
    </row>
    <row r="2923" spans="1:20" ht="28.8" x14ac:dyDescent="0.55000000000000004">
      <c r="A2923">
        <v>2921</v>
      </c>
      <c r="B2923" s="3" t="s">
        <v>2921</v>
      </c>
      <c r="C2923" s="3" t="s">
        <v>7031</v>
      </c>
      <c r="D2923" s="7">
        <v>100</v>
      </c>
      <c r="E2923" s="7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7">
        <f t="shared" si="270"/>
        <v>43</v>
      </c>
      <c r="N2923" t="b">
        <v>1</v>
      </c>
      <c r="O2923" s="11">
        <f t="shared" si="271"/>
        <v>1.29</v>
      </c>
      <c r="P2923" s="12">
        <f t="shared" si="272"/>
        <v>41877.886620370373</v>
      </c>
      <c r="Q2923" s="12">
        <f t="shared" si="273"/>
        <v>41907.886620370373</v>
      </c>
      <c r="R2923" t="s">
        <v>8305</v>
      </c>
      <c r="S2923" t="str">
        <f t="shared" si="274"/>
        <v>theater</v>
      </c>
      <c r="T2923" t="str">
        <f t="shared" si="275"/>
        <v>musical</v>
      </c>
    </row>
    <row r="2924" spans="1:20" ht="43.2" x14ac:dyDescent="0.55000000000000004">
      <c r="A2924">
        <v>2922</v>
      </c>
      <c r="B2924" s="3" t="s">
        <v>2922</v>
      </c>
      <c r="C2924" s="3" t="s">
        <v>7032</v>
      </c>
      <c r="D2924" s="7">
        <v>500</v>
      </c>
      <c r="E2924" s="7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7">
        <f t="shared" si="270"/>
        <v>83.333333333333329</v>
      </c>
      <c r="N2924" t="b">
        <v>1</v>
      </c>
      <c r="O2924" s="11">
        <f t="shared" si="271"/>
        <v>1</v>
      </c>
      <c r="P2924" s="12">
        <f t="shared" si="272"/>
        <v>42097.874155092592</v>
      </c>
      <c r="Q2924" s="12">
        <f t="shared" si="273"/>
        <v>42142.874155092592</v>
      </c>
      <c r="R2924" t="s">
        <v>8305</v>
      </c>
      <c r="S2924" t="str">
        <f t="shared" si="274"/>
        <v>theater</v>
      </c>
      <c r="T2924" t="str">
        <f t="shared" si="275"/>
        <v>musical</v>
      </c>
    </row>
    <row r="2925" spans="1:20" ht="43.2" x14ac:dyDescent="0.55000000000000004">
      <c r="A2925">
        <v>2923</v>
      </c>
      <c r="B2925" s="3" t="s">
        <v>2923</v>
      </c>
      <c r="C2925" s="3" t="s">
        <v>7033</v>
      </c>
      <c r="D2925" s="7">
        <v>300</v>
      </c>
      <c r="E2925" s="7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7">
        <f t="shared" si="270"/>
        <v>30</v>
      </c>
      <c r="N2925" t="b">
        <v>1</v>
      </c>
      <c r="O2925" s="11">
        <f t="shared" si="271"/>
        <v>1</v>
      </c>
      <c r="P2925" s="12">
        <f t="shared" si="272"/>
        <v>42013.15253472222</v>
      </c>
      <c r="Q2925" s="12">
        <f t="shared" si="273"/>
        <v>42028.125</v>
      </c>
      <c r="R2925" t="s">
        <v>8305</v>
      </c>
      <c r="S2925" t="str">
        <f t="shared" si="274"/>
        <v>theater</v>
      </c>
      <c r="T2925" t="str">
        <f t="shared" si="275"/>
        <v>musical</v>
      </c>
    </row>
    <row r="2926" spans="1:20" ht="43.2" x14ac:dyDescent="0.55000000000000004">
      <c r="A2926">
        <v>2924</v>
      </c>
      <c r="B2926" s="3" t="s">
        <v>2924</v>
      </c>
      <c r="C2926" s="3" t="s">
        <v>7034</v>
      </c>
      <c r="D2926" s="7">
        <v>25000</v>
      </c>
      <c r="E2926" s="7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7">
        <f t="shared" si="270"/>
        <v>175.51020408163265</v>
      </c>
      <c r="N2926" t="b">
        <v>1</v>
      </c>
      <c r="O2926" s="11">
        <f t="shared" si="271"/>
        <v>1.032</v>
      </c>
      <c r="P2926" s="12">
        <f t="shared" si="272"/>
        <v>42103.556828703702</v>
      </c>
      <c r="Q2926" s="12">
        <f t="shared" si="273"/>
        <v>42133.165972222225</v>
      </c>
      <c r="R2926" t="s">
        <v>8305</v>
      </c>
      <c r="S2926" t="str">
        <f t="shared" si="274"/>
        <v>theater</v>
      </c>
      <c r="T2926" t="str">
        <f t="shared" si="275"/>
        <v>musical</v>
      </c>
    </row>
    <row r="2927" spans="1:20" ht="43.2" x14ac:dyDescent="0.55000000000000004">
      <c r="A2927">
        <v>2925</v>
      </c>
      <c r="B2927" s="3" t="s">
        <v>2925</v>
      </c>
      <c r="C2927" s="3" t="s">
        <v>7035</v>
      </c>
      <c r="D2927" s="7">
        <v>45000</v>
      </c>
      <c r="E2927" s="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7">
        <f t="shared" si="270"/>
        <v>231.66175879396985</v>
      </c>
      <c r="N2927" t="b">
        <v>1</v>
      </c>
      <c r="O2927" s="11">
        <f t="shared" si="271"/>
        <v>1.0244597777777777</v>
      </c>
      <c r="P2927" s="12">
        <f t="shared" si="272"/>
        <v>41863.584120370368</v>
      </c>
      <c r="Q2927" s="12">
        <f t="shared" si="273"/>
        <v>41893.584120370368</v>
      </c>
      <c r="R2927" t="s">
        <v>8305</v>
      </c>
      <c r="S2927" t="str">
        <f t="shared" si="274"/>
        <v>theater</v>
      </c>
      <c r="T2927" t="str">
        <f t="shared" si="275"/>
        <v>musical</v>
      </c>
    </row>
    <row r="2928" spans="1:20" ht="43.2" x14ac:dyDescent="0.55000000000000004">
      <c r="A2928">
        <v>2926</v>
      </c>
      <c r="B2928" s="3" t="s">
        <v>2926</v>
      </c>
      <c r="C2928" s="3" t="s">
        <v>7036</v>
      </c>
      <c r="D2928" s="7">
        <v>3000</v>
      </c>
      <c r="E2928" s="7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7">
        <f t="shared" si="270"/>
        <v>75</v>
      </c>
      <c r="N2928" t="b">
        <v>1</v>
      </c>
      <c r="O2928" s="11">
        <f t="shared" si="271"/>
        <v>1.25</v>
      </c>
      <c r="P2928" s="12">
        <f t="shared" si="272"/>
        <v>42044.765960648147</v>
      </c>
      <c r="Q2928" s="12">
        <f t="shared" si="273"/>
        <v>42058.765960648147</v>
      </c>
      <c r="R2928" t="s">
        <v>8305</v>
      </c>
      <c r="S2928" t="str">
        <f t="shared" si="274"/>
        <v>theater</v>
      </c>
      <c r="T2928" t="str">
        <f t="shared" si="275"/>
        <v>musical</v>
      </c>
    </row>
    <row r="2929" spans="1:20" ht="43.2" x14ac:dyDescent="0.55000000000000004">
      <c r="A2929">
        <v>2927</v>
      </c>
      <c r="B2929" s="3" t="s">
        <v>2927</v>
      </c>
      <c r="C2929" s="3" t="s">
        <v>7037</v>
      </c>
      <c r="D2929" s="7">
        <v>1800</v>
      </c>
      <c r="E2929" s="7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7">
        <f t="shared" si="270"/>
        <v>112.14285714285714</v>
      </c>
      <c r="N2929" t="b">
        <v>1</v>
      </c>
      <c r="O2929" s="11">
        <f t="shared" si="271"/>
        <v>1.3083333333333333</v>
      </c>
      <c r="P2929" s="12">
        <f t="shared" si="272"/>
        <v>41806.669317129628</v>
      </c>
      <c r="Q2929" s="12">
        <f t="shared" si="273"/>
        <v>41835.208333333336</v>
      </c>
      <c r="R2929" t="s">
        <v>8305</v>
      </c>
      <c r="S2929" t="str">
        <f t="shared" si="274"/>
        <v>theater</v>
      </c>
      <c r="T2929" t="str">
        <f t="shared" si="275"/>
        <v>musical</v>
      </c>
    </row>
    <row r="2930" spans="1:20" ht="28.8" x14ac:dyDescent="0.55000000000000004">
      <c r="A2930">
        <v>2928</v>
      </c>
      <c r="B2930" s="3" t="s">
        <v>2928</v>
      </c>
      <c r="C2930" s="3" t="s">
        <v>7038</v>
      </c>
      <c r="D2930" s="7">
        <v>1000</v>
      </c>
      <c r="E2930" s="7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7">
        <f t="shared" si="270"/>
        <v>41.666666666666664</v>
      </c>
      <c r="N2930" t="b">
        <v>1</v>
      </c>
      <c r="O2930" s="11">
        <f t="shared" si="271"/>
        <v>1</v>
      </c>
      <c r="P2930" s="12">
        <f t="shared" si="272"/>
        <v>42403.998217592598</v>
      </c>
      <c r="Q2930" s="12">
        <f t="shared" si="273"/>
        <v>42433.998217592598</v>
      </c>
      <c r="R2930" t="s">
        <v>8305</v>
      </c>
      <c r="S2930" t="str">
        <f t="shared" si="274"/>
        <v>theater</v>
      </c>
      <c r="T2930" t="str">
        <f t="shared" si="275"/>
        <v>musical</v>
      </c>
    </row>
    <row r="2931" spans="1:20" ht="43.2" x14ac:dyDescent="0.55000000000000004">
      <c r="A2931">
        <v>2929</v>
      </c>
      <c r="B2931" s="3" t="s">
        <v>2929</v>
      </c>
      <c r="C2931" s="3" t="s">
        <v>7039</v>
      </c>
      <c r="D2931" s="7">
        <v>8000</v>
      </c>
      <c r="E2931" s="7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7">
        <f t="shared" si="270"/>
        <v>255.17343750000001</v>
      </c>
      <c r="N2931" t="b">
        <v>1</v>
      </c>
      <c r="O2931" s="11">
        <f t="shared" si="271"/>
        <v>1.02069375</v>
      </c>
      <c r="P2931" s="12">
        <f t="shared" si="272"/>
        <v>41754.564328703702</v>
      </c>
      <c r="Q2931" s="12">
        <f t="shared" si="273"/>
        <v>41784.564328703702</v>
      </c>
      <c r="R2931" t="s">
        <v>8305</v>
      </c>
      <c r="S2931" t="str">
        <f t="shared" si="274"/>
        <v>theater</v>
      </c>
      <c r="T2931" t="str">
        <f t="shared" si="275"/>
        <v>musical</v>
      </c>
    </row>
    <row r="2932" spans="1:20" ht="43.2" x14ac:dyDescent="0.55000000000000004">
      <c r="A2932">
        <v>2930</v>
      </c>
      <c r="B2932" s="3" t="s">
        <v>2930</v>
      </c>
      <c r="C2932" s="3" t="s">
        <v>7040</v>
      </c>
      <c r="D2932" s="7">
        <v>10000</v>
      </c>
      <c r="E2932" s="7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7">
        <f t="shared" si="270"/>
        <v>162.7741935483871</v>
      </c>
      <c r="N2932" t="b">
        <v>1</v>
      </c>
      <c r="O2932" s="11">
        <f t="shared" si="271"/>
        <v>1.0092000000000001</v>
      </c>
      <c r="P2932" s="12">
        <f t="shared" si="272"/>
        <v>42101.584074074075</v>
      </c>
      <c r="Q2932" s="12">
        <f t="shared" si="273"/>
        <v>42131.584074074075</v>
      </c>
      <c r="R2932" t="s">
        <v>8305</v>
      </c>
      <c r="S2932" t="str">
        <f t="shared" si="274"/>
        <v>theater</v>
      </c>
      <c r="T2932" t="str">
        <f t="shared" si="275"/>
        <v>musical</v>
      </c>
    </row>
    <row r="2933" spans="1:20" ht="43.2" x14ac:dyDescent="0.55000000000000004">
      <c r="A2933">
        <v>2931</v>
      </c>
      <c r="B2933" s="3" t="s">
        <v>2931</v>
      </c>
      <c r="C2933" s="3" t="s">
        <v>7041</v>
      </c>
      <c r="D2933" s="7">
        <v>750</v>
      </c>
      <c r="E2933" s="7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7">
        <f t="shared" si="270"/>
        <v>88.333333333333329</v>
      </c>
      <c r="N2933" t="b">
        <v>1</v>
      </c>
      <c r="O2933" s="11">
        <f t="shared" si="271"/>
        <v>1.06</v>
      </c>
      <c r="P2933" s="12">
        <f t="shared" si="272"/>
        <v>41872.291238425925</v>
      </c>
      <c r="Q2933" s="12">
        <f t="shared" si="273"/>
        <v>41897.255555555559</v>
      </c>
      <c r="R2933" t="s">
        <v>8305</v>
      </c>
      <c r="S2933" t="str">
        <f t="shared" si="274"/>
        <v>theater</v>
      </c>
      <c r="T2933" t="str">
        <f t="shared" si="275"/>
        <v>musical</v>
      </c>
    </row>
    <row r="2934" spans="1:20" ht="43.2" x14ac:dyDescent="0.55000000000000004">
      <c r="A2934">
        <v>2932</v>
      </c>
      <c r="B2934" s="3" t="s">
        <v>2932</v>
      </c>
      <c r="C2934" s="3" t="s">
        <v>7042</v>
      </c>
      <c r="D2934" s="7">
        <v>3100</v>
      </c>
      <c r="E2934" s="7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7">
        <f t="shared" si="270"/>
        <v>85.736842105263165</v>
      </c>
      <c r="N2934" t="b">
        <v>1</v>
      </c>
      <c r="O2934" s="11">
        <f t="shared" si="271"/>
        <v>1.0509677419354839</v>
      </c>
      <c r="P2934" s="12">
        <f t="shared" si="272"/>
        <v>42025.164780092593</v>
      </c>
      <c r="Q2934" s="12">
        <f t="shared" si="273"/>
        <v>42056.458333333328</v>
      </c>
      <c r="R2934" t="s">
        <v>8305</v>
      </c>
      <c r="S2934" t="str">
        <f t="shared" si="274"/>
        <v>theater</v>
      </c>
      <c r="T2934" t="str">
        <f t="shared" si="275"/>
        <v>musical</v>
      </c>
    </row>
    <row r="2935" spans="1:20" ht="43.2" x14ac:dyDescent="0.55000000000000004">
      <c r="A2935">
        <v>2933</v>
      </c>
      <c r="B2935" s="3" t="s">
        <v>2933</v>
      </c>
      <c r="C2935" s="3" t="s">
        <v>7043</v>
      </c>
      <c r="D2935" s="7">
        <v>2500</v>
      </c>
      <c r="E2935" s="7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7">
        <f t="shared" si="270"/>
        <v>47.574074074074076</v>
      </c>
      <c r="N2935" t="b">
        <v>1</v>
      </c>
      <c r="O2935" s="11">
        <f t="shared" si="271"/>
        <v>1.0276000000000001</v>
      </c>
      <c r="P2935" s="12">
        <f t="shared" si="272"/>
        <v>42495.956631944442</v>
      </c>
      <c r="Q2935" s="12">
        <f t="shared" si="273"/>
        <v>42525.956631944442</v>
      </c>
      <c r="R2935" t="s">
        <v>8305</v>
      </c>
      <c r="S2935" t="str">
        <f t="shared" si="274"/>
        <v>theater</v>
      </c>
      <c r="T2935" t="str">
        <f t="shared" si="275"/>
        <v>musical</v>
      </c>
    </row>
    <row r="2936" spans="1:20" ht="43.2" x14ac:dyDescent="0.55000000000000004">
      <c r="A2936">
        <v>2934</v>
      </c>
      <c r="B2936" s="3" t="s">
        <v>2934</v>
      </c>
      <c r="C2936" s="3" t="s">
        <v>7044</v>
      </c>
      <c r="D2936" s="7">
        <v>2500</v>
      </c>
      <c r="E2936" s="7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7">
        <f t="shared" si="270"/>
        <v>72.972972972972968</v>
      </c>
      <c r="N2936" t="b">
        <v>1</v>
      </c>
      <c r="O2936" s="11">
        <f t="shared" si="271"/>
        <v>1.08</v>
      </c>
      <c r="P2936" s="12">
        <f t="shared" si="272"/>
        <v>41775.636157407411</v>
      </c>
      <c r="Q2936" s="12">
        <f t="shared" si="273"/>
        <v>41805.636157407411</v>
      </c>
      <c r="R2936" t="s">
        <v>8305</v>
      </c>
      <c r="S2936" t="str">
        <f t="shared" si="274"/>
        <v>theater</v>
      </c>
      <c r="T2936" t="str">
        <f t="shared" si="275"/>
        <v>musical</v>
      </c>
    </row>
    <row r="2937" spans="1:20" ht="43.2" x14ac:dyDescent="0.55000000000000004">
      <c r="A2937">
        <v>2935</v>
      </c>
      <c r="B2937" s="3" t="s">
        <v>2935</v>
      </c>
      <c r="C2937" s="3" t="s">
        <v>7045</v>
      </c>
      <c r="D2937" s="7">
        <v>3500</v>
      </c>
      <c r="E2937" s="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7">
        <f t="shared" si="270"/>
        <v>90.538461538461533</v>
      </c>
      <c r="N2937" t="b">
        <v>1</v>
      </c>
      <c r="O2937" s="11">
        <f t="shared" si="271"/>
        <v>1.0088571428571429</v>
      </c>
      <c r="P2937" s="12">
        <f t="shared" si="272"/>
        <v>42553.583425925928</v>
      </c>
      <c r="Q2937" s="12">
        <f t="shared" si="273"/>
        <v>42611.708333333328</v>
      </c>
      <c r="R2937" t="s">
        <v>8305</v>
      </c>
      <c r="S2937" t="str">
        <f t="shared" si="274"/>
        <v>theater</v>
      </c>
      <c r="T2937" t="str">
        <f t="shared" si="275"/>
        <v>musical</v>
      </c>
    </row>
    <row r="2938" spans="1:20" ht="43.2" x14ac:dyDescent="0.55000000000000004">
      <c r="A2938">
        <v>2936</v>
      </c>
      <c r="B2938" s="3" t="s">
        <v>2936</v>
      </c>
      <c r="C2938" s="3" t="s">
        <v>7046</v>
      </c>
      <c r="D2938" s="7">
        <v>1000</v>
      </c>
      <c r="E2938" s="7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7">
        <f t="shared" si="270"/>
        <v>37.647058823529413</v>
      </c>
      <c r="N2938" t="b">
        <v>1</v>
      </c>
      <c r="O2938" s="11">
        <f t="shared" si="271"/>
        <v>1.28</v>
      </c>
      <c r="P2938" s="12">
        <f t="shared" si="272"/>
        <v>41912.650729166664</v>
      </c>
      <c r="Q2938" s="12">
        <f t="shared" si="273"/>
        <v>41925.207638888889</v>
      </c>
      <c r="R2938" t="s">
        <v>8305</v>
      </c>
      <c r="S2938" t="str">
        <f t="shared" si="274"/>
        <v>theater</v>
      </c>
      <c r="T2938" t="str">
        <f t="shared" si="275"/>
        <v>musical</v>
      </c>
    </row>
    <row r="2939" spans="1:20" ht="28.8" x14ac:dyDescent="0.55000000000000004">
      <c r="A2939">
        <v>2937</v>
      </c>
      <c r="B2939" s="3" t="s">
        <v>2937</v>
      </c>
      <c r="C2939" s="3" t="s">
        <v>7047</v>
      </c>
      <c r="D2939" s="7">
        <v>1500</v>
      </c>
      <c r="E2939" s="7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7">
        <f t="shared" si="270"/>
        <v>36.363636363636367</v>
      </c>
      <c r="N2939" t="b">
        <v>1</v>
      </c>
      <c r="O2939" s="11">
        <f t="shared" si="271"/>
        <v>1.3333333333333333</v>
      </c>
      <c r="P2939" s="12">
        <f t="shared" si="272"/>
        <v>41803.457326388889</v>
      </c>
      <c r="Q2939" s="12">
        <f t="shared" si="273"/>
        <v>41833.457326388889</v>
      </c>
      <c r="R2939" t="s">
        <v>8305</v>
      </c>
      <c r="S2939" t="str">
        <f t="shared" si="274"/>
        <v>theater</v>
      </c>
      <c r="T2939" t="str">
        <f t="shared" si="275"/>
        <v>musical</v>
      </c>
    </row>
    <row r="2940" spans="1:20" ht="43.2" x14ac:dyDescent="0.55000000000000004">
      <c r="A2940">
        <v>2938</v>
      </c>
      <c r="B2940" s="3" t="s">
        <v>2938</v>
      </c>
      <c r="C2940" s="3" t="s">
        <v>7048</v>
      </c>
      <c r="D2940" s="7">
        <v>4000</v>
      </c>
      <c r="E2940" s="7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7">
        <f t="shared" si="270"/>
        <v>126.71875</v>
      </c>
      <c r="N2940" t="b">
        <v>1</v>
      </c>
      <c r="O2940" s="11">
        <f t="shared" si="271"/>
        <v>1.0137499999999999</v>
      </c>
      <c r="P2940" s="12">
        <f t="shared" si="272"/>
        <v>42004.703865740739</v>
      </c>
      <c r="Q2940" s="12">
        <f t="shared" si="273"/>
        <v>42034.703865740739</v>
      </c>
      <c r="R2940" t="s">
        <v>8305</v>
      </c>
      <c r="S2940" t="str">
        <f t="shared" si="274"/>
        <v>theater</v>
      </c>
      <c r="T2940" t="str">
        <f t="shared" si="275"/>
        <v>musical</v>
      </c>
    </row>
    <row r="2941" spans="1:20" ht="43.2" x14ac:dyDescent="0.55000000000000004">
      <c r="A2941">
        <v>2939</v>
      </c>
      <c r="B2941" s="3" t="s">
        <v>2939</v>
      </c>
      <c r="C2941" s="3" t="s">
        <v>7049</v>
      </c>
      <c r="D2941" s="7">
        <v>8000</v>
      </c>
      <c r="E2941" s="7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7">
        <f t="shared" si="270"/>
        <v>329.2</v>
      </c>
      <c r="N2941" t="b">
        <v>1</v>
      </c>
      <c r="O2941" s="11">
        <f t="shared" si="271"/>
        <v>1.0287500000000001</v>
      </c>
      <c r="P2941" s="12">
        <f t="shared" si="272"/>
        <v>41845.809166666666</v>
      </c>
      <c r="Q2941" s="12">
        <f t="shared" si="273"/>
        <v>41879.041666666664</v>
      </c>
      <c r="R2941" t="s">
        <v>8305</v>
      </c>
      <c r="S2941" t="str">
        <f t="shared" si="274"/>
        <v>theater</v>
      </c>
      <c r="T2941" t="str">
        <f t="shared" si="275"/>
        <v>musical</v>
      </c>
    </row>
    <row r="2942" spans="1:20" ht="43.2" x14ac:dyDescent="0.55000000000000004">
      <c r="A2942">
        <v>2940</v>
      </c>
      <c r="B2942" s="3" t="s">
        <v>2940</v>
      </c>
      <c r="C2942" s="3" t="s">
        <v>7050</v>
      </c>
      <c r="D2942" s="7">
        <v>2500</v>
      </c>
      <c r="E2942" s="7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7">
        <f t="shared" si="270"/>
        <v>81.242424242424249</v>
      </c>
      <c r="N2942" t="b">
        <v>1</v>
      </c>
      <c r="O2942" s="11">
        <f t="shared" si="271"/>
        <v>1.0724</v>
      </c>
      <c r="P2942" s="12">
        <f t="shared" si="272"/>
        <v>41982.773356481484</v>
      </c>
      <c r="Q2942" s="12">
        <f t="shared" si="273"/>
        <v>42022.773356481484</v>
      </c>
      <c r="R2942" t="s">
        <v>8305</v>
      </c>
      <c r="S2942" t="str">
        <f t="shared" si="274"/>
        <v>theater</v>
      </c>
      <c r="T2942" t="str">
        <f t="shared" si="275"/>
        <v>musical</v>
      </c>
    </row>
    <row r="2943" spans="1:20" ht="43.2" x14ac:dyDescent="0.55000000000000004">
      <c r="A2943">
        <v>2941</v>
      </c>
      <c r="B2943" s="3" t="s">
        <v>2941</v>
      </c>
      <c r="C2943" s="3" t="s">
        <v>7051</v>
      </c>
      <c r="D2943" s="7">
        <v>25000</v>
      </c>
      <c r="E2943" s="7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7">
        <f t="shared" si="270"/>
        <v>1</v>
      </c>
      <c r="N2943" t="b">
        <v>0</v>
      </c>
      <c r="O2943" s="11">
        <f t="shared" si="271"/>
        <v>4.0000000000000003E-5</v>
      </c>
      <c r="P2943" s="12">
        <f t="shared" si="272"/>
        <v>42034.960127314815</v>
      </c>
      <c r="Q2943" s="12">
        <f t="shared" si="273"/>
        <v>42064.960127314815</v>
      </c>
      <c r="R2943" t="s">
        <v>8303</v>
      </c>
      <c r="S2943" t="str">
        <f t="shared" si="274"/>
        <v>theater</v>
      </c>
      <c r="T2943" t="str">
        <f t="shared" si="275"/>
        <v>spaces</v>
      </c>
    </row>
    <row r="2944" spans="1:20" ht="43.2" x14ac:dyDescent="0.55000000000000004">
      <c r="A2944">
        <v>2942</v>
      </c>
      <c r="B2944" s="3" t="s">
        <v>2942</v>
      </c>
      <c r="C2944" s="3" t="s">
        <v>7052</v>
      </c>
      <c r="D2944" s="7">
        <v>200000</v>
      </c>
      <c r="E2944" s="7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7">
        <f t="shared" si="270"/>
        <v>202.22772277227722</v>
      </c>
      <c r="N2944" t="b">
        <v>0</v>
      </c>
      <c r="O2944" s="11">
        <f t="shared" si="271"/>
        <v>0.20424999999999999</v>
      </c>
      <c r="P2944" s="12">
        <f t="shared" si="272"/>
        <v>42334.803923611107</v>
      </c>
      <c r="Q2944" s="12">
        <f t="shared" si="273"/>
        <v>42354.845833333333</v>
      </c>
      <c r="R2944" t="s">
        <v>8303</v>
      </c>
      <c r="S2944" t="str">
        <f t="shared" si="274"/>
        <v>theater</v>
      </c>
      <c r="T2944" t="str">
        <f t="shared" si="275"/>
        <v>spaces</v>
      </c>
    </row>
    <row r="2945" spans="1:20" ht="43.2" x14ac:dyDescent="0.55000000000000004">
      <c r="A2945">
        <v>2943</v>
      </c>
      <c r="B2945" s="3" t="s">
        <v>2943</v>
      </c>
      <c r="C2945" s="3" t="s">
        <v>7053</v>
      </c>
      <c r="D2945" s="7">
        <v>3000</v>
      </c>
      <c r="E2945" s="7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7" t="e">
        <f t="shared" si="270"/>
        <v>#DIV/0!</v>
      </c>
      <c r="N2945" t="b">
        <v>0</v>
      </c>
      <c r="O2945" s="11">
        <f t="shared" si="271"/>
        <v>0</v>
      </c>
      <c r="P2945" s="12">
        <f t="shared" si="272"/>
        <v>42077.129398148143</v>
      </c>
      <c r="Q2945" s="12">
        <f t="shared" si="273"/>
        <v>42107.129398148143</v>
      </c>
      <c r="R2945" t="s">
        <v>8303</v>
      </c>
      <c r="S2945" t="str">
        <f t="shared" si="274"/>
        <v>theater</v>
      </c>
      <c r="T2945" t="str">
        <f t="shared" si="275"/>
        <v>spaces</v>
      </c>
    </row>
    <row r="2946" spans="1:20" ht="43.2" x14ac:dyDescent="0.55000000000000004">
      <c r="A2946">
        <v>2944</v>
      </c>
      <c r="B2946" s="3" t="s">
        <v>2944</v>
      </c>
      <c r="C2946" s="3" t="s">
        <v>7054</v>
      </c>
      <c r="D2946" s="7">
        <v>10000</v>
      </c>
      <c r="E2946" s="7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7">
        <f t="shared" si="270"/>
        <v>100</v>
      </c>
      <c r="N2946" t="b">
        <v>0</v>
      </c>
      <c r="O2946" s="11">
        <f t="shared" si="271"/>
        <v>0.01</v>
      </c>
      <c r="P2946" s="12">
        <f t="shared" si="272"/>
        <v>42132.9143287037</v>
      </c>
      <c r="Q2946" s="12">
        <f t="shared" si="273"/>
        <v>42162.9143287037</v>
      </c>
      <c r="R2946" t="s">
        <v>8303</v>
      </c>
      <c r="S2946" t="str">
        <f t="shared" si="274"/>
        <v>theater</v>
      </c>
      <c r="T2946" t="str">
        <f t="shared" si="275"/>
        <v>spaces</v>
      </c>
    </row>
    <row r="2947" spans="1:20" ht="57.6" x14ac:dyDescent="0.55000000000000004">
      <c r="A2947">
        <v>2945</v>
      </c>
      <c r="B2947" s="3" t="s">
        <v>2945</v>
      </c>
      <c r="C2947" s="3" t="s">
        <v>7055</v>
      </c>
      <c r="D2947" s="7">
        <v>50000</v>
      </c>
      <c r="E2947" s="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7" t="e">
        <f t="shared" ref="M2947:M3010" si="276">E2947/L2947</f>
        <v>#DIV/0!</v>
      </c>
      <c r="N2947" t="b">
        <v>0</v>
      </c>
      <c r="O2947" s="11">
        <f t="shared" ref="O2947:O3010" si="277">E2947/D2947</f>
        <v>0</v>
      </c>
      <c r="P2947" s="12">
        <f t="shared" ref="P2947:P3010" si="278">(((J2947/60)/60)/24)+DATE(1970,1,1)</f>
        <v>42118.139583333337</v>
      </c>
      <c r="Q2947" s="12">
        <f t="shared" ref="Q2947:Q3010" si="279">(((I2947/60)/60)/24)+DATE(1970,1,1)</f>
        <v>42148.139583333337</v>
      </c>
      <c r="R2947" t="s">
        <v>8303</v>
      </c>
      <c r="S2947" t="str">
        <f t="shared" ref="S2947:S3010" si="280">LEFT(R2947, SEARCH("/",R2947,1)-1)</f>
        <v>theater</v>
      </c>
      <c r="T2947" t="str">
        <f t="shared" ref="T2947:T3010" si="281">RIGHT(R2947,LEN(R2947)-SEARCH("/",R2947))</f>
        <v>spaces</v>
      </c>
    </row>
    <row r="2948" spans="1:20" ht="43.2" x14ac:dyDescent="0.55000000000000004">
      <c r="A2948">
        <v>2946</v>
      </c>
      <c r="B2948" s="3" t="s">
        <v>2946</v>
      </c>
      <c r="C2948" s="3" t="s">
        <v>7056</v>
      </c>
      <c r="D2948" s="7">
        <v>2000</v>
      </c>
      <c r="E2948" s="7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7">
        <f t="shared" si="276"/>
        <v>1</v>
      </c>
      <c r="N2948" t="b">
        <v>0</v>
      </c>
      <c r="O2948" s="11">
        <f t="shared" si="277"/>
        <v>1E-3</v>
      </c>
      <c r="P2948" s="12">
        <f t="shared" si="278"/>
        <v>42567.531157407408</v>
      </c>
      <c r="Q2948" s="12">
        <f t="shared" si="279"/>
        <v>42597.531157407408</v>
      </c>
      <c r="R2948" t="s">
        <v>8303</v>
      </c>
      <c r="S2948" t="str">
        <f t="shared" si="280"/>
        <v>theater</v>
      </c>
      <c r="T2948" t="str">
        <f t="shared" si="281"/>
        <v>spaces</v>
      </c>
    </row>
    <row r="2949" spans="1:20" ht="43.2" x14ac:dyDescent="0.55000000000000004">
      <c r="A2949">
        <v>2947</v>
      </c>
      <c r="B2949" s="3" t="s">
        <v>2947</v>
      </c>
      <c r="C2949" s="3" t="s">
        <v>7057</v>
      </c>
      <c r="D2949" s="7">
        <v>25000</v>
      </c>
      <c r="E2949" s="7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7">
        <f t="shared" si="276"/>
        <v>82.461538461538467</v>
      </c>
      <c r="N2949" t="b">
        <v>0</v>
      </c>
      <c r="O2949" s="11">
        <f t="shared" si="277"/>
        <v>4.2880000000000001E-2</v>
      </c>
      <c r="P2949" s="12">
        <f t="shared" si="278"/>
        <v>42649.562118055561</v>
      </c>
      <c r="Q2949" s="12">
        <f t="shared" si="279"/>
        <v>42698.715972222228</v>
      </c>
      <c r="R2949" t="s">
        <v>8303</v>
      </c>
      <c r="S2949" t="str">
        <f t="shared" si="280"/>
        <v>theater</v>
      </c>
      <c r="T2949" t="str">
        <f t="shared" si="281"/>
        <v>spaces</v>
      </c>
    </row>
    <row r="2950" spans="1:20" ht="43.2" x14ac:dyDescent="0.55000000000000004">
      <c r="A2950">
        <v>2948</v>
      </c>
      <c r="B2950" s="3" t="s">
        <v>2948</v>
      </c>
      <c r="C2950" s="3" t="s">
        <v>7058</v>
      </c>
      <c r="D2950" s="7">
        <v>500000</v>
      </c>
      <c r="E2950" s="7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7">
        <f t="shared" si="276"/>
        <v>2.6666666666666665</v>
      </c>
      <c r="N2950" t="b">
        <v>0</v>
      </c>
      <c r="O2950" s="11">
        <f t="shared" si="277"/>
        <v>4.8000000000000001E-5</v>
      </c>
      <c r="P2950" s="12">
        <f t="shared" si="278"/>
        <v>42097.649224537032</v>
      </c>
      <c r="Q2950" s="12">
        <f t="shared" si="279"/>
        <v>42157.649224537032</v>
      </c>
      <c r="R2950" t="s">
        <v>8303</v>
      </c>
      <c r="S2950" t="str">
        <f t="shared" si="280"/>
        <v>theater</v>
      </c>
      <c r="T2950" t="str">
        <f t="shared" si="281"/>
        <v>spaces</v>
      </c>
    </row>
    <row r="2951" spans="1:20" ht="43.2" x14ac:dyDescent="0.55000000000000004">
      <c r="A2951">
        <v>2949</v>
      </c>
      <c r="B2951" s="3" t="s">
        <v>2949</v>
      </c>
      <c r="C2951" s="3" t="s">
        <v>7059</v>
      </c>
      <c r="D2951" s="7">
        <v>1000</v>
      </c>
      <c r="E2951" s="7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7">
        <f t="shared" si="276"/>
        <v>12.5</v>
      </c>
      <c r="N2951" t="b">
        <v>0</v>
      </c>
      <c r="O2951" s="11">
        <f t="shared" si="277"/>
        <v>2.5000000000000001E-2</v>
      </c>
      <c r="P2951" s="12">
        <f t="shared" si="278"/>
        <v>42297.823113425926</v>
      </c>
      <c r="Q2951" s="12">
        <f t="shared" si="279"/>
        <v>42327.864780092597</v>
      </c>
      <c r="R2951" t="s">
        <v>8303</v>
      </c>
      <c r="S2951" t="str">
        <f t="shared" si="280"/>
        <v>theater</v>
      </c>
      <c r="T2951" t="str">
        <f t="shared" si="281"/>
        <v>spaces</v>
      </c>
    </row>
    <row r="2952" spans="1:20" ht="43.2" x14ac:dyDescent="0.55000000000000004">
      <c r="A2952">
        <v>2950</v>
      </c>
      <c r="B2952" s="3" t="s">
        <v>2950</v>
      </c>
      <c r="C2952" s="3" t="s">
        <v>7060</v>
      </c>
      <c r="D2952" s="7">
        <v>5000000</v>
      </c>
      <c r="E2952" s="7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7" t="e">
        <f t="shared" si="276"/>
        <v>#DIV/0!</v>
      </c>
      <c r="N2952" t="b">
        <v>0</v>
      </c>
      <c r="O2952" s="11">
        <f t="shared" si="277"/>
        <v>0</v>
      </c>
      <c r="P2952" s="12">
        <f t="shared" si="278"/>
        <v>42362.36518518519</v>
      </c>
      <c r="Q2952" s="12">
        <f t="shared" si="279"/>
        <v>42392.36518518519</v>
      </c>
      <c r="R2952" t="s">
        <v>8303</v>
      </c>
      <c r="S2952" t="str">
        <f t="shared" si="280"/>
        <v>theater</v>
      </c>
      <c r="T2952" t="str">
        <f t="shared" si="281"/>
        <v>spaces</v>
      </c>
    </row>
    <row r="2953" spans="1:20" ht="57.6" x14ac:dyDescent="0.55000000000000004">
      <c r="A2953">
        <v>2951</v>
      </c>
      <c r="B2953" s="3" t="s">
        <v>2951</v>
      </c>
      <c r="C2953" s="3" t="s">
        <v>7061</v>
      </c>
      <c r="D2953" s="7">
        <v>50000</v>
      </c>
      <c r="E2953" s="7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7">
        <f t="shared" si="276"/>
        <v>18.896551724137932</v>
      </c>
      <c r="N2953" t="b">
        <v>0</v>
      </c>
      <c r="O2953" s="11">
        <f t="shared" si="277"/>
        <v>2.1919999999999999E-2</v>
      </c>
      <c r="P2953" s="12">
        <f t="shared" si="278"/>
        <v>41872.802928240737</v>
      </c>
      <c r="Q2953" s="12">
        <f t="shared" si="279"/>
        <v>41917.802928240737</v>
      </c>
      <c r="R2953" t="s">
        <v>8303</v>
      </c>
      <c r="S2953" t="str">
        <f t="shared" si="280"/>
        <v>theater</v>
      </c>
      <c r="T2953" t="str">
        <f t="shared" si="281"/>
        <v>spaces</v>
      </c>
    </row>
    <row r="2954" spans="1:20" ht="43.2" x14ac:dyDescent="0.55000000000000004">
      <c r="A2954">
        <v>2952</v>
      </c>
      <c r="B2954" s="3" t="s">
        <v>2952</v>
      </c>
      <c r="C2954" s="3" t="s">
        <v>7062</v>
      </c>
      <c r="D2954" s="7">
        <v>20000</v>
      </c>
      <c r="E2954" s="7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7">
        <f t="shared" si="276"/>
        <v>200.625</v>
      </c>
      <c r="N2954" t="b">
        <v>0</v>
      </c>
      <c r="O2954" s="11">
        <f t="shared" si="277"/>
        <v>8.0250000000000002E-2</v>
      </c>
      <c r="P2954" s="12">
        <f t="shared" si="278"/>
        <v>42628.690266203703</v>
      </c>
      <c r="Q2954" s="12">
        <f t="shared" si="279"/>
        <v>42660.166666666672</v>
      </c>
      <c r="R2954" t="s">
        <v>8303</v>
      </c>
      <c r="S2954" t="str">
        <f t="shared" si="280"/>
        <v>theater</v>
      </c>
      <c r="T2954" t="str">
        <f t="shared" si="281"/>
        <v>spaces</v>
      </c>
    </row>
    <row r="2955" spans="1:20" ht="43.2" x14ac:dyDescent="0.55000000000000004">
      <c r="A2955">
        <v>2953</v>
      </c>
      <c r="B2955" s="3" t="s">
        <v>2953</v>
      </c>
      <c r="C2955" s="3" t="s">
        <v>7063</v>
      </c>
      <c r="D2955" s="7">
        <v>400000</v>
      </c>
      <c r="E2955" s="7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7">
        <f t="shared" si="276"/>
        <v>201.66666666666666</v>
      </c>
      <c r="N2955" t="b">
        <v>0</v>
      </c>
      <c r="O2955" s="11">
        <f t="shared" si="277"/>
        <v>1.5125E-3</v>
      </c>
      <c r="P2955" s="12">
        <f t="shared" si="278"/>
        <v>42255.791909722218</v>
      </c>
      <c r="Q2955" s="12">
        <f t="shared" si="279"/>
        <v>42285.791909722218</v>
      </c>
      <c r="R2955" t="s">
        <v>8303</v>
      </c>
      <c r="S2955" t="str">
        <f t="shared" si="280"/>
        <v>theater</v>
      </c>
      <c r="T2955" t="str">
        <f t="shared" si="281"/>
        <v>spaces</v>
      </c>
    </row>
    <row r="2956" spans="1:20" ht="43.2" x14ac:dyDescent="0.55000000000000004">
      <c r="A2956">
        <v>2954</v>
      </c>
      <c r="B2956" s="3" t="s">
        <v>2954</v>
      </c>
      <c r="C2956" s="3" t="s">
        <v>7064</v>
      </c>
      <c r="D2956" s="7">
        <v>15000</v>
      </c>
      <c r="E2956" s="7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7" t="e">
        <f t="shared" si="276"/>
        <v>#DIV/0!</v>
      </c>
      <c r="N2956" t="b">
        <v>0</v>
      </c>
      <c r="O2956" s="11">
        <f t="shared" si="277"/>
        <v>0</v>
      </c>
      <c r="P2956" s="12">
        <f t="shared" si="278"/>
        <v>42790.583368055552</v>
      </c>
      <c r="Q2956" s="12">
        <f t="shared" si="279"/>
        <v>42810.541701388895</v>
      </c>
      <c r="R2956" t="s">
        <v>8303</v>
      </c>
      <c r="S2956" t="str">
        <f t="shared" si="280"/>
        <v>theater</v>
      </c>
      <c r="T2956" t="str">
        <f t="shared" si="281"/>
        <v>spaces</v>
      </c>
    </row>
    <row r="2957" spans="1:20" ht="28.8" x14ac:dyDescent="0.55000000000000004">
      <c r="A2957">
        <v>2955</v>
      </c>
      <c r="B2957" s="3" t="s">
        <v>2955</v>
      </c>
      <c r="C2957" s="3" t="s">
        <v>7065</v>
      </c>
      <c r="D2957" s="7">
        <v>1200</v>
      </c>
      <c r="E2957" s="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7">
        <f t="shared" si="276"/>
        <v>65</v>
      </c>
      <c r="N2957" t="b">
        <v>0</v>
      </c>
      <c r="O2957" s="11">
        <f t="shared" si="277"/>
        <v>0.59583333333333333</v>
      </c>
      <c r="P2957" s="12">
        <f t="shared" si="278"/>
        <v>42141.741307870368</v>
      </c>
      <c r="Q2957" s="12">
        <f t="shared" si="279"/>
        <v>42171.741307870368</v>
      </c>
      <c r="R2957" t="s">
        <v>8303</v>
      </c>
      <c r="S2957" t="str">
        <f t="shared" si="280"/>
        <v>theater</v>
      </c>
      <c r="T2957" t="str">
        <f t="shared" si="281"/>
        <v>spaces</v>
      </c>
    </row>
    <row r="2958" spans="1:20" ht="43.2" x14ac:dyDescent="0.55000000000000004">
      <c r="A2958">
        <v>2956</v>
      </c>
      <c r="B2958" s="3" t="s">
        <v>2956</v>
      </c>
      <c r="C2958" s="3" t="s">
        <v>7066</v>
      </c>
      <c r="D2958" s="7">
        <v>7900</v>
      </c>
      <c r="E2958" s="7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7">
        <f t="shared" si="276"/>
        <v>66.099999999999994</v>
      </c>
      <c r="N2958" t="b">
        <v>0</v>
      </c>
      <c r="O2958" s="11">
        <f t="shared" si="277"/>
        <v>0.16734177215189874</v>
      </c>
      <c r="P2958" s="12">
        <f t="shared" si="278"/>
        <v>42464.958912037036</v>
      </c>
      <c r="Q2958" s="12">
        <f t="shared" si="279"/>
        <v>42494.958912037036</v>
      </c>
      <c r="R2958" t="s">
        <v>8303</v>
      </c>
      <c r="S2958" t="str">
        <f t="shared" si="280"/>
        <v>theater</v>
      </c>
      <c r="T2958" t="str">
        <f t="shared" si="281"/>
        <v>spaces</v>
      </c>
    </row>
    <row r="2959" spans="1:20" ht="43.2" x14ac:dyDescent="0.55000000000000004">
      <c r="A2959">
        <v>2957</v>
      </c>
      <c r="B2959" s="3" t="s">
        <v>2957</v>
      </c>
      <c r="C2959" s="3" t="s">
        <v>7067</v>
      </c>
      <c r="D2959" s="7">
        <v>15000</v>
      </c>
      <c r="E2959" s="7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7">
        <f t="shared" si="276"/>
        <v>93.333333333333329</v>
      </c>
      <c r="N2959" t="b">
        <v>0</v>
      </c>
      <c r="O2959" s="11">
        <f t="shared" si="277"/>
        <v>1.8666666666666668E-2</v>
      </c>
      <c r="P2959" s="12">
        <f t="shared" si="278"/>
        <v>42031.011249999996</v>
      </c>
      <c r="Q2959" s="12">
        <f t="shared" si="279"/>
        <v>42090.969583333332</v>
      </c>
      <c r="R2959" t="s">
        <v>8303</v>
      </c>
      <c r="S2959" t="str">
        <f t="shared" si="280"/>
        <v>theater</v>
      </c>
      <c r="T2959" t="str">
        <f t="shared" si="281"/>
        <v>spaces</v>
      </c>
    </row>
    <row r="2960" spans="1:20" ht="43.2" x14ac:dyDescent="0.55000000000000004">
      <c r="A2960">
        <v>2958</v>
      </c>
      <c r="B2960" s="3" t="s">
        <v>2958</v>
      </c>
      <c r="C2960" s="3" t="s">
        <v>7068</v>
      </c>
      <c r="D2960" s="7">
        <v>80000</v>
      </c>
      <c r="E2960" s="7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7" t="e">
        <f t="shared" si="276"/>
        <v>#DIV/0!</v>
      </c>
      <c r="N2960" t="b">
        <v>0</v>
      </c>
      <c r="O2960" s="11">
        <f t="shared" si="277"/>
        <v>0</v>
      </c>
      <c r="P2960" s="12">
        <f t="shared" si="278"/>
        <v>42438.779131944444</v>
      </c>
      <c r="Q2960" s="12">
        <f t="shared" si="279"/>
        <v>42498.73746527778</v>
      </c>
      <c r="R2960" t="s">
        <v>8303</v>
      </c>
      <c r="S2960" t="str">
        <f t="shared" si="280"/>
        <v>theater</v>
      </c>
      <c r="T2960" t="str">
        <f t="shared" si="281"/>
        <v>spaces</v>
      </c>
    </row>
    <row r="2961" spans="1:20" ht="43.2" x14ac:dyDescent="0.55000000000000004">
      <c r="A2961">
        <v>2959</v>
      </c>
      <c r="B2961" s="3" t="s">
        <v>2959</v>
      </c>
      <c r="C2961" s="3" t="s">
        <v>7069</v>
      </c>
      <c r="D2961" s="7">
        <v>10000</v>
      </c>
      <c r="E2961" s="7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7" t="e">
        <f t="shared" si="276"/>
        <v>#DIV/0!</v>
      </c>
      <c r="N2961" t="b">
        <v>0</v>
      </c>
      <c r="O2961" s="11">
        <f t="shared" si="277"/>
        <v>0</v>
      </c>
      <c r="P2961" s="12">
        <f t="shared" si="278"/>
        <v>42498.008391203708</v>
      </c>
      <c r="Q2961" s="12">
        <f t="shared" si="279"/>
        <v>42528.008391203708</v>
      </c>
      <c r="R2961" t="s">
        <v>8303</v>
      </c>
      <c r="S2961" t="str">
        <f t="shared" si="280"/>
        <v>theater</v>
      </c>
      <c r="T2961" t="str">
        <f t="shared" si="281"/>
        <v>spaces</v>
      </c>
    </row>
    <row r="2962" spans="1:20" ht="43.2" x14ac:dyDescent="0.55000000000000004">
      <c r="A2962">
        <v>2960</v>
      </c>
      <c r="B2962" s="3" t="s">
        <v>2960</v>
      </c>
      <c r="C2962" s="3" t="s">
        <v>7070</v>
      </c>
      <c r="D2962" s="7">
        <v>30000000</v>
      </c>
      <c r="E2962" s="7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7" t="e">
        <f t="shared" si="276"/>
        <v>#DIV/0!</v>
      </c>
      <c r="N2962" t="b">
        <v>0</v>
      </c>
      <c r="O2962" s="11">
        <f t="shared" si="277"/>
        <v>0</v>
      </c>
      <c r="P2962" s="12">
        <f t="shared" si="278"/>
        <v>41863.757210648146</v>
      </c>
      <c r="Q2962" s="12">
        <f t="shared" si="279"/>
        <v>41893.757210648146</v>
      </c>
      <c r="R2962" t="s">
        <v>8303</v>
      </c>
      <c r="S2962" t="str">
        <f t="shared" si="280"/>
        <v>theater</v>
      </c>
      <c r="T2962" t="str">
        <f t="shared" si="281"/>
        <v>spaces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 s="7">
        <v>5000</v>
      </c>
      <c r="E2963" s="7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7">
        <f t="shared" si="276"/>
        <v>50.75</v>
      </c>
      <c r="N2963" t="b">
        <v>1</v>
      </c>
      <c r="O2963" s="11">
        <f t="shared" si="277"/>
        <v>1.0962000000000001</v>
      </c>
      <c r="P2963" s="12">
        <f t="shared" si="278"/>
        <v>42061.212488425925</v>
      </c>
      <c r="Q2963" s="12">
        <f t="shared" si="279"/>
        <v>42089.166666666672</v>
      </c>
      <c r="R2963" t="s">
        <v>8271</v>
      </c>
      <c r="S2963" t="str">
        <f t="shared" si="280"/>
        <v>theater</v>
      </c>
      <c r="T2963" t="str">
        <f t="shared" si="281"/>
        <v>plays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 s="7">
        <v>1000</v>
      </c>
      <c r="E2964" s="7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7">
        <f t="shared" si="276"/>
        <v>60.9</v>
      </c>
      <c r="N2964" t="b">
        <v>1</v>
      </c>
      <c r="O2964" s="11">
        <f t="shared" si="277"/>
        <v>1.218</v>
      </c>
      <c r="P2964" s="12">
        <f t="shared" si="278"/>
        <v>42036.24428240741</v>
      </c>
      <c r="Q2964" s="12">
        <f t="shared" si="279"/>
        <v>42064.290972222225</v>
      </c>
      <c r="R2964" t="s">
        <v>8271</v>
      </c>
      <c r="S2964" t="str">
        <f t="shared" si="280"/>
        <v>theater</v>
      </c>
      <c r="T2964" t="str">
        <f t="shared" si="281"/>
        <v>plays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 s="7">
        <v>10000</v>
      </c>
      <c r="E2965" s="7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7">
        <f t="shared" si="276"/>
        <v>109.03061224489795</v>
      </c>
      <c r="N2965" t="b">
        <v>1</v>
      </c>
      <c r="O2965" s="11">
        <f t="shared" si="277"/>
        <v>1.0685</v>
      </c>
      <c r="P2965" s="12">
        <f t="shared" si="278"/>
        <v>42157.470185185186</v>
      </c>
      <c r="Q2965" s="12">
        <f t="shared" si="279"/>
        <v>42187.470185185186</v>
      </c>
      <c r="R2965" t="s">
        <v>8271</v>
      </c>
      <c r="S2965" t="str">
        <f t="shared" si="280"/>
        <v>theater</v>
      </c>
      <c r="T2965" t="str">
        <f t="shared" si="281"/>
        <v>plays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 s="7">
        <v>5000</v>
      </c>
      <c r="E2966" s="7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7">
        <f t="shared" si="276"/>
        <v>25.692295918367346</v>
      </c>
      <c r="N2966" t="b">
        <v>1</v>
      </c>
      <c r="O2966" s="11">
        <f t="shared" si="277"/>
        <v>1.0071379999999999</v>
      </c>
      <c r="P2966" s="12">
        <f t="shared" si="278"/>
        <v>41827.909942129627</v>
      </c>
      <c r="Q2966" s="12">
        <f t="shared" si="279"/>
        <v>41857.897222222222</v>
      </c>
      <c r="R2966" t="s">
        <v>8271</v>
      </c>
      <c r="S2966" t="str">
        <f t="shared" si="280"/>
        <v>theater</v>
      </c>
      <c r="T2966" t="str">
        <f t="shared" si="281"/>
        <v>plays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 s="7">
        <v>1500</v>
      </c>
      <c r="E2967" s="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7">
        <f t="shared" si="276"/>
        <v>41.92307692307692</v>
      </c>
      <c r="N2967" t="b">
        <v>1</v>
      </c>
      <c r="O2967" s="11">
        <f t="shared" si="277"/>
        <v>1.0900000000000001</v>
      </c>
      <c r="P2967" s="12">
        <f t="shared" si="278"/>
        <v>42162.729548611111</v>
      </c>
      <c r="Q2967" s="12">
        <f t="shared" si="279"/>
        <v>42192.729548611111</v>
      </c>
      <c r="R2967" t="s">
        <v>8271</v>
      </c>
      <c r="S2967" t="str">
        <f t="shared" si="280"/>
        <v>theater</v>
      </c>
      <c r="T2967" t="str">
        <f t="shared" si="281"/>
        <v>plays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 s="7">
        <v>10000</v>
      </c>
      <c r="E2968" s="7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7">
        <f t="shared" si="276"/>
        <v>88.7734375</v>
      </c>
      <c r="N2968" t="b">
        <v>1</v>
      </c>
      <c r="O2968" s="11">
        <f t="shared" si="277"/>
        <v>1.1363000000000001</v>
      </c>
      <c r="P2968" s="12">
        <f t="shared" si="278"/>
        <v>42233.738564814819</v>
      </c>
      <c r="Q2968" s="12">
        <f t="shared" si="279"/>
        <v>42263.738564814819</v>
      </c>
      <c r="R2968" t="s">
        <v>8271</v>
      </c>
      <c r="S2968" t="str">
        <f t="shared" si="280"/>
        <v>theater</v>
      </c>
      <c r="T2968" t="str">
        <f t="shared" si="281"/>
        <v>plays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 s="7">
        <v>5000</v>
      </c>
      <c r="E2969" s="7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7">
        <f t="shared" si="276"/>
        <v>80.225352112676063</v>
      </c>
      <c r="N2969" t="b">
        <v>1</v>
      </c>
      <c r="O2969" s="11">
        <f t="shared" si="277"/>
        <v>1.1392</v>
      </c>
      <c r="P2969" s="12">
        <f t="shared" si="278"/>
        <v>42042.197824074072</v>
      </c>
      <c r="Q2969" s="12">
        <f t="shared" si="279"/>
        <v>42072.156157407408</v>
      </c>
      <c r="R2969" t="s">
        <v>8271</v>
      </c>
      <c r="S2969" t="str">
        <f t="shared" si="280"/>
        <v>theater</v>
      </c>
      <c r="T2969" t="str">
        <f t="shared" si="281"/>
        <v>plays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 s="7">
        <v>3500</v>
      </c>
      <c r="E2970" s="7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7">
        <f t="shared" si="276"/>
        <v>78.936170212765958</v>
      </c>
      <c r="N2970" t="b">
        <v>1</v>
      </c>
      <c r="O2970" s="11">
        <f t="shared" si="277"/>
        <v>1.06</v>
      </c>
      <c r="P2970" s="12">
        <f t="shared" si="278"/>
        <v>42585.523842592593</v>
      </c>
      <c r="Q2970" s="12">
        <f t="shared" si="279"/>
        <v>42599.165972222225</v>
      </c>
      <c r="R2970" t="s">
        <v>8271</v>
      </c>
      <c r="S2970" t="str">
        <f t="shared" si="280"/>
        <v>theater</v>
      </c>
      <c r="T2970" t="str">
        <f t="shared" si="281"/>
        <v>plays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 s="7">
        <v>1000</v>
      </c>
      <c r="E2971" s="7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7">
        <f t="shared" si="276"/>
        <v>95.588235294117652</v>
      </c>
      <c r="N2971" t="b">
        <v>1</v>
      </c>
      <c r="O2971" s="11">
        <f t="shared" si="277"/>
        <v>1.625</v>
      </c>
      <c r="P2971" s="12">
        <f t="shared" si="278"/>
        <v>42097.786493055552</v>
      </c>
      <c r="Q2971" s="12">
        <f t="shared" si="279"/>
        <v>42127.952083333337</v>
      </c>
      <c r="R2971" t="s">
        <v>8271</v>
      </c>
      <c r="S2971" t="str">
        <f t="shared" si="280"/>
        <v>theater</v>
      </c>
      <c r="T2971" t="str">
        <f t="shared" si="281"/>
        <v>plays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 s="7">
        <v>6000</v>
      </c>
      <c r="E2972" s="7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7">
        <f t="shared" si="276"/>
        <v>69.890109890109883</v>
      </c>
      <c r="N2972" t="b">
        <v>1</v>
      </c>
      <c r="O2972" s="11">
        <f t="shared" si="277"/>
        <v>1.06</v>
      </c>
      <c r="P2972" s="12">
        <f t="shared" si="278"/>
        <v>41808.669571759259</v>
      </c>
      <c r="Q2972" s="12">
        <f t="shared" si="279"/>
        <v>41838.669571759259</v>
      </c>
      <c r="R2972" t="s">
        <v>8271</v>
      </c>
      <c r="S2972" t="str">
        <f t="shared" si="280"/>
        <v>theater</v>
      </c>
      <c r="T2972" t="str">
        <f t="shared" si="281"/>
        <v>plays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 s="7">
        <v>3200</v>
      </c>
      <c r="E2973" s="7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7">
        <f t="shared" si="276"/>
        <v>74.534883720930239</v>
      </c>
      <c r="N2973" t="b">
        <v>1</v>
      </c>
      <c r="O2973" s="11">
        <f t="shared" si="277"/>
        <v>1.0015624999999999</v>
      </c>
      <c r="P2973" s="12">
        <f t="shared" si="278"/>
        <v>41852.658310185187</v>
      </c>
      <c r="Q2973" s="12">
        <f t="shared" si="279"/>
        <v>41882.658310185187</v>
      </c>
      <c r="R2973" t="s">
        <v>8271</v>
      </c>
      <c r="S2973" t="str">
        <f t="shared" si="280"/>
        <v>theater</v>
      </c>
      <c r="T2973" t="str">
        <f t="shared" si="281"/>
        <v>plays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 s="7">
        <v>2000</v>
      </c>
      <c r="E2974" s="7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7">
        <f t="shared" si="276"/>
        <v>123.94117647058823</v>
      </c>
      <c r="N2974" t="b">
        <v>1</v>
      </c>
      <c r="O2974" s="11">
        <f t="shared" si="277"/>
        <v>1.0535000000000001</v>
      </c>
      <c r="P2974" s="12">
        <f t="shared" si="278"/>
        <v>42694.110185185185</v>
      </c>
      <c r="Q2974" s="12">
        <f t="shared" si="279"/>
        <v>42709.041666666672</v>
      </c>
      <c r="R2974" t="s">
        <v>8271</v>
      </c>
      <c r="S2974" t="str">
        <f t="shared" si="280"/>
        <v>theater</v>
      </c>
      <c r="T2974" t="str">
        <f t="shared" si="281"/>
        <v>plays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 s="7">
        <v>5000</v>
      </c>
      <c r="E2975" s="7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7">
        <f t="shared" si="276"/>
        <v>264.84848484848487</v>
      </c>
      <c r="N2975" t="b">
        <v>1</v>
      </c>
      <c r="O2975" s="11">
        <f t="shared" si="277"/>
        <v>1.748</v>
      </c>
      <c r="P2975" s="12">
        <f t="shared" si="278"/>
        <v>42341.818379629629</v>
      </c>
      <c r="Q2975" s="12">
        <f t="shared" si="279"/>
        <v>42370.166666666672</v>
      </c>
      <c r="R2975" t="s">
        <v>8271</v>
      </c>
      <c r="S2975" t="str">
        <f t="shared" si="280"/>
        <v>theater</v>
      </c>
      <c r="T2975" t="str">
        <f t="shared" si="281"/>
        <v>plays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 s="7">
        <v>5000</v>
      </c>
      <c r="E2976" s="7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7">
        <f t="shared" si="276"/>
        <v>58.620689655172413</v>
      </c>
      <c r="N2976" t="b">
        <v>1</v>
      </c>
      <c r="O2976" s="11">
        <f t="shared" si="277"/>
        <v>1.02</v>
      </c>
      <c r="P2976" s="12">
        <f t="shared" si="278"/>
        <v>41880.061006944445</v>
      </c>
      <c r="Q2976" s="12">
        <f t="shared" si="279"/>
        <v>41908.065972222219</v>
      </c>
      <c r="R2976" t="s">
        <v>8271</v>
      </c>
      <c r="S2976" t="str">
        <f t="shared" si="280"/>
        <v>theater</v>
      </c>
      <c r="T2976" t="str">
        <f t="shared" si="281"/>
        <v>plays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 s="7">
        <v>8000</v>
      </c>
      <c r="E2977" s="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7">
        <f t="shared" si="276"/>
        <v>70.884955752212392</v>
      </c>
      <c r="N2977" t="b">
        <v>1</v>
      </c>
      <c r="O2977" s="11">
        <f t="shared" si="277"/>
        <v>1.00125</v>
      </c>
      <c r="P2977" s="12">
        <f t="shared" si="278"/>
        <v>41941.683865740742</v>
      </c>
      <c r="Q2977" s="12">
        <f t="shared" si="279"/>
        <v>41970.125</v>
      </c>
      <c r="R2977" t="s">
        <v>8271</v>
      </c>
      <c r="S2977" t="str">
        <f t="shared" si="280"/>
        <v>theater</v>
      </c>
      <c r="T2977" t="str">
        <f t="shared" si="281"/>
        <v>plays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 s="7">
        <v>70</v>
      </c>
      <c r="E2978" s="7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7">
        <f t="shared" si="276"/>
        <v>8.5714285714285712</v>
      </c>
      <c r="N2978" t="b">
        <v>1</v>
      </c>
      <c r="O2978" s="11">
        <f t="shared" si="277"/>
        <v>1.7142857142857142</v>
      </c>
      <c r="P2978" s="12">
        <f t="shared" si="278"/>
        <v>42425.730671296296</v>
      </c>
      <c r="Q2978" s="12">
        <f t="shared" si="279"/>
        <v>42442.5</v>
      </c>
      <c r="R2978" t="s">
        <v>8271</v>
      </c>
      <c r="S2978" t="str">
        <f t="shared" si="280"/>
        <v>theater</v>
      </c>
      <c r="T2978" t="str">
        <f t="shared" si="281"/>
        <v>plays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 s="7">
        <v>3000</v>
      </c>
      <c r="E2979" s="7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7">
        <f t="shared" si="276"/>
        <v>113.56666666666666</v>
      </c>
      <c r="N2979" t="b">
        <v>1</v>
      </c>
      <c r="O2979" s="11">
        <f t="shared" si="277"/>
        <v>1.1356666666666666</v>
      </c>
      <c r="P2979" s="12">
        <f t="shared" si="278"/>
        <v>42026.88118055556</v>
      </c>
      <c r="Q2979" s="12">
        <f t="shared" si="279"/>
        <v>42086.093055555553</v>
      </c>
      <c r="R2979" t="s">
        <v>8271</v>
      </c>
      <c r="S2979" t="str">
        <f t="shared" si="280"/>
        <v>theater</v>
      </c>
      <c r="T2979" t="str">
        <f t="shared" si="281"/>
        <v>plays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 s="7">
        <v>750</v>
      </c>
      <c r="E2980" s="7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7">
        <f t="shared" si="276"/>
        <v>60.6875</v>
      </c>
      <c r="N2980" t="b">
        <v>1</v>
      </c>
      <c r="O2980" s="11">
        <f t="shared" si="277"/>
        <v>1.2946666666666666</v>
      </c>
      <c r="P2980" s="12">
        <f t="shared" si="278"/>
        <v>41922.640590277777</v>
      </c>
      <c r="Q2980" s="12">
        <f t="shared" si="279"/>
        <v>41932.249305555553</v>
      </c>
      <c r="R2980" t="s">
        <v>8271</v>
      </c>
      <c r="S2980" t="str">
        <f t="shared" si="280"/>
        <v>theater</v>
      </c>
      <c r="T2980" t="str">
        <f t="shared" si="281"/>
        <v>plays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 s="7">
        <v>5000</v>
      </c>
      <c r="E2981" s="7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7">
        <f t="shared" si="276"/>
        <v>110.21739130434783</v>
      </c>
      <c r="N2981" t="b">
        <v>1</v>
      </c>
      <c r="O2981" s="11">
        <f t="shared" si="277"/>
        <v>1.014</v>
      </c>
      <c r="P2981" s="12">
        <f t="shared" si="278"/>
        <v>41993.824340277773</v>
      </c>
      <c r="Q2981" s="12">
        <f t="shared" si="279"/>
        <v>42010.25</v>
      </c>
      <c r="R2981" t="s">
        <v>8271</v>
      </c>
      <c r="S2981" t="str">
        <f t="shared" si="280"/>
        <v>theater</v>
      </c>
      <c r="T2981" t="str">
        <f t="shared" si="281"/>
        <v>plays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 s="7">
        <v>3000</v>
      </c>
      <c r="E2982" s="7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7">
        <f t="shared" si="276"/>
        <v>136.45833333333334</v>
      </c>
      <c r="N2982" t="b">
        <v>1</v>
      </c>
      <c r="O2982" s="11">
        <f t="shared" si="277"/>
        <v>1.0916666666666666</v>
      </c>
      <c r="P2982" s="12">
        <f t="shared" si="278"/>
        <v>42219.915856481486</v>
      </c>
      <c r="Q2982" s="12">
        <f t="shared" si="279"/>
        <v>42240.083333333328</v>
      </c>
      <c r="R2982" t="s">
        <v>8271</v>
      </c>
      <c r="S2982" t="str">
        <f t="shared" si="280"/>
        <v>theater</v>
      </c>
      <c r="T2982" t="str">
        <f t="shared" si="281"/>
        <v>plays</v>
      </c>
    </row>
    <row r="2983" spans="1:20" ht="43.2" x14ac:dyDescent="0.55000000000000004">
      <c r="A2983">
        <v>2981</v>
      </c>
      <c r="B2983" s="3" t="s">
        <v>2981</v>
      </c>
      <c r="C2983" s="3" t="s">
        <v>7091</v>
      </c>
      <c r="D2983" s="7">
        <v>4000</v>
      </c>
      <c r="E2983" s="7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7">
        <f t="shared" si="276"/>
        <v>53.164948453608247</v>
      </c>
      <c r="N2983" t="b">
        <v>1</v>
      </c>
      <c r="O2983" s="11">
        <f t="shared" si="277"/>
        <v>1.28925</v>
      </c>
      <c r="P2983" s="12">
        <f t="shared" si="278"/>
        <v>42225.559675925921</v>
      </c>
      <c r="Q2983" s="12">
        <f t="shared" si="279"/>
        <v>42270.559675925921</v>
      </c>
      <c r="R2983" t="s">
        <v>8303</v>
      </c>
      <c r="S2983" t="str">
        <f t="shared" si="280"/>
        <v>theater</v>
      </c>
      <c r="T2983" t="str">
        <f t="shared" si="281"/>
        <v>spaces</v>
      </c>
    </row>
    <row r="2984" spans="1:20" ht="28.8" x14ac:dyDescent="0.55000000000000004">
      <c r="A2984">
        <v>2982</v>
      </c>
      <c r="B2984" s="3" t="s">
        <v>2982</v>
      </c>
      <c r="C2984" s="3" t="s">
        <v>7092</v>
      </c>
      <c r="D2984" s="7">
        <v>5000</v>
      </c>
      <c r="E2984" s="7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7">
        <f t="shared" si="276"/>
        <v>86.491525423728817</v>
      </c>
      <c r="N2984" t="b">
        <v>1</v>
      </c>
      <c r="O2984" s="11">
        <f t="shared" si="277"/>
        <v>1.0206</v>
      </c>
      <c r="P2984" s="12">
        <f t="shared" si="278"/>
        <v>42381.686840277776</v>
      </c>
      <c r="Q2984" s="12">
        <f t="shared" si="279"/>
        <v>42411.686840277776</v>
      </c>
      <c r="R2984" t="s">
        <v>8303</v>
      </c>
      <c r="S2984" t="str">
        <f t="shared" si="280"/>
        <v>theater</v>
      </c>
      <c r="T2984" t="str">
        <f t="shared" si="281"/>
        <v>spaces</v>
      </c>
    </row>
    <row r="2985" spans="1:20" ht="43.2" x14ac:dyDescent="0.55000000000000004">
      <c r="A2985">
        <v>2983</v>
      </c>
      <c r="B2985" s="3" t="s">
        <v>2983</v>
      </c>
      <c r="C2985" s="3" t="s">
        <v>7093</v>
      </c>
      <c r="D2985" s="7">
        <v>116000</v>
      </c>
      <c r="E2985" s="7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7">
        <f t="shared" si="276"/>
        <v>155.23827397260274</v>
      </c>
      <c r="N2985" t="b">
        <v>1</v>
      </c>
      <c r="O2985" s="11">
        <f t="shared" si="277"/>
        <v>1.465395775862069</v>
      </c>
      <c r="P2985" s="12">
        <f t="shared" si="278"/>
        <v>41894.632361111115</v>
      </c>
      <c r="Q2985" s="12">
        <f t="shared" si="279"/>
        <v>41954.674027777779</v>
      </c>
      <c r="R2985" t="s">
        <v>8303</v>
      </c>
      <c r="S2985" t="str">
        <f t="shared" si="280"/>
        <v>theater</v>
      </c>
      <c r="T2985" t="str">
        <f t="shared" si="281"/>
        <v>spaces</v>
      </c>
    </row>
    <row r="2986" spans="1:20" ht="43.2" x14ac:dyDescent="0.55000000000000004">
      <c r="A2986">
        <v>2984</v>
      </c>
      <c r="B2986" s="3" t="s">
        <v>2984</v>
      </c>
      <c r="C2986" s="3" t="s">
        <v>7094</v>
      </c>
      <c r="D2986" s="7">
        <v>25000</v>
      </c>
      <c r="E2986" s="7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7">
        <f t="shared" si="276"/>
        <v>115.08256880733946</v>
      </c>
      <c r="N2986" t="b">
        <v>1</v>
      </c>
      <c r="O2986" s="11">
        <f t="shared" si="277"/>
        <v>1.00352</v>
      </c>
      <c r="P2986" s="12">
        <f t="shared" si="278"/>
        <v>42576.278715277775</v>
      </c>
      <c r="Q2986" s="12">
        <f t="shared" si="279"/>
        <v>42606.278715277775</v>
      </c>
      <c r="R2986" t="s">
        <v>8303</v>
      </c>
      <c r="S2986" t="str">
        <f t="shared" si="280"/>
        <v>theater</v>
      </c>
      <c r="T2986" t="str">
        <f t="shared" si="281"/>
        <v>spaces</v>
      </c>
    </row>
    <row r="2987" spans="1:20" ht="43.2" x14ac:dyDescent="0.55000000000000004">
      <c r="A2987">
        <v>2985</v>
      </c>
      <c r="B2987" s="3" t="s">
        <v>2985</v>
      </c>
      <c r="C2987" s="3" t="s">
        <v>7095</v>
      </c>
      <c r="D2987" s="7">
        <v>10000</v>
      </c>
      <c r="E2987" s="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7">
        <f t="shared" si="276"/>
        <v>109.5945945945946</v>
      </c>
      <c r="N2987" t="b">
        <v>1</v>
      </c>
      <c r="O2987" s="11">
        <f t="shared" si="277"/>
        <v>1.2164999999999999</v>
      </c>
      <c r="P2987" s="12">
        <f t="shared" si="278"/>
        <v>42654.973703703698</v>
      </c>
      <c r="Q2987" s="12">
        <f t="shared" si="279"/>
        <v>42674.166666666672</v>
      </c>
      <c r="R2987" t="s">
        <v>8303</v>
      </c>
      <c r="S2987" t="str">
        <f t="shared" si="280"/>
        <v>theater</v>
      </c>
      <c r="T2987" t="str">
        <f t="shared" si="281"/>
        <v>spaces</v>
      </c>
    </row>
    <row r="2988" spans="1:20" ht="43.2" x14ac:dyDescent="0.55000000000000004">
      <c r="A2988">
        <v>2986</v>
      </c>
      <c r="B2988" s="3" t="s">
        <v>2986</v>
      </c>
      <c r="C2988" s="3" t="s">
        <v>7096</v>
      </c>
      <c r="D2988" s="7">
        <v>2400</v>
      </c>
      <c r="E2988" s="7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7">
        <f t="shared" si="276"/>
        <v>45.214285714285715</v>
      </c>
      <c r="N2988" t="b">
        <v>1</v>
      </c>
      <c r="O2988" s="11">
        <f t="shared" si="277"/>
        <v>1.0549999999999999</v>
      </c>
      <c r="P2988" s="12">
        <f t="shared" si="278"/>
        <v>42431.500069444446</v>
      </c>
      <c r="Q2988" s="12">
        <f t="shared" si="279"/>
        <v>42491.458402777775</v>
      </c>
      <c r="R2988" t="s">
        <v>8303</v>
      </c>
      <c r="S2988" t="str">
        <f t="shared" si="280"/>
        <v>theater</v>
      </c>
      <c r="T2988" t="str">
        <f t="shared" si="281"/>
        <v>spaces</v>
      </c>
    </row>
    <row r="2989" spans="1:20" ht="43.2" x14ac:dyDescent="0.55000000000000004">
      <c r="A2989">
        <v>2987</v>
      </c>
      <c r="B2989" s="3" t="s">
        <v>2987</v>
      </c>
      <c r="C2989" s="3" t="s">
        <v>7097</v>
      </c>
      <c r="D2989" s="7">
        <v>25000</v>
      </c>
      <c r="E2989" s="7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7">
        <f t="shared" si="276"/>
        <v>104.15169811320754</v>
      </c>
      <c r="N2989" t="b">
        <v>1</v>
      </c>
      <c r="O2989" s="11">
        <f t="shared" si="277"/>
        <v>1.1040080000000001</v>
      </c>
      <c r="P2989" s="12">
        <f t="shared" si="278"/>
        <v>42627.307303240741</v>
      </c>
      <c r="Q2989" s="12">
        <f t="shared" si="279"/>
        <v>42656</v>
      </c>
      <c r="R2989" t="s">
        <v>8303</v>
      </c>
      <c r="S2989" t="str">
        <f t="shared" si="280"/>
        <v>theater</v>
      </c>
      <c r="T2989" t="str">
        <f t="shared" si="281"/>
        <v>spaces</v>
      </c>
    </row>
    <row r="2990" spans="1:20" ht="43.2" x14ac:dyDescent="0.55000000000000004">
      <c r="A2990">
        <v>2988</v>
      </c>
      <c r="B2990" s="3" t="s">
        <v>2988</v>
      </c>
      <c r="C2990" s="3" t="s">
        <v>7098</v>
      </c>
      <c r="D2990" s="7">
        <v>1000</v>
      </c>
      <c r="E2990" s="7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7">
        <f t="shared" si="276"/>
        <v>35.714285714285715</v>
      </c>
      <c r="N2990" t="b">
        <v>1</v>
      </c>
      <c r="O2990" s="11">
        <f t="shared" si="277"/>
        <v>1</v>
      </c>
      <c r="P2990" s="12">
        <f t="shared" si="278"/>
        <v>42511.362048611118</v>
      </c>
      <c r="Q2990" s="12">
        <f t="shared" si="279"/>
        <v>42541.362048611118</v>
      </c>
      <c r="R2990" t="s">
        <v>8303</v>
      </c>
      <c r="S2990" t="str">
        <f t="shared" si="280"/>
        <v>theater</v>
      </c>
      <c r="T2990" t="str">
        <f t="shared" si="281"/>
        <v>spaces</v>
      </c>
    </row>
    <row r="2991" spans="1:20" x14ac:dyDescent="0.55000000000000004">
      <c r="A2991">
        <v>2989</v>
      </c>
      <c r="B2991" s="3" t="s">
        <v>2989</v>
      </c>
      <c r="C2991" s="3" t="s">
        <v>7099</v>
      </c>
      <c r="D2991" s="7">
        <v>20000</v>
      </c>
      <c r="E2991" s="7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7">
        <f t="shared" si="276"/>
        <v>96.997252747252745</v>
      </c>
      <c r="N2991" t="b">
        <v>1</v>
      </c>
      <c r="O2991" s="11">
        <f t="shared" si="277"/>
        <v>1.76535</v>
      </c>
      <c r="P2991" s="12">
        <f t="shared" si="278"/>
        <v>42337.02039351852</v>
      </c>
      <c r="Q2991" s="12">
        <f t="shared" si="279"/>
        <v>42359.207638888889</v>
      </c>
      <c r="R2991" t="s">
        <v>8303</v>
      </c>
      <c r="S2991" t="str">
        <f t="shared" si="280"/>
        <v>theater</v>
      </c>
      <c r="T2991" t="str">
        <f t="shared" si="281"/>
        <v>spaces</v>
      </c>
    </row>
    <row r="2992" spans="1:20" ht="43.2" x14ac:dyDescent="0.55000000000000004">
      <c r="A2992">
        <v>2990</v>
      </c>
      <c r="B2992" s="3" t="s">
        <v>2990</v>
      </c>
      <c r="C2992" s="3" t="s">
        <v>7100</v>
      </c>
      <c r="D2992" s="7">
        <v>10000</v>
      </c>
      <c r="E2992" s="7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7">
        <f t="shared" si="276"/>
        <v>370.37037037037038</v>
      </c>
      <c r="N2992" t="b">
        <v>1</v>
      </c>
      <c r="O2992" s="11">
        <f t="shared" si="277"/>
        <v>1</v>
      </c>
      <c r="P2992" s="12">
        <f t="shared" si="278"/>
        <v>42341.57430555555</v>
      </c>
      <c r="Q2992" s="12">
        <f t="shared" si="279"/>
        <v>42376.57430555555</v>
      </c>
      <c r="R2992" t="s">
        <v>8303</v>
      </c>
      <c r="S2992" t="str">
        <f t="shared" si="280"/>
        <v>theater</v>
      </c>
      <c r="T2992" t="str">
        <f t="shared" si="281"/>
        <v>spaces</v>
      </c>
    </row>
    <row r="2993" spans="1:20" ht="43.2" x14ac:dyDescent="0.55000000000000004">
      <c r="A2993">
        <v>2991</v>
      </c>
      <c r="B2993" s="3" t="s">
        <v>2991</v>
      </c>
      <c r="C2993" s="3" t="s">
        <v>7101</v>
      </c>
      <c r="D2993" s="7">
        <v>8500</v>
      </c>
      <c r="E2993" s="7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7">
        <f t="shared" si="276"/>
        <v>94.408602150537632</v>
      </c>
      <c r="N2993" t="b">
        <v>1</v>
      </c>
      <c r="O2993" s="11">
        <f t="shared" si="277"/>
        <v>1.0329411764705883</v>
      </c>
      <c r="P2993" s="12">
        <f t="shared" si="278"/>
        <v>42740.837152777778</v>
      </c>
      <c r="Q2993" s="12">
        <f t="shared" si="279"/>
        <v>42762.837152777778</v>
      </c>
      <c r="R2993" t="s">
        <v>8303</v>
      </c>
      <c r="S2993" t="str">
        <f t="shared" si="280"/>
        <v>theater</v>
      </c>
      <c r="T2993" t="str">
        <f t="shared" si="281"/>
        <v>spaces</v>
      </c>
    </row>
    <row r="2994" spans="1:20" ht="43.2" x14ac:dyDescent="0.55000000000000004">
      <c r="A2994">
        <v>2992</v>
      </c>
      <c r="B2994" s="3" t="s">
        <v>2992</v>
      </c>
      <c r="C2994" s="3" t="s">
        <v>7102</v>
      </c>
      <c r="D2994" s="7">
        <v>3000</v>
      </c>
      <c r="E2994" s="7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7">
        <f t="shared" si="276"/>
        <v>48.984375</v>
      </c>
      <c r="N2994" t="b">
        <v>1</v>
      </c>
      <c r="O2994" s="11">
        <f t="shared" si="277"/>
        <v>1.0449999999999999</v>
      </c>
      <c r="P2994" s="12">
        <f t="shared" si="278"/>
        <v>42622.767476851848</v>
      </c>
      <c r="Q2994" s="12">
        <f t="shared" si="279"/>
        <v>42652.767476851848</v>
      </c>
      <c r="R2994" t="s">
        <v>8303</v>
      </c>
      <c r="S2994" t="str">
        <f t="shared" si="280"/>
        <v>theater</v>
      </c>
      <c r="T2994" t="str">
        <f t="shared" si="281"/>
        <v>spaces</v>
      </c>
    </row>
    <row r="2995" spans="1:20" x14ac:dyDescent="0.55000000000000004">
      <c r="A2995">
        <v>2993</v>
      </c>
      <c r="B2995" s="3" t="s">
        <v>2993</v>
      </c>
      <c r="C2995" s="3" t="s">
        <v>7103</v>
      </c>
      <c r="D2995" s="7">
        <v>1000</v>
      </c>
      <c r="E2995" s="7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7">
        <f t="shared" si="276"/>
        <v>45.590909090909093</v>
      </c>
      <c r="N2995" t="b">
        <v>1</v>
      </c>
      <c r="O2995" s="11">
        <f t="shared" si="277"/>
        <v>1.0029999999999999</v>
      </c>
      <c r="P2995" s="12">
        <f t="shared" si="278"/>
        <v>42390.838738425926</v>
      </c>
      <c r="Q2995" s="12">
        <f t="shared" si="279"/>
        <v>42420.838738425926</v>
      </c>
      <c r="R2995" t="s">
        <v>8303</v>
      </c>
      <c r="S2995" t="str">
        <f t="shared" si="280"/>
        <v>theater</v>
      </c>
      <c r="T2995" t="str">
        <f t="shared" si="281"/>
        <v>spaces</v>
      </c>
    </row>
    <row r="2996" spans="1:20" ht="43.2" x14ac:dyDescent="0.55000000000000004">
      <c r="A2996">
        <v>2994</v>
      </c>
      <c r="B2996" s="3" t="s">
        <v>2994</v>
      </c>
      <c r="C2996" s="3" t="s">
        <v>7104</v>
      </c>
      <c r="D2996" s="7">
        <v>300</v>
      </c>
      <c r="E2996" s="7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7">
        <f t="shared" si="276"/>
        <v>23.275254237288134</v>
      </c>
      <c r="N2996" t="b">
        <v>1</v>
      </c>
      <c r="O2996" s="11">
        <f t="shared" si="277"/>
        <v>4.577466666666667</v>
      </c>
      <c r="P2996" s="12">
        <f t="shared" si="278"/>
        <v>41885.478842592594</v>
      </c>
      <c r="Q2996" s="12">
        <f t="shared" si="279"/>
        <v>41915.478842592594</v>
      </c>
      <c r="R2996" t="s">
        <v>8303</v>
      </c>
      <c r="S2996" t="str">
        <f t="shared" si="280"/>
        <v>theater</v>
      </c>
      <c r="T2996" t="str">
        <f t="shared" si="281"/>
        <v>spaces</v>
      </c>
    </row>
    <row r="2997" spans="1:20" ht="43.2" x14ac:dyDescent="0.55000000000000004">
      <c r="A2997">
        <v>2995</v>
      </c>
      <c r="B2997" s="3" t="s">
        <v>2995</v>
      </c>
      <c r="C2997" s="3" t="s">
        <v>7105</v>
      </c>
      <c r="D2997" s="7">
        <v>15000</v>
      </c>
      <c r="E2997" s="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7">
        <f t="shared" si="276"/>
        <v>63.2289156626506</v>
      </c>
      <c r="N2997" t="b">
        <v>1</v>
      </c>
      <c r="O2997" s="11">
        <f t="shared" si="277"/>
        <v>1.0496000000000001</v>
      </c>
      <c r="P2997" s="12">
        <f t="shared" si="278"/>
        <v>42724.665173611109</v>
      </c>
      <c r="Q2997" s="12">
        <f t="shared" si="279"/>
        <v>42754.665173611109</v>
      </c>
      <c r="R2997" t="s">
        <v>8303</v>
      </c>
      <c r="S2997" t="str">
        <f t="shared" si="280"/>
        <v>theater</v>
      </c>
      <c r="T2997" t="str">
        <f t="shared" si="281"/>
        <v>spaces</v>
      </c>
    </row>
    <row r="2998" spans="1:20" ht="28.8" x14ac:dyDescent="0.55000000000000004">
      <c r="A2998">
        <v>2996</v>
      </c>
      <c r="B2998" s="3" t="s">
        <v>2996</v>
      </c>
      <c r="C2998" s="3" t="s">
        <v>7106</v>
      </c>
      <c r="D2998" s="7">
        <v>35000</v>
      </c>
      <c r="E2998" s="7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7">
        <f t="shared" si="276"/>
        <v>153.5204081632653</v>
      </c>
      <c r="N2998" t="b">
        <v>1</v>
      </c>
      <c r="O2998" s="11">
        <f t="shared" si="277"/>
        <v>1.7194285714285715</v>
      </c>
      <c r="P2998" s="12">
        <f t="shared" si="278"/>
        <v>42090.912500000006</v>
      </c>
      <c r="Q2998" s="12">
        <f t="shared" si="279"/>
        <v>42150.912500000006</v>
      </c>
      <c r="R2998" t="s">
        <v>8303</v>
      </c>
      <c r="S2998" t="str">
        <f t="shared" si="280"/>
        <v>theater</v>
      </c>
      <c r="T2998" t="str">
        <f t="shared" si="281"/>
        <v>spaces</v>
      </c>
    </row>
    <row r="2999" spans="1:20" ht="43.2" x14ac:dyDescent="0.55000000000000004">
      <c r="A2999">
        <v>2997</v>
      </c>
      <c r="B2999" s="3" t="s">
        <v>2997</v>
      </c>
      <c r="C2999" s="3" t="s">
        <v>7107</v>
      </c>
      <c r="D2999" s="7">
        <v>10000</v>
      </c>
      <c r="E2999" s="7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7">
        <f t="shared" si="276"/>
        <v>90.2</v>
      </c>
      <c r="N2999" t="b">
        <v>1</v>
      </c>
      <c r="O2999" s="11">
        <f t="shared" si="277"/>
        <v>1.0373000000000001</v>
      </c>
      <c r="P2999" s="12">
        <f t="shared" si="278"/>
        <v>42775.733715277776</v>
      </c>
      <c r="Q2999" s="12">
        <f t="shared" si="279"/>
        <v>42793.207638888889</v>
      </c>
      <c r="R2999" t="s">
        <v>8303</v>
      </c>
      <c r="S2999" t="str">
        <f t="shared" si="280"/>
        <v>theater</v>
      </c>
      <c r="T2999" t="str">
        <f t="shared" si="281"/>
        <v>spaces</v>
      </c>
    </row>
    <row r="3000" spans="1:20" ht="43.2" x14ac:dyDescent="0.55000000000000004">
      <c r="A3000">
        <v>2998</v>
      </c>
      <c r="B3000" s="3" t="s">
        <v>2998</v>
      </c>
      <c r="C3000" s="3" t="s">
        <v>7108</v>
      </c>
      <c r="D3000" s="7">
        <v>50000</v>
      </c>
      <c r="E3000" s="7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7">
        <f t="shared" si="276"/>
        <v>118.97113163972287</v>
      </c>
      <c r="N3000" t="b">
        <v>1</v>
      </c>
      <c r="O3000" s="11">
        <f t="shared" si="277"/>
        <v>1.0302899999999999</v>
      </c>
      <c r="P3000" s="12">
        <f t="shared" si="278"/>
        <v>41778.193622685183</v>
      </c>
      <c r="Q3000" s="12">
        <f t="shared" si="279"/>
        <v>41806.184027777781</v>
      </c>
      <c r="R3000" t="s">
        <v>8303</v>
      </c>
      <c r="S3000" t="str">
        <f t="shared" si="280"/>
        <v>theater</v>
      </c>
      <c r="T3000" t="str">
        <f t="shared" si="281"/>
        <v>spaces</v>
      </c>
    </row>
    <row r="3001" spans="1:20" ht="43.2" x14ac:dyDescent="0.55000000000000004">
      <c r="A3001">
        <v>2999</v>
      </c>
      <c r="B3001" s="3" t="s">
        <v>2999</v>
      </c>
      <c r="C3001" s="3" t="s">
        <v>7109</v>
      </c>
      <c r="D3001" s="7">
        <v>1350</v>
      </c>
      <c r="E3001" s="7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7">
        <f t="shared" si="276"/>
        <v>80.25</v>
      </c>
      <c r="N3001" t="b">
        <v>1</v>
      </c>
      <c r="O3001" s="11">
        <f t="shared" si="277"/>
        <v>1.1888888888888889</v>
      </c>
      <c r="P3001" s="12">
        <f t="shared" si="278"/>
        <v>42780.740277777775</v>
      </c>
      <c r="Q3001" s="12">
        <f t="shared" si="279"/>
        <v>42795.083333333328</v>
      </c>
      <c r="R3001" t="s">
        <v>8303</v>
      </c>
      <c r="S3001" t="str">
        <f t="shared" si="280"/>
        <v>theater</v>
      </c>
      <c r="T3001" t="str">
        <f t="shared" si="281"/>
        <v>spaces</v>
      </c>
    </row>
    <row r="3002" spans="1:20" ht="43.2" x14ac:dyDescent="0.55000000000000004">
      <c r="A3002">
        <v>3000</v>
      </c>
      <c r="B3002" s="3" t="s">
        <v>3000</v>
      </c>
      <c r="C3002" s="3" t="s">
        <v>7110</v>
      </c>
      <c r="D3002" s="7">
        <v>500</v>
      </c>
      <c r="E3002" s="7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7">
        <f t="shared" si="276"/>
        <v>62.5</v>
      </c>
      <c r="N3002" t="b">
        <v>1</v>
      </c>
      <c r="O3002" s="11">
        <f t="shared" si="277"/>
        <v>1</v>
      </c>
      <c r="P3002" s="12">
        <f t="shared" si="278"/>
        <v>42752.827199074076</v>
      </c>
      <c r="Q3002" s="12">
        <f t="shared" si="279"/>
        <v>42766.75</v>
      </c>
      <c r="R3002" t="s">
        <v>8303</v>
      </c>
      <c r="S3002" t="str">
        <f t="shared" si="280"/>
        <v>theater</v>
      </c>
      <c r="T3002" t="str">
        <f t="shared" si="281"/>
        <v>spaces</v>
      </c>
    </row>
    <row r="3003" spans="1:20" ht="43.2" x14ac:dyDescent="0.55000000000000004">
      <c r="A3003">
        <v>3001</v>
      </c>
      <c r="B3003" s="3" t="s">
        <v>3001</v>
      </c>
      <c r="C3003" s="3" t="s">
        <v>7111</v>
      </c>
      <c r="D3003" s="7">
        <v>7214</v>
      </c>
      <c r="E3003" s="7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7">
        <f t="shared" si="276"/>
        <v>131.37719999999999</v>
      </c>
      <c r="N3003" t="b">
        <v>1</v>
      </c>
      <c r="O3003" s="11">
        <f t="shared" si="277"/>
        <v>3.1869988910451896</v>
      </c>
      <c r="P3003" s="12">
        <f t="shared" si="278"/>
        <v>42534.895625000005</v>
      </c>
      <c r="Q3003" s="12">
        <f t="shared" si="279"/>
        <v>42564.895625000005</v>
      </c>
      <c r="R3003" t="s">
        <v>8303</v>
      </c>
      <c r="S3003" t="str">
        <f t="shared" si="280"/>
        <v>theater</v>
      </c>
      <c r="T3003" t="str">
        <f t="shared" si="281"/>
        <v>spaces</v>
      </c>
    </row>
    <row r="3004" spans="1:20" ht="28.8" x14ac:dyDescent="0.55000000000000004">
      <c r="A3004">
        <v>3002</v>
      </c>
      <c r="B3004" s="3" t="s">
        <v>3002</v>
      </c>
      <c r="C3004" s="3" t="s">
        <v>7112</v>
      </c>
      <c r="D3004" s="7">
        <v>7000</v>
      </c>
      <c r="E3004" s="7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7">
        <f t="shared" si="276"/>
        <v>73.032980769230775</v>
      </c>
      <c r="N3004" t="b">
        <v>1</v>
      </c>
      <c r="O3004" s="11">
        <f t="shared" si="277"/>
        <v>1.0850614285714286</v>
      </c>
      <c r="P3004" s="12">
        <f t="shared" si="278"/>
        <v>41239.83625</v>
      </c>
      <c r="Q3004" s="12">
        <f t="shared" si="279"/>
        <v>41269.83625</v>
      </c>
      <c r="R3004" t="s">
        <v>8303</v>
      </c>
      <c r="S3004" t="str">
        <f t="shared" si="280"/>
        <v>theater</v>
      </c>
      <c r="T3004" t="str">
        <f t="shared" si="281"/>
        <v>spaces</v>
      </c>
    </row>
    <row r="3005" spans="1:20" ht="43.2" x14ac:dyDescent="0.55000000000000004">
      <c r="A3005">
        <v>3003</v>
      </c>
      <c r="B3005" s="3" t="s">
        <v>3003</v>
      </c>
      <c r="C3005" s="3" t="s">
        <v>7113</v>
      </c>
      <c r="D3005" s="7">
        <v>3000</v>
      </c>
      <c r="E3005" s="7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7">
        <f t="shared" si="276"/>
        <v>178.52941176470588</v>
      </c>
      <c r="N3005" t="b">
        <v>1</v>
      </c>
      <c r="O3005" s="11">
        <f t="shared" si="277"/>
        <v>1.0116666666666667</v>
      </c>
      <c r="P3005" s="12">
        <f t="shared" si="278"/>
        <v>42398.849259259259</v>
      </c>
      <c r="Q3005" s="12">
        <f t="shared" si="279"/>
        <v>42430.249305555553</v>
      </c>
      <c r="R3005" t="s">
        <v>8303</v>
      </c>
      <c r="S3005" t="str">
        <f t="shared" si="280"/>
        <v>theater</v>
      </c>
      <c r="T3005" t="str">
        <f t="shared" si="281"/>
        <v>spaces</v>
      </c>
    </row>
    <row r="3006" spans="1:20" ht="43.2" x14ac:dyDescent="0.55000000000000004">
      <c r="A3006">
        <v>3004</v>
      </c>
      <c r="B3006" s="3" t="s">
        <v>3004</v>
      </c>
      <c r="C3006" s="3" t="s">
        <v>7114</v>
      </c>
      <c r="D3006" s="7">
        <v>40000</v>
      </c>
      <c r="E3006" s="7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7">
        <f t="shared" si="276"/>
        <v>162.90974729241879</v>
      </c>
      <c r="N3006" t="b">
        <v>1</v>
      </c>
      <c r="O3006" s="11">
        <f t="shared" si="277"/>
        <v>1.12815</v>
      </c>
      <c r="P3006" s="12">
        <f t="shared" si="278"/>
        <v>41928.881064814814</v>
      </c>
      <c r="Q3006" s="12">
        <f t="shared" si="279"/>
        <v>41958.922731481478</v>
      </c>
      <c r="R3006" t="s">
        <v>8303</v>
      </c>
      <c r="S3006" t="str">
        <f t="shared" si="280"/>
        <v>theater</v>
      </c>
      <c r="T3006" t="str">
        <f t="shared" si="281"/>
        <v>spaces</v>
      </c>
    </row>
    <row r="3007" spans="1:20" ht="43.2" x14ac:dyDescent="0.55000000000000004">
      <c r="A3007">
        <v>3005</v>
      </c>
      <c r="B3007" s="3" t="s">
        <v>3005</v>
      </c>
      <c r="C3007" s="3" t="s">
        <v>7115</v>
      </c>
      <c r="D3007" s="7">
        <v>10600</v>
      </c>
      <c r="E3007" s="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7">
        <f t="shared" si="276"/>
        <v>108.24237288135593</v>
      </c>
      <c r="N3007" t="b">
        <v>1</v>
      </c>
      <c r="O3007" s="11">
        <f t="shared" si="277"/>
        <v>1.2049622641509434</v>
      </c>
      <c r="P3007" s="12">
        <f t="shared" si="278"/>
        <v>41888.674826388888</v>
      </c>
      <c r="Q3007" s="12">
        <f t="shared" si="279"/>
        <v>41918.674826388888</v>
      </c>
      <c r="R3007" t="s">
        <v>8303</v>
      </c>
      <c r="S3007" t="str">
        <f t="shared" si="280"/>
        <v>theater</v>
      </c>
      <c r="T3007" t="str">
        <f t="shared" si="281"/>
        <v>spaces</v>
      </c>
    </row>
    <row r="3008" spans="1:20" ht="28.8" x14ac:dyDescent="0.55000000000000004">
      <c r="A3008">
        <v>3006</v>
      </c>
      <c r="B3008" s="3" t="s">
        <v>3006</v>
      </c>
      <c r="C3008" s="3" t="s">
        <v>7116</v>
      </c>
      <c r="D3008" s="7">
        <v>8000</v>
      </c>
      <c r="E3008" s="7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7">
        <f t="shared" si="276"/>
        <v>88.865979381443296</v>
      </c>
      <c r="N3008" t="b">
        <v>1</v>
      </c>
      <c r="O3008" s="11">
        <f t="shared" si="277"/>
        <v>1.0774999999999999</v>
      </c>
      <c r="P3008" s="12">
        <f t="shared" si="278"/>
        <v>41957.756840277783</v>
      </c>
      <c r="Q3008" s="12">
        <f t="shared" si="279"/>
        <v>41987.756840277783</v>
      </c>
      <c r="R3008" t="s">
        <v>8303</v>
      </c>
      <c r="S3008" t="str">
        <f t="shared" si="280"/>
        <v>theater</v>
      </c>
      <c r="T3008" t="str">
        <f t="shared" si="281"/>
        <v>spaces</v>
      </c>
    </row>
    <row r="3009" spans="1:20" ht="28.8" x14ac:dyDescent="0.55000000000000004">
      <c r="A3009">
        <v>3007</v>
      </c>
      <c r="B3009" s="3" t="s">
        <v>3007</v>
      </c>
      <c r="C3009" s="3" t="s">
        <v>7117</v>
      </c>
      <c r="D3009" s="7">
        <v>600</v>
      </c>
      <c r="E3009" s="7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7">
        <f t="shared" si="276"/>
        <v>54</v>
      </c>
      <c r="N3009" t="b">
        <v>1</v>
      </c>
      <c r="O3009" s="11">
        <f t="shared" si="277"/>
        <v>1.8</v>
      </c>
      <c r="P3009" s="12">
        <f t="shared" si="278"/>
        <v>42098.216238425928</v>
      </c>
      <c r="Q3009" s="12">
        <f t="shared" si="279"/>
        <v>42119.216238425928</v>
      </c>
      <c r="R3009" t="s">
        <v>8303</v>
      </c>
      <c r="S3009" t="str">
        <f t="shared" si="280"/>
        <v>theater</v>
      </c>
      <c r="T3009" t="str">
        <f t="shared" si="281"/>
        <v>spaces</v>
      </c>
    </row>
    <row r="3010" spans="1:20" ht="43.2" x14ac:dyDescent="0.55000000000000004">
      <c r="A3010">
        <v>3008</v>
      </c>
      <c r="B3010" s="3" t="s">
        <v>3008</v>
      </c>
      <c r="C3010" s="3" t="s">
        <v>7118</v>
      </c>
      <c r="D3010" s="7">
        <v>3000</v>
      </c>
      <c r="E3010" s="7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7">
        <f t="shared" si="276"/>
        <v>116.73076923076923</v>
      </c>
      <c r="N3010" t="b">
        <v>1</v>
      </c>
      <c r="O3010" s="11">
        <f t="shared" si="277"/>
        <v>1.0116666666666667</v>
      </c>
      <c r="P3010" s="12">
        <f t="shared" si="278"/>
        <v>42360.212025462963</v>
      </c>
      <c r="Q3010" s="12">
        <f t="shared" si="279"/>
        <v>42390.212025462963</v>
      </c>
      <c r="R3010" t="s">
        <v>8303</v>
      </c>
      <c r="S3010" t="str">
        <f t="shared" si="280"/>
        <v>theater</v>
      </c>
      <c r="T3010" t="str">
        <f t="shared" si="281"/>
        <v>spaces</v>
      </c>
    </row>
    <row r="3011" spans="1:20" ht="43.2" x14ac:dyDescent="0.55000000000000004">
      <c r="A3011">
        <v>3009</v>
      </c>
      <c r="B3011" s="3" t="s">
        <v>3009</v>
      </c>
      <c r="C3011" s="3" t="s">
        <v>7119</v>
      </c>
      <c r="D3011" s="7">
        <v>25000</v>
      </c>
      <c r="E3011" s="7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7">
        <f t="shared" ref="M3011:M3074" si="282">E3011/L3011</f>
        <v>233.8984375</v>
      </c>
      <c r="N3011" t="b">
        <v>1</v>
      </c>
      <c r="O3011" s="11">
        <f t="shared" ref="O3011:O3074" si="283">E3011/D3011</f>
        <v>1.19756</v>
      </c>
      <c r="P3011" s="12">
        <f t="shared" ref="P3011:P3074" si="284">(((J3011/60)/60)/24)+DATE(1970,1,1)</f>
        <v>41939.569907407407</v>
      </c>
      <c r="Q3011" s="12">
        <f t="shared" ref="Q3011:Q3074" si="285">(((I3011/60)/60)/24)+DATE(1970,1,1)</f>
        <v>41969.611574074079</v>
      </c>
      <c r="R3011" t="s">
        <v>8303</v>
      </c>
      <c r="S3011" t="str">
        <f t="shared" ref="S3011:S3074" si="286">LEFT(R3011, SEARCH("/",R3011,1)-1)</f>
        <v>theater</v>
      </c>
      <c r="T3011" t="str">
        <f t="shared" ref="T3011:T3074" si="287">RIGHT(R3011,LEN(R3011)-SEARCH("/",R3011))</f>
        <v>spaces</v>
      </c>
    </row>
    <row r="3012" spans="1:20" ht="43.2" x14ac:dyDescent="0.55000000000000004">
      <c r="A3012">
        <v>3010</v>
      </c>
      <c r="B3012" s="3" t="s">
        <v>3010</v>
      </c>
      <c r="C3012" s="3" t="s">
        <v>7120</v>
      </c>
      <c r="D3012" s="7">
        <v>1500</v>
      </c>
      <c r="E3012" s="7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7">
        <f t="shared" si="282"/>
        <v>158</v>
      </c>
      <c r="N3012" t="b">
        <v>1</v>
      </c>
      <c r="O3012" s="11">
        <f t="shared" si="283"/>
        <v>1.58</v>
      </c>
      <c r="P3012" s="12">
        <f t="shared" si="284"/>
        <v>41996.832395833335</v>
      </c>
      <c r="Q3012" s="12">
        <f t="shared" si="285"/>
        <v>42056.832395833335</v>
      </c>
      <c r="R3012" t="s">
        <v>8303</v>
      </c>
      <c r="S3012" t="str">
        <f t="shared" si="286"/>
        <v>theater</v>
      </c>
      <c r="T3012" t="str">
        <f t="shared" si="287"/>
        <v>spaces</v>
      </c>
    </row>
    <row r="3013" spans="1:20" ht="43.2" x14ac:dyDescent="0.55000000000000004">
      <c r="A3013">
        <v>3011</v>
      </c>
      <c r="B3013" s="3" t="s">
        <v>3011</v>
      </c>
      <c r="C3013" s="3" t="s">
        <v>7121</v>
      </c>
      <c r="D3013" s="7">
        <v>300</v>
      </c>
      <c r="E3013" s="7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7">
        <f t="shared" si="282"/>
        <v>14.84</v>
      </c>
      <c r="N3013" t="b">
        <v>1</v>
      </c>
      <c r="O3013" s="11">
        <f t="shared" si="283"/>
        <v>1.2366666666666666</v>
      </c>
      <c r="P3013" s="12">
        <f t="shared" si="284"/>
        <v>42334.468935185185</v>
      </c>
      <c r="Q3013" s="12">
        <f t="shared" si="285"/>
        <v>42361.957638888889</v>
      </c>
      <c r="R3013" t="s">
        <v>8303</v>
      </c>
      <c r="S3013" t="str">
        <f t="shared" si="286"/>
        <v>theater</v>
      </c>
      <c r="T3013" t="str">
        <f t="shared" si="287"/>
        <v>spaces</v>
      </c>
    </row>
    <row r="3014" spans="1:20" ht="43.2" x14ac:dyDescent="0.55000000000000004">
      <c r="A3014">
        <v>3012</v>
      </c>
      <c r="B3014" s="3" t="s">
        <v>3012</v>
      </c>
      <c r="C3014" s="3" t="s">
        <v>7122</v>
      </c>
      <c r="D3014" s="7">
        <v>4000</v>
      </c>
      <c r="E3014" s="7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7">
        <f t="shared" si="282"/>
        <v>85.181818181818187</v>
      </c>
      <c r="N3014" t="b">
        <v>1</v>
      </c>
      <c r="O3014" s="11">
        <f t="shared" si="283"/>
        <v>1.1712499999999999</v>
      </c>
      <c r="P3014" s="12">
        <f t="shared" si="284"/>
        <v>42024.702893518523</v>
      </c>
      <c r="Q3014" s="12">
        <f t="shared" si="285"/>
        <v>42045.702893518523</v>
      </c>
      <c r="R3014" t="s">
        <v>8303</v>
      </c>
      <c r="S3014" t="str">
        <f t="shared" si="286"/>
        <v>theater</v>
      </c>
      <c r="T3014" t="str">
        <f t="shared" si="287"/>
        <v>spaces</v>
      </c>
    </row>
    <row r="3015" spans="1:20" ht="43.2" x14ac:dyDescent="0.55000000000000004">
      <c r="A3015">
        <v>3013</v>
      </c>
      <c r="B3015" s="3" t="s">
        <v>3013</v>
      </c>
      <c r="C3015" s="3" t="s">
        <v>7123</v>
      </c>
      <c r="D3015" s="7">
        <v>10000</v>
      </c>
      <c r="E3015" s="7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7">
        <f t="shared" si="282"/>
        <v>146.69158878504672</v>
      </c>
      <c r="N3015" t="b">
        <v>1</v>
      </c>
      <c r="O3015" s="11">
        <f t="shared" si="283"/>
        <v>1.5696000000000001</v>
      </c>
      <c r="P3015" s="12">
        <f t="shared" si="284"/>
        <v>42146.836215277777</v>
      </c>
      <c r="Q3015" s="12">
        <f t="shared" si="285"/>
        <v>42176.836215277777</v>
      </c>
      <c r="R3015" t="s">
        <v>8303</v>
      </c>
      <c r="S3015" t="str">
        <f t="shared" si="286"/>
        <v>theater</v>
      </c>
      <c r="T3015" t="str">
        <f t="shared" si="287"/>
        <v>spaces</v>
      </c>
    </row>
    <row r="3016" spans="1:20" ht="43.2" x14ac:dyDescent="0.55000000000000004">
      <c r="A3016">
        <v>3014</v>
      </c>
      <c r="B3016" s="3" t="s">
        <v>3014</v>
      </c>
      <c r="C3016" s="3" t="s">
        <v>7124</v>
      </c>
      <c r="D3016" s="7">
        <v>25000</v>
      </c>
      <c r="E3016" s="7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7">
        <f t="shared" si="282"/>
        <v>50.764811490125673</v>
      </c>
      <c r="N3016" t="b">
        <v>1</v>
      </c>
      <c r="O3016" s="11">
        <f t="shared" si="283"/>
        <v>1.13104</v>
      </c>
      <c r="P3016" s="12">
        <f t="shared" si="284"/>
        <v>41920.123611111114</v>
      </c>
      <c r="Q3016" s="12">
        <f t="shared" si="285"/>
        <v>41948.208333333336</v>
      </c>
      <c r="R3016" t="s">
        <v>8303</v>
      </c>
      <c r="S3016" t="str">
        <f t="shared" si="286"/>
        <v>theater</v>
      </c>
      <c r="T3016" t="str">
        <f t="shared" si="287"/>
        <v>spaces</v>
      </c>
    </row>
    <row r="3017" spans="1:20" ht="43.2" x14ac:dyDescent="0.55000000000000004">
      <c r="A3017">
        <v>3015</v>
      </c>
      <c r="B3017" s="3" t="s">
        <v>3015</v>
      </c>
      <c r="C3017" s="3" t="s">
        <v>7125</v>
      </c>
      <c r="D3017" s="7">
        <v>3400</v>
      </c>
      <c r="E3017" s="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7">
        <f t="shared" si="282"/>
        <v>87.7</v>
      </c>
      <c r="N3017" t="b">
        <v>1</v>
      </c>
      <c r="O3017" s="11">
        <f t="shared" si="283"/>
        <v>1.0317647058823529</v>
      </c>
      <c r="P3017" s="12">
        <f t="shared" si="284"/>
        <v>41785.72729166667</v>
      </c>
      <c r="Q3017" s="12">
        <f t="shared" si="285"/>
        <v>41801.166666666664</v>
      </c>
      <c r="R3017" t="s">
        <v>8303</v>
      </c>
      <c r="S3017" t="str">
        <f t="shared" si="286"/>
        <v>theater</v>
      </c>
      <c r="T3017" t="str">
        <f t="shared" si="287"/>
        <v>spaces</v>
      </c>
    </row>
    <row r="3018" spans="1:20" ht="43.2" x14ac:dyDescent="0.55000000000000004">
      <c r="A3018">
        <v>3016</v>
      </c>
      <c r="B3018" s="3" t="s">
        <v>3016</v>
      </c>
      <c r="C3018" s="3" t="s">
        <v>7126</v>
      </c>
      <c r="D3018" s="7">
        <v>8500</v>
      </c>
      <c r="E3018" s="7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7">
        <f t="shared" si="282"/>
        <v>242.27777777777777</v>
      </c>
      <c r="N3018" t="b">
        <v>1</v>
      </c>
      <c r="O3018" s="11">
        <f t="shared" si="283"/>
        <v>1.0261176470588236</v>
      </c>
      <c r="P3018" s="12">
        <f t="shared" si="284"/>
        <v>41778.548055555555</v>
      </c>
      <c r="Q3018" s="12">
        <f t="shared" si="285"/>
        <v>41838.548055555555</v>
      </c>
      <c r="R3018" t="s">
        <v>8303</v>
      </c>
      <c r="S3018" t="str">
        <f t="shared" si="286"/>
        <v>theater</v>
      </c>
      <c r="T3018" t="str">
        <f t="shared" si="287"/>
        <v>spaces</v>
      </c>
    </row>
    <row r="3019" spans="1:20" ht="43.2" x14ac:dyDescent="0.55000000000000004">
      <c r="A3019">
        <v>3017</v>
      </c>
      <c r="B3019" s="3" t="s">
        <v>3017</v>
      </c>
      <c r="C3019" s="3" t="s">
        <v>7127</v>
      </c>
      <c r="D3019" s="7">
        <v>22000</v>
      </c>
      <c r="E3019" s="7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7">
        <f t="shared" si="282"/>
        <v>146.44654088050314</v>
      </c>
      <c r="N3019" t="b">
        <v>1</v>
      </c>
      <c r="O3019" s="11">
        <f t="shared" si="283"/>
        <v>1.0584090909090909</v>
      </c>
      <c r="P3019" s="12">
        <f t="shared" si="284"/>
        <v>41841.850034722222</v>
      </c>
      <c r="Q3019" s="12">
        <f t="shared" si="285"/>
        <v>41871.850034722222</v>
      </c>
      <c r="R3019" t="s">
        <v>8303</v>
      </c>
      <c r="S3019" t="str">
        <f t="shared" si="286"/>
        <v>theater</v>
      </c>
      <c r="T3019" t="str">
        <f t="shared" si="287"/>
        <v>spaces</v>
      </c>
    </row>
    <row r="3020" spans="1:20" ht="43.2" x14ac:dyDescent="0.55000000000000004">
      <c r="A3020">
        <v>3018</v>
      </c>
      <c r="B3020" s="3" t="s">
        <v>3018</v>
      </c>
      <c r="C3020" s="3" t="s">
        <v>7128</v>
      </c>
      <c r="D3020" s="7">
        <v>4200</v>
      </c>
      <c r="E3020" s="7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7">
        <f t="shared" si="282"/>
        <v>103.17073170731707</v>
      </c>
      <c r="N3020" t="b">
        <v>1</v>
      </c>
      <c r="O3020" s="11">
        <f t="shared" si="283"/>
        <v>1.0071428571428571</v>
      </c>
      <c r="P3020" s="12">
        <f t="shared" si="284"/>
        <v>42163.29833333334</v>
      </c>
      <c r="Q3020" s="12">
        <f t="shared" si="285"/>
        <v>42205.916666666672</v>
      </c>
      <c r="R3020" t="s">
        <v>8303</v>
      </c>
      <c r="S3020" t="str">
        <f t="shared" si="286"/>
        <v>theater</v>
      </c>
      <c r="T3020" t="str">
        <f t="shared" si="287"/>
        <v>spaces</v>
      </c>
    </row>
    <row r="3021" spans="1:20" ht="43.2" x14ac:dyDescent="0.55000000000000004">
      <c r="A3021">
        <v>3019</v>
      </c>
      <c r="B3021" s="3" t="s">
        <v>3019</v>
      </c>
      <c r="C3021" s="3" t="s">
        <v>7129</v>
      </c>
      <c r="D3021" s="7">
        <v>15000</v>
      </c>
      <c r="E3021" s="7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7">
        <f t="shared" si="282"/>
        <v>80.464601769911511</v>
      </c>
      <c r="N3021" t="b">
        <v>1</v>
      </c>
      <c r="O3021" s="11">
        <f t="shared" si="283"/>
        <v>1.2123333333333333</v>
      </c>
      <c r="P3021" s="12">
        <f t="shared" si="284"/>
        <v>41758.833564814813</v>
      </c>
      <c r="Q3021" s="12">
        <f t="shared" si="285"/>
        <v>41786.125</v>
      </c>
      <c r="R3021" t="s">
        <v>8303</v>
      </c>
      <c r="S3021" t="str">
        <f t="shared" si="286"/>
        <v>theater</v>
      </c>
      <c r="T3021" t="str">
        <f t="shared" si="287"/>
        <v>spaces</v>
      </c>
    </row>
    <row r="3022" spans="1:20" ht="43.2" x14ac:dyDescent="0.55000000000000004">
      <c r="A3022">
        <v>3020</v>
      </c>
      <c r="B3022" s="3" t="s">
        <v>3020</v>
      </c>
      <c r="C3022" s="3" t="s">
        <v>7130</v>
      </c>
      <c r="D3022" s="7">
        <v>7000</v>
      </c>
      <c r="E3022" s="7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7">
        <f t="shared" si="282"/>
        <v>234.66666666666666</v>
      </c>
      <c r="N3022" t="b">
        <v>1</v>
      </c>
      <c r="O3022" s="11">
        <f t="shared" si="283"/>
        <v>1.0057142857142858</v>
      </c>
      <c r="P3022" s="12">
        <f t="shared" si="284"/>
        <v>42170.846446759257</v>
      </c>
      <c r="Q3022" s="12">
        <f t="shared" si="285"/>
        <v>42230.846446759257</v>
      </c>
      <c r="R3022" t="s">
        <v>8303</v>
      </c>
      <c r="S3022" t="str">
        <f t="shared" si="286"/>
        <v>theater</v>
      </c>
      <c r="T3022" t="str">
        <f t="shared" si="287"/>
        <v>spaces</v>
      </c>
    </row>
    <row r="3023" spans="1:20" ht="43.2" x14ac:dyDescent="0.55000000000000004">
      <c r="A3023">
        <v>3021</v>
      </c>
      <c r="B3023" s="3" t="s">
        <v>3021</v>
      </c>
      <c r="C3023" s="3" t="s">
        <v>7131</v>
      </c>
      <c r="D3023" s="7">
        <v>4500</v>
      </c>
      <c r="E3023" s="7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7">
        <f t="shared" si="282"/>
        <v>50.689320388349515</v>
      </c>
      <c r="N3023" t="b">
        <v>1</v>
      </c>
      <c r="O3023" s="11">
        <f t="shared" si="283"/>
        <v>1.1602222222222223</v>
      </c>
      <c r="P3023" s="12">
        <f t="shared" si="284"/>
        <v>42660.618854166663</v>
      </c>
      <c r="Q3023" s="12">
        <f t="shared" si="285"/>
        <v>42696.249305555553</v>
      </c>
      <c r="R3023" t="s">
        <v>8303</v>
      </c>
      <c r="S3023" t="str">
        <f t="shared" si="286"/>
        <v>theater</v>
      </c>
      <c r="T3023" t="str">
        <f t="shared" si="287"/>
        <v>spaces</v>
      </c>
    </row>
    <row r="3024" spans="1:20" ht="43.2" x14ac:dyDescent="0.55000000000000004">
      <c r="A3024">
        <v>3022</v>
      </c>
      <c r="B3024" s="3" t="s">
        <v>3022</v>
      </c>
      <c r="C3024" s="3" t="s">
        <v>7132</v>
      </c>
      <c r="D3024" s="7">
        <v>10000</v>
      </c>
      <c r="E3024" s="7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7">
        <f t="shared" si="282"/>
        <v>162.70967741935485</v>
      </c>
      <c r="N3024" t="b">
        <v>1</v>
      </c>
      <c r="O3024" s="11">
        <f t="shared" si="283"/>
        <v>1.0087999999999999</v>
      </c>
      <c r="P3024" s="12">
        <f t="shared" si="284"/>
        <v>42564.95380787037</v>
      </c>
      <c r="Q3024" s="12">
        <f t="shared" si="285"/>
        <v>42609.95380787037</v>
      </c>
      <c r="R3024" t="s">
        <v>8303</v>
      </c>
      <c r="S3024" t="str">
        <f t="shared" si="286"/>
        <v>theater</v>
      </c>
      <c r="T3024" t="str">
        <f t="shared" si="287"/>
        <v>spaces</v>
      </c>
    </row>
    <row r="3025" spans="1:20" ht="43.2" x14ac:dyDescent="0.55000000000000004">
      <c r="A3025">
        <v>3023</v>
      </c>
      <c r="B3025" s="3" t="s">
        <v>3023</v>
      </c>
      <c r="C3025" s="3" t="s">
        <v>7133</v>
      </c>
      <c r="D3025" s="7">
        <v>700</v>
      </c>
      <c r="E3025" s="7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7">
        <f t="shared" si="282"/>
        <v>120.16666666666667</v>
      </c>
      <c r="N3025" t="b">
        <v>1</v>
      </c>
      <c r="O3025" s="11">
        <f t="shared" si="283"/>
        <v>1.03</v>
      </c>
      <c r="P3025" s="12">
        <f t="shared" si="284"/>
        <v>42121.675763888896</v>
      </c>
      <c r="Q3025" s="12">
        <f t="shared" si="285"/>
        <v>42166.675763888896</v>
      </c>
      <c r="R3025" t="s">
        <v>8303</v>
      </c>
      <c r="S3025" t="str">
        <f t="shared" si="286"/>
        <v>theater</v>
      </c>
      <c r="T3025" t="str">
        <f t="shared" si="287"/>
        <v>spaces</v>
      </c>
    </row>
    <row r="3026" spans="1:20" ht="43.2" x14ac:dyDescent="0.55000000000000004">
      <c r="A3026">
        <v>3024</v>
      </c>
      <c r="B3026" s="3" t="s">
        <v>3024</v>
      </c>
      <c r="C3026" s="3" t="s">
        <v>7134</v>
      </c>
      <c r="D3026" s="7">
        <v>5000</v>
      </c>
      <c r="E3026" s="7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7">
        <f t="shared" si="282"/>
        <v>67.697802197802204</v>
      </c>
      <c r="N3026" t="b">
        <v>1</v>
      </c>
      <c r="O3026" s="11">
        <f t="shared" si="283"/>
        <v>2.4641999999999999</v>
      </c>
      <c r="P3026" s="12">
        <f t="shared" si="284"/>
        <v>41158.993923611109</v>
      </c>
      <c r="Q3026" s="12">
        <f t="shared" si="285"/>
        <v>41188.993923611109</v>
      </c>
      <c r="R3026" t="s">
        <v>8303</v>
      </c>
      <c r="S3026" t="str">
        <f t="shared" si="286"/>
        <v>theater</v>
      </c>
      <c r="T3026" t="str">
        <f t="shared" si="287"/>
        <v>spaces</v>
      </c>
    </row>
    <row r="3027" spans="1:20" ht="43.2" x14ac:dyDescent="0.55000000000000004">
      <c r="A3027">
        <v>3025</v>
      </c>
      <c r="B3027" s="3" t="s">
        <v>3025</v>
      </c>
      <c r="C3027" s="3" t="s">
        <v>7135</v>
      </c>
      <c r="D3027" s="7">
        <v>2500</v>
      </c>
      <c r="E3027" s="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7">
        <f t="shared" si="282"/>
        <v>52.103448275862071</v>
      </c>
      <c r="N3027" t="b">
        <v>1</v>
      </c>
      <c r="O3027" s="11">
        <f t="shared" si="283"/>
        <v>3.0219999999999998</v>
      </c>
      <c r="P3027" s="12">
        <f t="shared" si="284"/>
        <v>41761.509409722225</v>
      </c>
      <c r="Q3027" s="12">
        <f t="shared" si="285"/>
        <v>41789.666666666664</v>
      </c>
      <c r="R3027" t="s">
        <v>8303</v>
      </c>
      <c r="S3027" t="str">
        <f t="shared" si="286"/>
        <v>theater</v>
      </c>
      <c r="T3027" t="str">
        <f t="shared" si="287"/>
        <v>spaces</v>
      </c>
    </row>
    <row r="3028" spans="1:20" ht="43.2" x14ac:dyDescent="0.55000000000000004">
      <c r="A3028">
        <v>3026</v>
      </c>
      <c r="B3028" s="3" t="s">
        <v>3026</v>
      </c>
      <c r="C3028" s="3" t="s">
        <v>7136</v>
      </c>
      <c r="D3028" s="7">
        <v>900</v>
      </c>
      <c r="E3028" s="7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7">
        <f t="shared" si="282"/>
        <v>51.6</v>
      </c>
      <c r="N3028" t="b">
        <v>1</v>
      </c>
      <c r="O3028" s="11">
        <f t="shared" si="283"/>
        <v>1.4333333333333333</v>
      </c>
      <c r="P3028" s="12">
        <f t="shared" si="284"/>
        <v>42783.459398148145</v>
      </c>
      <c r="Q3028" s="12">
        <f t="shared" si="285"/>
        <v>42797.459398148145</v>
      </c>
      <c r="R3028" t="s">
        <v>8303</v>
      </c>
      <c r="S3028" t="str">
        <f t="shared" si="286"/>
        <v>theater</v>
      </c>
      <c r="T3028" t="str">
        <f t="shared" si="287"/>
        <v>spaces</v>
      </c>
    </row>
    <row r="3029" spans="1:20" ht="43.2" x14ac:dyDescent="0.55000000000000004">
      <c r="A3029">
        <v>3027</v>
      </c>
      <c r="B3029" s="3" t="s">
        <v>3027</v>
      </c>
      <c r="C3029" s="3" t="s">
        <v>7137</v>
      </c>
      <c r="D3029" s="7">
        <v>40000</v>
      </c>
      <c r="E3029" s="7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7">
        <f t="shared" si="282"/>
        <v>164.3</v>
      </c>
      <c r="N3029" t="b">
        <v>1</v>
      </c>
      <c r="O3029" s="11">
        <f t="shared" si="283"/>
        <v>1.3144</v>
      </c>
      <c r="P3029" s="12">
        <f t="shared" si="284"/>
        <v>42053.704293981486</v>
      </c>
      <c r="Q3029" s="12">
        <f t="shared" si="285"/>
        <v>42083.662627314814</v>
      </c>
      <c r="R3029" t="s">
        <v>8303</v>
      </c>
      <c r="S3029" t="str">
        <f t="shared" si="286"/>
        <v>theater</v>
      </c>
      <c r="T3029" t="str">
        <f t="shared" si="287"/>
        <v>spaces</v>
      </c>
    </row>
    <row r="3030" spans="1:20" ht="28.8" x14ac:dyDescent="0.55000000000000004">
      <c r="A3030">
        <v>3028</v>
      </c>
      <c r="B3030" s="3" t="s">
        <v>3028</v>
      </c>
      <c r="C3030" s="3" t="s">
        <v>7138</v>
      </c>
      <c r="D3030" s="7">
        <v>5000</v>
      </c>
      <c r="E3030" s="7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7">
        <f t="shared" si="282"/>
        <v>84.858585858585855</v>
      </c>
      <c r="N3030" t="b">
        <v>1</v>
      </c>
      <c r="O3030" s="11">
        <f t="shared" si="283"/>
        <v>1.6801999999999999</v>
      </c>
      <c r="P3030" s="12">
        <f t="shared" si="284"/>
        <v>42567.264178240745</v>
      </c>
      <c r="Q3030" s="12">
        <f t="shared" si="285"/>
        <v>42597.264178240745</v>
      </c>
      <c r="R3030" t="s">
        <v>8303</v>
      </c>
      <c r="S3030" t="str">
        <f t="shared" si="286"/>
        <v>theater</v>
      </c>
      <c r="T3030" t="str">
        <f t="shared" si="287"/>
        <v>spaces</v>
      </c>
    </row>
    <row r="3031" spans="1:20" ht="43.2" x14ac:dyDescent="0.55000000000000004">
      <c r="A3031">
        <v>3029</v>
      </c>
      <c r="B3031" s="3" t="s">
        <v>3029</v>
      </c>
      <c r="C3031" s="3" t="s">
        <v>7139</v>
      </c>
      <c r="D3031" s="7">
        <v>30000</v>
      </c>
      <c r="E3031" s="7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7">
        <f t="shared" si="282"/>
        <v>94.548850574712645</v>
      </c>
      <c r="N3031" t="b">
        <v>1</v>
      </c>
      <c r="O3031" s="11">
        <f t="shared" si="283"/>
        <v>1.0967666666666667</v>
      </c>
      <c r="P3031" s="12">
        <f t="shared" si="284"/>
        <v>41932.708877314813</v>
      </c>
      <c r="Q3031" s="12">
        <f t="shared" si="285"/>
        <v>41961.190972222219</v>
      </c>
      <c r="R3031" t="s">
        <v>8303</v>
      </c>
      <c r="S3031" t="str">
        <f t="shared" si="286"/>
        <v>theater</v>
      </c>
      <c r="T3031" t="str">
        <f t="shared" si="287"/>
        <v>spaces</v>
      </c>
    </row>
    <row r="3032" spans="1:20" ht="43.2" x14ac:dyDescent="0.55000000000000004">
      <c r="A3032">
        <v>3030</v>
      </c>
      <c r="B3032" s="3" t="s">
        <v>3030</v>
      </c>
      <c r="C3032" s="3" t="s">
        <v>7140</v>
      </c>
      <c r="D3032" s="7">
        <v>1750</v>
      </c>
      <c r="E3032" s="7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7">
        <f t="shared" si="282"/>
        <v>45.536585365853661</v>
      </c>
      <c r="N3032" t="b">
        <v>1</v>
      </c>
      <c r="O3032" s="11">
        <f t="shared" si="283"/>
        <v>1.0668571428571429</v>
      </c>
      <c r="P3032" s="12">
        <f t="shared" si="284"/>
        <v>42233.747349537036</v>
      </c>
      <c r="Q3032" s="12">
        <f t="shared" si="285"/>
        <v>42263.747349537036</v>
      </c>
      <c r="R3032" t="s">
        <v>8303</v>
      </c>
      <c r="S3032" t="str">
        <f t="shared" si="286"/>
        <v>theater</v>
      </c>
      <c r="T3032" t="str">
        <f t="shared" si="287"/>
        <v>spaces</v>
      </c>
    </row>
    <row r="3033" spans="1:20" ht="72" x14ac:dyDescent="0.55000000000000004">
      <c r="A3033">
        <v>3031</v>
      </c>
      <c r="B3033" s="3" t="s">
        <v>3031</v>
      </c>
      <c r="C3033" s="3" t="s">
        <v>7141</v>
      </c>
      <c r="D3033" s="7">
        <v>1500</v>
      </c>
      <c r="E3033" s="7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7">
        <f t="shared" si="282"/>
        <v>51.724137931034484</v>
      </c>
      <c r="N3033" t="b">
        <v>1</v>
      </c>
      <c r="O3033" s="11">
        <f t="shared" si="283"/>
        <v>1</v>
      </c>
      <c r="P3033" s="12">
        <f t="shared" si="284"/>
        <v>42597.882488425923</v>
      </c>
      <c r="Q3033" s="12">
        <f t="shared" si="285"/>
        <v>42657.882488425923</v>
      </c>
      <c r="R3033" t="s">
        <v>8303</v>
      </c>
      <c r="S3033" t="str">
        <f t="shared" si="286"/>
        <v>theater</v>
      </c>
      <c r="T3033" t="str">
        <f t="shared" si="287"/>
        <v>spaces</v>
      </c>
    </row>
    <row r="3034" spans="1:20" ht="43.2" x14ac:dyDescent="0.55000000000000004">
      <c r="A3034">
        <v>3032</v>
      </c>
      <c r="B3034" s="3" t="s">
        <v>3032</v>
      </c>
      <c r="C3034" s="3" t="s">
        <v>7142</v>
      </c>
      <c r="D3034" s="7">
        <v>1000</v>
      </c>
      <c r="E3034" s="7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7">
        <f t="shared" si="282"/>
        <v>50.88</v>
      </c>
      <c r="N3034" t="b">
        <v>1</v>
      </c>
      <c r="O3034" s="11">
        <f t="shared" si="283"/>
        <v>1.272</v>
      </c>
      <c r="P3034" s="12">
        <f t="shared" si="284"/>
        <v>42228.044664351852</v>
      </c>
      <c r="Q3034" s="12">
        <f t="shared" si="285"/>
        <v>42258.044664351852</v>
      </c>
      <c r="R3034" t="s">
        <v>8303</v>
      </c>
      <c r="S3034" t="str">
        <f t="shared" si="286"/>
        <v>theater</v>
      </c>
      <c r="T3034" t="str">
        <f t="shared" si="287"/>
        <v>spaces</v>
      </c>
    </row>
    <row r="3035" spans="1:20" ht="43.2" x14ac:dyDescent="0.55000000000000004">
      <c r="A3035">
        <v>3033</v>
      </c>
      <c r="B3035" s="3" t="s">
        <v>3033</v>
      </c>
      <c r="C3035" s="3" t="s">
        <v>7143</v>
      </c>
      <c r="D3035" s="7">
        <v>3000</v>
      </c>
      <c r="E3035" s="7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7">
        <f t="shared" si="282"/>
        <v>191.13043478260869</v>
      </c>
      <c r="N3035" t="b">
        <v>1</v>
      </c>
      <c r="O3035" s="11">
        <f t="shared" si="283"/>
        <v>1.4653333333333334</v>
      </c>
      <c r="P3035" s="12">
        <f t="shared" si="284"/>
        <v>42570.110243055555</v>
      </c>
      <c r="Q3035" s="12">
        <f t="shared" si="285"/>
        <v>42600.110243055555</v>
      </c>
      <c r="R3035" t="s">
        <v>8303</v>
      </c>
      <c r="S3035" t="str">
        <f t="shared" si="286"/>
        <v>theater</v>
      </c>
      <c r="T3035" t="str">
        <f t="shared" si="287"/>
        <v>spaces</v>
      </c>
    </row>
    <row r="3036" spans="1:20" ht="57.6" x14ac:dyDescent="0.55000000000000004">
      <c r="A3036">
        <v>3034</v>
      </c>
      <c r="B3036" s="3" t="s">
        <v>3034</v>
      </c>
      <c r="C3036" s="3" t="s">
        <v>7144</v>
      </c>
      <c r="D3036" s="7">
        <v>100000</v>
      </c>
      <c r="E3036" s="7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7">
        <f t="shared" si="282"/>
        <v>89.314285714285717</v>
      </c>
      <c r="N3036" t="b">
        <v>1</v>
      </c>
      <c r="O3036" s="11">
        <f t="shared" si="283"/>
        <v>1.1253599999999999</v>
      </c>
      <c r="P3036" s="12">
        <f t="shared" si="284"/>
        <v>42644.535358796296</v>
      </c>
      <c r="Q3036" s="12">
        <f t="shared" si="285"/>
        <v>42675.165972222225</v>
      </c>
      <c r="R3036" t="s">
        <v>8303</v>
      </c>
      <c r="S3036" t="str">
        <f t="shared" si="286"/>
        <v>theater</v>
      </c>
      <c r="T3036" t="str">
        <f t="shared" si="287"/>
        <v>spaces</v>
      </c>
    </row>
    <row r="3037" spans="1:20" ht="28.8" x14ac:dyDescent="0.55000000000000004">
      <c r="A3037">
        <v>3035</v>
      </c>
      <c r="B3037" s="3" t="s">
        <v>3035</v>
      </c>
      <c r="C3037" s="3" t="s">
        <v>7145</v>
      </c>
      <c r="D3037" s="7">
        <v>25000</v>
      </c>
      <c r="E3037" s="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7">
        <f t="shared" si="282"/>
        <v>88.588631921824103</v>
      </c>
      <c r="N3037" t="b">
        <v>1</v>
      </c>
      <c r="O3037" s="11">
        <f t="shared" si="283"/>
        <v>1.0878684000000001</v>
      </c>
      <c r="P3037" s="12">
        <f t="shared" si="284"/>
        <v>41368.560289351852</v>
      </c>
      <c r="Q3037" s="12">
        <f t="shared" si="285"/>
        <v>41398.560289351852</v>
      </c>
      <c r="R3037" t="s">
        <v>8303</v>
      </c>
      <c r="S3037" t="str">
        <f t="shared" si="286"/>
        <v>theater</v>
      </c>
      <c r="T3037" t="str">
        <f t="shared" si="287"/>
        <v>spaces</v>
      </c>
    </row>
    <row r="3038" spans="1:20" ht="43.2" x14ac:dyDescent="0.55000000000000004">
      <c r="A3038">
        <v>3036</v>
      </c>
      <c r="B3038" s="3" t="s">
        <v>3036</v>
      </c>
      <c r="C3038" s="3" t="s">
        <v>7146</v>
      </c>
      <c r="D3038" s="7">
        <v>25000</v>
      </c>
      <c r="E3038" s="7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7">
        <f t="shared" si="282"/>
        <v>96.300911854103347</v>
      </c>
      <c r="N3038" t="b">
        <v>1</v>
      </c>
      <c r="O3038" s="11">
        <f t="shared" si="283"/>
        <v>1.26732</v>
      </c>
      <c r="P3038" s="12">
        <f t="shared" si="284"/>
        <v>41466.785231481481</v>
      </c>
      <c r="Q3038" s="12">
        <f t="shared" si="285"/>
        <v>41502.499305555553</v>
      </c>
      <c r="R3038" t="s">
        <v>8303</v>
      </c>
      <c r="S3038" t="str">
        <f t="shared" si="286"/>
        <v>theater</v>
      </c>
      <c r="T3038" t="str">
        <f t="shared" si="287"/>
        <v>spaces</v>
      </c>
    </row>
    <row r="3039" spans="1:20" ht="57.6" x14ac:dyDescent="0.55000000000000004">
      <c r="A3039">
        <v>3037</v>
      </c>
      <c r="B3039" s="3" t="s">
        <v>3037</v>
      </c>
      <c r="C3039" s="3" t="s">
        <v>7147</v>
      </c>
      <c r="D3039" s="7">
        <v>500</v>
      </c>
      <c r="E3039" s="7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7">
        <f t="shared" si="282"/>
        <v>33.3125</v>
      </c>
      <c r="N3039" t="b">
        <v>1</v>
      </c>
      <c r="O3039" s="11">
        <f t="shared" si="283"/>
        <v>2.1320000000000001</v>
      </c>
      <c r="P3039" s="12">
        <f t="shared" si="284"/>
        <v>40378.893206018518</v>
      </c>
      <c r="Q3039" s="12">
        <f t="shared" si="285"/>
        <v>40453.207638888889</v>
      </c>
      <c r="R3039" t="s">
        <v>8303</v>
      </c>
      <c r="S3039" t="str">
        <f t="shared" si="286"/>
        <v>theater</v>
      </c>
      <c r="T3039" t="str">
        <f t="shared" si="287"/>
        <v>spaces</v>
      </c>
    </row>
    <row r="3040" spans="1:20" ht="43.2" x14ac:dyDescent="0.55000000000000004">
      <c r="A3040">
        <v>3038</v>
      </c>
      <c r="B3040" s="3" t="s">
        <v>3038</v>
      </c>
      <c r="C3040" s="3" t="s">
        <v>7148</v>
      </c>
      <c r="D3040" s="7">
        <v>1000</v>
      </c>
      <c r="E3040" s="7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7">
        <f t="shared" si="282"/>
        <v>37.222222222222221</v>
      </c>
      <c r="N3040" t="b">
        <v>1</v>
      </c>
      <c r="O3040" s="11">
        <f t="shared" si="283"/>
        <v>1.0049999999999999</v>
      </c>
      <c r="P3040" s="12">
        <f t="shared" si="284"/>
        <v>42373.252280092594</v>
      </c>
      <c r="Q3040" s="12">
        <f t="shared" si="285"/>
        <v>42433.252280092594</v>
      </c>
      <c r="R3040" t="s">
        <v>8303</v>
      </c>
      <c r="S3040" t="str">
        <f t="shared" si="286"/>
        <v>theater</v>
      </c>
      <c r="T3040" t="str">
        <f t="shared" si="287"/>
        <v>spaces</v>
      </c>
    </row>
    <row r="3041" spans="1:20" ht="43.2" x14ac:dyDescent="0.55000000000000004">
      <c r="A3041">
        <v>3039</v>
      </c>
      <c r="B3041" s="3" t="s">
        <v>3039</v>
      </c>
      <c r="C3041" s="3" t="s">
        <v>7149</v>
      </c>
      <c r="D3041" s="7">
        <v>20000</v>
      </c>
      <c r="E3041" s="7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7">
        <f t="shared" si="282"/>
        <v>92.130423728813554</v>
      </c>
      <c r="N3041" t="b">
        <v>1</v>
      </c>
      <c r="O3041" s="11">
        <f t="shared" si="283"/>
        <v>1.0871389999999999</v>
      </c>
      <c r="P3041" s="12">
        <f t="shared" si="284"/>
        <v>41610.794421296298</v>
      </c>
      <c r="Q3041" s="12">
        <f t="shared" si="285"/>
        <v>41637.332638888889</v>
      </c>
      <c r="R3041" t="s">
        <v>8303</v>
      </c>
      <c r="S3041" t="str">
        <f t="shared" si="286"/>
        <v>theater</v>
      </c>
      <c r="T3041" t="str">
        <f t="shared" si="287"/>
        <v>spaces</v>
      </c>
    </row>
    <row r="3042" spans="1:20" ht="43.2" x14ac:dyDescent="0.55000000000000004">
      <c r="A3042">
        <v>3040</v>
      </c>
      <c r="B3042" s="3" t="s">
        <v>3040</v>
      </c>
      <c r="C3042" s="3" t="s">
        <v>7150</v>
      </c>
      <c r="D3042" s="7">
        <v>3000</v>
      </c>
      <c r="E3042" s="7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7">
        <f t="shared" si="282"/>
        <v>76.785714285714292</v>
      </c>
      <c r="N3042" t="b">
        <v>1</v>
      </c>
      <c r="O3042" s="11">
        <f t="shared" si="283"/>
        <v>1.075</v>
      </c>
      <c r="P3042" s="12">
        <f t="shared" si="284"/>
        <v>42177.791909722218</v>
      </c>
      <c r="Q3042" s="12">
        <f t="shared" si="285"/>
        <v>42181.958333333328</v>
      </c>
      <c r="R3042" t="s">
        <v>8303</v>
      </c>
      <c r="S3042" t="str">
        <f t="shared" si="286"/>
        <v>theater</v>
      </c>
      <c r="T3042" t="str">
        <f t="shared" si="287"/>
        <v>spaces</v>
      </c>
    </row>
    <row r="3043" spans="1:20" ht="28.8" x14ac:dyDescent="0.55000000000000004">
      <c r="A3043">
        <v>3041</v>
      </c>
      <c r="B3043" s="3" t="s">
        <v>3041</v>
      </c>
      <c r="C3043" s="3" t="s">
        <v>7151</v>
      </c>
      <c r="D3043" s="7">
        <v>8300</v>
      </c>
      <c r="E3043" s="7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7">
        <f t="shared" si="282"/>
        <v>96.526315789473685</v>
      </c>
      <c r="N3043" t="b">
        <v>1</v>
      </c>
      <c r="O3043" s="11">
        <f t="shared" si="283"/>
        <v>1.1048192771084338</v>
      </c>
      <c r="P3043" s="12">
        <f t="shared" si="284"/>
        <v>42359.868611111116</v>
      </c>
      <c r="Q3043" s="12">
        <f t="shared" si="285"/>
        <v>42389.868611111116</v>
      </c>
      <c r="R3043" t="s">
        <v>8303</v>
      </c>
      <c r="S3043" t="str">
        <f t="shared" si="286"/>
        <v>theater</v>
      </c>
      <c r="T3043" t="str">
        <f t="shared" si="287"/>
        <v>spaces</v>
      </c>
    </row>
    <row r="3044" spans="1:20" ht="43.2" x14ac:dyDescent="0.55000000000000004">
      <c r="A3044">
        <v>3042</v>
      </c>
      <c r="B3044" s="3" t="s">
        <v>3042</v>
      </c>
      <c r="C3044" s="3" t="s">
        <v>7152</v>
      </c>
      <c r="D3044" s="7">
        <v>1500</v>
      </c>
      <c r="E3044" s="7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7">
        <f t="shared" si="282"/>
        <v>51.891891891891895</v>
      </c>
      <c r="N3044" t="b">
        <v>1</v>
      </c>
      <c r="O3044" s="11">
        <f t="shared" si="283"/>
        <v>1.28</v>
      </c>
      <c r="P3044" s="12">
        <f t="shared" si="284"/>
        <v>42253.688043981485</v>
      </c>
      <c r="Q3044" s="12">
        <f t="shared" si="285"/>
        <v>42283.688043981485</v>
      </c>
      <c r="R3044" t="s">
        <v>8303</v>
      </c>
      <c r="S3044" t="str">
        <f t="shared" si="286"/>
        <v>theater</v>
      </c>
      <c r="T3044" t="str">
        <f t="shared" si="287"/>
        <v>spaces</v>
      </c>
    </row>
    <row r="3045" spans="1:20" ht="43.2" x14ac:dyDescent="0.55000000000000004">
      <c r="A3045">
        <v>3043</v>
      </c>
      <c r="B3045" s="3" t="s">
        <v>3043</v>
      </c>
      <c r="C3045" s="3" t="s">
        <v>7153</v>
      </c>
      <c r="D3045" s="7">
        <v>15000</v>
      </c>
      <c r="E3045" s="7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7">
        <f t="shared" si="282"/>
        <v>128.9140625</v>
      </c>
      <c r="N3045" t="b">
        <v>1</v>
      </c>
      <c r="O3045" s="11">
        <f t="shared" si="283"/>
        <v>1.1000666666666667</v>
      </c>
      <c r="P3045" s="12">
        <f t="shared" si="284"/>
        <v>42083.070590277777</v>
      </c>
      <c r="Q3045" s="12">
        <f t="shared" si="285"/>
        <v>42110.118055555555</v>
      </c>
      <c r="R3045" t="s">
        <v>8303</v>
      </c>
      <c r="S3045" t="str">
        <f t="shared" si="286"/>
        <v>theater</v>
      </c>
      <c r="T3045" t="str">
        <f t="shared" si="287"/>
        <v>spaces</v>
      </c>
    </row>
    <row r="3046" spans="1:20" ht="43.2" x14ac:dyDescent="0.55000000000000004">
      <c r="A3046">
        <v>3044</v>
      </c>
      <c r="B3046" s="3" t="s">
        <v>3044</v>
      </c>
      <c r="C3046" s="3" t="s">
        <v>7154</v>
      </c>
      <c r="D3046" s="7">
        <v>12000</v>
      </c>
      <c r="E3046" s="7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7">
        <f t="shared" si="282"/>
        <v>84.108974358974365</v>
      </c>
      <c r="N3046" t="b">
        <v>1</v>
      </c>
      <c r="O3046" s="11">
        <f t="shared" si="283"/>
        <v>1.0934166666666667</v>
      </c>
      <c r="P3046" s="12">
        <f t="shared" si="284"/>
        <v>42387.7268287037</v>
      </c>
      <c r="Q3046" s="12">
        <f t="shared" si="285"/>
        <v>42402.7268287037</v>
      </c>
      <c r="R3046" t="s">
        <v>8303</v>
      </c>
      <c r="S3046" t="str">
        <f t="shared" si="286"/>
        <v>theater</v>
      </c>
      <c r="T3046" t="str">
        <f t="shared" si="287"/>
        <v>spaces</v>
      </c>
    </row>
    <row r="3047" spans="1:20" ht="43.2" x14ac:dyDescent="0.55000000000000004">
      <c r="A3047">
        <v>3045</v>
      </c>
      <c r="B3047" s="3" t="s">
        <v>3045</v>
      </c>
      <c r="C3047" s="3" t="s">
        <v>7155</v>
      </c>
      <c r="D3047" s="7">
        <v>4000</v>
      </c>
      <c r="E3047" s="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7">
        <f t="shared" si="282"/>
        <v>82.941562500000003</v>
      </c>
      <c r="N3047" t="b">
        <v>1</v>
      </c>
      <c r="O3047" s="11">
        <f t="shared" si="283"/>
        <v>1.3270650000000002</v>
      </c>
      <c r="P3047" s="12">
        <f t="shared" si="284"/>
        <v>41843.155729166669</v>
      </c>
      <c r="Q3047" s="12">
        <f t="shared" si="285"/>
        <v>41873.155729166669</v>
      </c>
      <c r="R3047" t="s">
        <v>8303</v>
      </c>
      <c r="S3047" t="str">
        <f t="shared" si="286"/>
        <v>theater</v>
      </c>
      <c r="T3047" t="str">
        <f t="shared" si="287"/>
        <v>spaces</v>
      </c>
    </row>
    <row r="3048" spans="1:20" ht="43.2" x14ac:dyDescent="0.55000000000000004">
      <c r="A3048">
        <v>3046</v>
      </c>
      <c r="B3048" s="3" t="s">
        <v>3046</v>
      </c>
      <c r="C3048" s="3" t="s">
        <v>7156</v>
      </c>
      <c r="D3048" s="7">
        <v>7900</v>
      </c>
      <c r="E3048" s="7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7">
        <f t="shared" si="282"/>
        <v>259.94827586206895</v>
      </c>
      <c r="N3048" t="b">
        <v>1</v>
      </c>
      <c r="O3048" s="11">
        <f t="shared" si="283"/>
        <v>1.9084810126582279</v>
      </c>
      <c r="P3048" s="12">
        <f t="shared" si="284"/>
        <v>41862.803078703706</v>
      </c>
      <c r="Q3048" s="12">
        <f t="shared" si="285"/>
        <v>41892.202777777777</v>
      </c>
      <c r="R3048" t="s">
        <v>8303</v>
      </c>
      <c r="S3048" t="str">
        <f t="shared" si="286"/>
        <v>theater</v>
      </c>
      <c r="T3048" t="str">
        <f t="shared" si="287"/>
        <v>spaces</v>
      </c>
    </row>
    <row r="3049" spans="1:20" ht="43.2" x14ac:dyDescent="0.55000000000000004">
      <c r="A3049">
        <v>3047</v>
      </c>
      <c r="B3049" s="3" t="s">
        <v>3047</v>
      </c>
      <c r="C3049" s="3" t="s">
        <v>7157</v>
      </c>
      <c r="D3049" s="7">
        <v>500</v>
      </c>
      <c r="E3049" s="7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7">
        <f t="shared" si="282"/>
        <v>37.25</v>
      </c>
      <c r="N3049" t="b">
        <v>1</v>
      </c>
      <c r="O3049" s="11">
        <f t="shared" si="283"/>
        <v>1.49</v>
      </c>
      <c r="P3049" s="12">
        <f t="shared" si="284"/>
        <v>42443.989050925928</v>
      </c>
      <c r="Q3049" s="12">
        <f t="shared" si="285"/>
        <v>42487.552777777775</v>
      </c>
      <c r="R3049" t="s">
        <v>8303</v>
      </c>
      <c r="S3049" t="str">
        <f t="shared" si="286"/>
        <v>theater</v>
      </c>
      <c r="T3049" t="str">
        <f t="shared" si="287"/>
        <v>spaces</v>
      </c>
    </row>
    <row r="3050" spans="1:20" ht="43.2" x14ac:dyDescent="0.55000000000000004">
      <c r="A3050">
        <v>3048</v>
      </c>
      <c r="B3050" s="3" t="s">
        <v>3048</v>
      </c>
      <c r="C3050" s="3" t="s">
        <v>7158</v>
      </c>
      <c r="D3050" s="7">
        <v>5000</v>
      </c>
      <c r="E3050" s="7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7">
        <f t="shared" si="282"/>
        <v>177.02127659574469</v>
      </c>
      <c r="N3050" t="b">
        <v>1</v>
      </c>
      <c r="O3050" s="11">
        <f t="shared" si="283"/>
        <v>1.6639999999999999</v>
      </c>
      <c r="P3050" s="12">
        <f t="shared" si="284"/>
        <v>41975.901180555549</v>
      </c>
      <c r="Q3050" s="12">
        <f t="shared" si="285"/>
        <v>42004.890277777777</v>
      </c>
      <c r="R3050" t="s">
        <v>8303</v>
      </c>
      <c r="S3050" t="str">
        <f t="shared" si="286"/>
        <v>theater</v>
      </c>
      <c r="T3050" t="str">
        <f t="shared" si="287"/>
        <v>spaces</v>
      </c>
    </row>
    <row r="3051" spans="1:20" ht="43.2" x14ac:dyDescent="0.55000000000000004">
      <c r="A3051">
        <v>3049</v>
      </c>
      <c r="B3051" s="3" t="s">
        <v>3049</v>
      </c>
      <c r="C3051" s="3" t="s">
        <v>7159</v>
      </c>
      <c r="D3051" s="7">
        <v>3750</v>
      </c>
      <c r="E3051" s="7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7">
        <f t="shared" si="282"/>
        <v>74.074074074074076</v>
      </c>
      <c r="N3051" t="b">
        <v>1</v>
      </c>
      <c r="O3051" s="11">
        <f t="shared" si="283"/>
        <v>1.0666666666666667</v>
      </c>
      <c r="P3051" s="12">
        <f t="shared" si="284"/>
        <v>42139.014525462961</v>
      </c>
      <c r="Q3051" s="12">
        <f t="shared" si="285"/>
        <v>42169.014525462961</v>
      </c>
      <c r="R3051" t="s">
        <v>8303</v>
      </c>
      <c r="S3051" t="str">
        <f t="shared" si="286"/>
        <v>theater</v>
      </c>
      <c r="T3051" t="str">
        <f t="shared" si="287"/>
        <v>spaces</v>
      </c>
    </row>
    <row r="3052" spans="1:20" ht="28.8" x14ac:dyDescent="0.55000000000000004">
      <c r="A3052">
        <v>3050</v>
      </c>
      <c r="B3052" s="3" t="s">
        <v>3050</v>
      </c>
      <c r="C3052" s="3" t="s">
        <v>7160</v>
      </c>
      <c r="D3052" s="7">
        <v>600</v>
      </c>
      <c r="E3052" s="7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7">
        <f t="shared" si="282"/>
        <v>70.666666666666671</v>
      </c>
      <c r="N3052" t="b">
        <v>1</v>
      </c>
      <c r="O3052" s="11">
        <f t="shared" si="283"/>
        <v>1.06</v>
      </c>
      <c r="P3052" s="12">
        <f t="shared" si="284"/>
        <v>42465.16851851852</v>
      </c>
      <c r="Q3052" s="12">
        <f t="shared" si="285"/>
        <v>42495.16851851852</v>
      </c>
      <c r="R3052" t="s">
        <v>8303</v>
      </c>
      <c r="S3052" t="str">
        <f t="shared" si="286"/>
        <v>theater</v>
      </c>
      <c r="T3052" t="str">
        <f t="shared" si="287"/>
        <v>spaces</v>
      </c>
    </row>
    <row r="3053" spans="1:20" ht="43.2" x14ac:dyDescent="0.55000000000000004">
      <c r="A3053">
        <v>3051</v>
      </c>
      <c r="B3053" s="3" t="s">
        <v>3051</v>
      </c>
      <c r="C3053" s="3" t="s">
        <v>7161</v>
      </c>
      <c r="D3053" s="7">
        <v>3500</v>
      </c>
      <c r="E3053" s="7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7">
        <f t="shared" si="282"/>
        <v>23.62857142857143</v>
      </c>
      <c r="N3053" t="b">
        <v>0</v>
      </c>
      <c r="O3053" s="11">
        <f t="shared" si="283"/>
        <v>0.23628571428571429</v>
      </c>
      <c r="P3053" s="12">
        <f t="shared" si="284"/>
        <v>42744.416030092587</v>
      </c>
      <c r="Q3053" s="12">
        <f t="shared" si="285"/>
        <v>42774.416030092587</v>
      </c>
      <c r="R3053" t="s">
        <v>8303</v>
      </c>
      <c r="S3053" t="str">
        <f t="shared" si="286"/>
        <v>theater</v>
      </c>
      <c r="T3053" t="str">
        <f t="shared" si="287"/>
        <v>spaces</v>
      </c>
    </row>
    <row r="3054" spans="1:20" ht="28.8" x14ac:dyDescent="0.55000000000000004">
      <c r="A3054">
        <v>3052</v>
      </c>
      <c r="B3054" s="3" t="s">
        <v>3052</v>
      </c>
      <c r="C3054" s="3" t="s">
        <v>7162</v>
      </c>
      <c r="D3054" s="7">
        <v>50000</v>
      </c>
      <c r="E3054" s="7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7">
        <f t="shared" si="282"/>
        <v>37.5</v>
      </c>
      <c r="N3054" t="b">
        <v>0</v>
      </c>
      <c r="O3054" s="11">
        <f t="shared" si="283"/>
        <v>1.5E-3</v>
      </c>
      <c r="P3054" s="12">
        <f t="shared" si="284"/>
        <v>42122.670069444444</v>
      </c>
      <c r="Q3054" s="12">
        <f t="shared" si="285"/>
        <v>42152.665972222225</v>
      </c>
      <c r="R3054" t="s">
        <v>8303</v>
      </c>
      <c r="S3054" t="str">
        <f t="shared" si="286"/>
        <v>theater</v>
      </c>
      <c r="T3054" t="str">
        <f t="shared" si="287"/>
        <v>spaces</v>
      </c>
    </row>
    <row r="3055" spans="1:20" ht="43.2" x14ac:dyDescent="0.55000000000000004">
      <c r="A3055">
        <v>3053</v>
      </c>
      <c r="B3055" s="3" t="s">
        <v>3053</v>
      </c>
      <c r="C3055" s="3" t="s">
        <v>7163</v>
      </c>
      <c r="D3055" s="7">
        <v>10000</v>
      </c>
      <c r="E3055" s="7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7">
        <f t="shared" si="282"/>
        <v>13.333333333333334</v>
      </c>
      <c r="N3055" t="b">
        <v>0</v>
      </c>
      <c r="O3055" s="11">
        <f t="shared" si="283"/>
        <v>4.0000000000000001E-3</v>
      </c>
      <c r="P3055" s="12">
        <f t="shared" si="284"/>
        <v>41862.761724537035</v>
      </c>
      <c r="Q3055" s="12">
        <f t="shared" si="285"/>
        <v>41914.165972222225</v>
      </c>
      <c r="R3055" t="s">
        <v>8303</v>
      </c>
      <c r="S3055" t="str">
        <f t="shared" si="286"/>
        <v>theater</v>
      </c>
      <c r="T3055" t="str">
        <f t="shared" si="287"/>
        <v>spaces</v>
      </c>
    </row>
    <row r="3056" spans="1:20" ht="43.2" x14ac:dyDescent="0.55000000000000004">
      <c r="A3056">
        <v>3054</v>
      </c>
      <c r="B3056" s="3" t="s">
        <v>3054</v>
      </c>
      <c r="C3056" s="3" t="s">
        <v>7164</v>
      </c>
      <c r="D3056" s="7">
        <v>300</v>
      </c>
      <c r="E3056" s="7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7" t="e">
        <f t="shared" si="282"/>
        <v>#DIV/0!</v>
      </c>
      <c r="N3056" t="b">
        <v>0</v>
      </c>
      <c r="O3056" s="11">
        <f t="shared" si="283"/>
        <v>0</v>
      </c>
      <c r="P3056" s="12">
        <f t="shared" si="284"/>
        <v>42027.832800925928</v>
      </c>
      <c r="Q3056" s="12">
        <f t="shared" si="285"/>
        <v>42065.044444444444</v>
      </c>
      <c r="R3056" t="s">
        <v>8303</v>
      </c>
      <c r="S3056" t="str">
        <f t="shared" si="286"/>
        <v>theater</v>
      </c>
      <c r="T3056" t="str">
        <f t="shared" si="287"/>
        <v>spaces</v>
      </c>
    </row>
    <row r="3057" spans="1:20" ht="43.2" x14ac:dyDescent="0.55000000000000004">
      <c r="A3057">
        <v>3055</v>
      </c>
      <c r="B3057" s="3" t="s">
        <v>3055</v>
      </c>
      <c r="C3057" s="3" t="s">
        <v>7165</v>
      </c>
      <c r="D3057" s="7">
        <v>20000</v>
      </c>
      <c r="E3057" s="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7">
        <f t="shared" si="282"/>
        <v>1</v>
      </c>
      <c r="N3057" t="b">
        <v>0</v>
      </c>
      <c r="O3057" s="11">
        <f t="shared" si="283"/>
        <v>5.0000000000000002E-5</v>
      </c>
      <c r="P3057" s="12">
        <f t="shared" si="284"/>
        <v>41953.95821759259</v>
      </c>
      <c r="Q3057" s="12">
        <f t="shared" si="285"/>
        <v>42013.95821759259</v>
      </c>
      <c r="R3057" t="s">
        <v>8303</v>
      </c>
      <c r="S3057" t="str">
        <f t="shared" si="286"/>
        <v>theater</v>
      </c>
      <c r="T3057" t="str">
        <f t="shared" si="287"/>
        <v>spaces</v>
      </c>
    </row>
    <row r="3058" spans="1:20" ht="43.2" x14ac:dyDescent="0.55000000000000004">
      <c r="A3058">
        <v>3056</v>
      </c>
      <c r="B3058" s="3" t="s">
        <v>3056</v>
      </c>
      <c r="C3058" s="3" t="s">
        <v>7166</v>
      </c>
      <c r="D3058" s="7">
        <v>25000</v>
      </c>
      <c r="E3058" s="7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7" t="e">
        <f t="shared" si="282"/>
        <v>#DIV/0!</v>
      </c>
      <c r="N3058" t="b">
        <v>0</v>
      </c>
      <c r="O3058" s="11">
        <f t="shared" si="283"/>
        <v>0</v>
      </c>
      <c r="P3058" s="12">
        <f t="shared" si="284"/>
        <v>41851.636388888888</v>
      </c>
      <c r="Q3058" s="12">
        <f t="shared" si="285"/>
        <v>41911.636388888888</v>
      </c>
      <c r="R3058" t="s">
        <v>8303</v>
      </c>
      <c r="S3058" t="str">
        <f t="shared" si="286"/>
        <v>theater</v>
      </c>
      <c r="T3058" t="str">
        <f t="shared" si="287"/>
        <v>spaces</v>
      </c>
    </row>
    <row r="3059" spans="1:20" ht="43.2" x14ac:dyDescent="0.55000000000000004">
      <c r="A3059">
        <v>3057</v>
      </c>
      <c r="B3059" s="3" t="s">
        <v>3057</v>
      </c>
      <c r="C3059" s="3" t="s">
        <v>7167</v>
      </c>
      <c r="D3059" s="7">
        <v>50000</v>
      </c>
      <c r="E3059" s="7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7" t="e">
        <f t="shared" si="282"/>
        <v>#DIV/0!</v>
      </c>
      <c r="N3059" t="b">
        <v>0</v>
      </c>
      <c r="O3059" s="11">
        <f t="shared" si="283"/>
        <v>0</v>
      </c>
      <c r="P3059" s="12">
        <f t="shared" si="284"/>
        <v>42433.650590277779</v>
      </c>
      <c r="Q3059" s="12">
        <f t="shared" si="285"/>
        <v>42463.608923611115</v>
      </c>
      <c r="R3059" t="s">
        <v>8303</v>
      </c>
      <c r="S3059" t="str">
        <f t="shared" si="286"/>
        <v>theater</v>
      </c>
      <c r="T3059" t="str">
        <f t="shared" si="287"/>
        <v>spaces</v>
      </c>
    </row>
    <row r="3060" spans="1:20" ht="43.2" x14ac:dyDescent="0.55000000000000004">
      <c r="A3060">
        <v>3058</v>
      </c>
      <c r="B3060" s="3" t="s">
        <v>3058</v>
      </c>
      <c r="C3060" s="3" t="s">
        <v>7168</v>
      </c>
      <c r="D3060" s="7">
        <v>18000</v>
      </c>
      <c r="E3060" s="7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7">
        <f t="shared" si="282"/>
        <v>1</v>
      </c>
      <c r="N3060" t="b">
        <v>0</v>
      </c>
      <c r="O3060" s="11">
        <f t="shared" si="283"/>
        <v>1.6666666666666666E-4</v>
      </c>
      <c r="P3060" s="12">
        <f t="shared" si="284"/>
        <v>42460.374305555553</v>
      </c>
      <c r="Q3060" s="12">
        <f t="shared" si="285"/>
        <v>42510.374305555553</v>
      </c>
      <c r="R3060" t="s">
        <v>8303</v>
      </c>
      <c r="S3060" t="str">
        <f t="shared" si="286"/>
        <v>theater</v>
      </c>
      <c r="T3060" t="str">
        <f t="shared" si="287"/>
        <v>spaces</v>
      </c>
    </row>
    <row r="3061" spans="1:20" ht="43.2" x14ac:dyDescent="0.55000000000000004">
      <c r="A3061">
        <v>3059</v>
      </c>
      <c r="B3061" s="3" t="s">
        <v>3059</v>
      </c>
      <c r="C3061" s="3" t="s">
        <v>7169</v>
      </c>
      <c r="D3061" s="7">
        <v>15000</v>
      </c>
      <c r="E3061" s="7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7">
        <f t="shared" si="282"/>
        <v>41</v>
      </c>
      <c r="N3061" t="b">
        <v>0</v>
      </c>
      <c r="O3061" s="11">
        <f t="shared" si="283"/>
        <v>3.0066666666666665E-2</v>
      </c>
      <c r="P3061" s="12">
        <f t="shared" si="284"/>
        <v>41829.935717592591</v>
      </c>
      <c r="Q3061" s="12">
        <f t="shared" si="285"/>
        <v>41859.935717592591</v>
      </c>
      <c r="R3061" t="s">
        <v>8303</v>
      </c>
      <c r="S3061" t="str">
        <f t="shared" si="286"/>
        <v>theater</v>
      </c>
      <c r="T3061" t="str">
        <f t="shared" si="287"/>
        <v>spaces</v>
      </c>
    </row>
    <row r="3062" spans="1:20" ht="28.8" x14ac:dyDescent="0.55000000000000004">
      <c r="A3062">
        <v>3060</v>
      </c>
      <c r="B3062" s="3" t="s">
        <v>3060</v>
      </c>
      <c r="C3062" s="3" t="s">
        <v>7170</v>
      </c>
      <c r="D3062" s="7">
        <v>220000</v>
      </c>
      <c r="E3062" s="7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7">
        <f t="shared" si="282"/>
        <v>55.833333333333336</v>
      </c>
      <c r="N3062" t="b">
        <v>0</v>
      </c>
      <c r="O3062" s="11">
        <f t="shared" si="283"/>
        <v>1.5227272727272728E-3</v>
      </c>
      <c r="P3062" s="12">
        <f t="shared" si="284"/>
        <v>42245.274699074071</v>
      </c>
      <c r="Q3062" s="12">
        <f t="shared" si="285"/>
        <v>42275.274699074071</v>
      </c>
      <c r="R3062" t="s">
        <v>8303</v>
      </c>
      <c r="S3062" t="str">
        <f t="shared" si="286"/>
        <v>theater</v>
      </c>
      <c r="T3062" t="str">
        <f t="shared" si="287"/>
        <v>spaces</v>
      </c>
    </row>
    <row r="3063" spans="1:20" x14ac:dyDescent="0.55000000000000004">
      <c r="A3063">
        <v>3061</v>
      </c>
      <c r="B3063" s="3" t="s">
        <v>3061</v>
      </c>
      <c r="C3063" s="3" t="s">
        <v>7171</v>
      </c>
      <c r="D3063" s="7">
        <v>1000000</v>
      </c>
      <c r="E3063" s="7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7" t="e">
        <f t="shared" si="282"/>
        <v>#DIV/0!</v>
      </c>
      <c r="N3063" t="b">
        <v>0</v>
      </c>
      <c r="O3063" s="11">
        <f t="shared" si="283"/>
        <v>0</v>
      </c>
      <c r="P3063" s="12">
        <f t="shared" si="284"/>
        <v>41834.784120370372</v>
      </c>
      <c r="Q3063" s="12">
        <f t="shared" si="285"/>
        <v>41864.784120370372</v>
      </c>
      <c r="R3063" t="s">
        <v>8303</v>
      </c>
      <c r="S3063" t="str">
        <f t="shared" si="286"/>
        <v>theater</v>
      </c>
      <c r="T3063" t="str">
        <f t="shared" si="287"/>
        <v>spaces</v>
      </c>
    </row>
    <row r="3064" spans="1:20" ht="43.2" x14ac:dyDescent="0.55000000000000004">
      <c r="A3064">
        <v>3062</v>
      </c>
      <c r="B3064" s="3" t="s">
        <v>3062</v>
      </c>
      <c r="C3064" s="3" t="s">
        <v>7172</v>
      </c>
      <c r="D3064" s="7">
        <v>10000</v>
      </c>
      <c r="E3064" s="7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7">
        <f t="shared" si="282"/>
        <v>99.761194029850742</v>
      </c>
      <c r="N3064" t="b">
        <v>0</v>
      </c>
      <c r="O3064" s="11">
        <f t="shared" si="283"/>
        <v>0.66839999999999999</v>
      </c>
      <c r="P3064" s="12">
        <f t="shared" si="284"/>
        <v>42248.535787037035</v>
      </c>
      <c r="Q3064" s="12">
        <f t="shared" si="285"/>
        <v>42277.75</v>
      </c>
      <c r="R3064" t="s">
        <v>8303</v>
      </c>
      <c r="S3064" t="str">
        <f t="shared" si="286"/>
        <v>theater</v>
      </c>
      <c r="T3064" t="str">
        <f t="shared" si="287"/>
        <v>spaces</v>
      </c>
    </row>
    <row r="3065" spans="1:20" ht="43.2" x14ac:dyDescent="0.55000000000000004">
      <c r="A3065">
        <v>3063</v>
      </c>
      <c r="B3065" s="3" t="s">
        <v>3063</v>
      </c>
      <c r="C3065" s="3" t="s">
        <v>7173</v>
      </c>
      <c r="D3065" s="7">
        <v>3000</v>
      </c>
      <c r="E3065" s="7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7">
        <f t="shared" si="282"/>
        <v>25.521739130434781</v>
      </c>
      <c r="N3065" t="b">
        <v>0</v>
      </c>
      <c r="O3065" s="11">
        <f t="shared" si="283"/>
        <v>0.19566666666666666</v>
      </c>
      <c r="P3065" s="12">
        <f t="shared" si="284"/>
        <v>42630.922893518517</v>
      </c>
      <c r="Q3065" s="12">
        <f t="shared" si="285"/>
        <v>42665.922893518517</v>
      </c>
      <c r="R3065" t="s">
        <v>8303</v>
      </c>
      <c r="S3065" t="str">
        <f t="shared" si="286"/>
        <v>theater</v>
      </c>
      <c r="T3065" t="str">
        <f t="shared" si="287"/>
        <v>spaces</v>
      </c>
    </row>
    <row r="3066" spans="1:20" ht="28.8" x14ac:dyDescent="0.55000000000000004">
      <c r="A3066">
        <v>3064</v>
      </c>
      <c r="B3066" s="3" t="s">
        <v>3064</v>
      </c>
      <c r="C3066" s="3" t="s">
        <v>7174</v>
      </c>
      <c r="D3066" s="7">
        <v>75000</v>
      </c>
      <c r="E3066" s="7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7">
        <f t="shared" si="282"/>
        <v>117.65277777777777</v>
      </c>
      <c r="N3066" t="b">
        <v>0</v>
      </c>
      <c r="O3066" s="11">
        <f t="shared" si="283"/>
        <v>0.11294666666666667</v>
      </c>
      <c r="P3066" s="12">
        <f t="shared" si="284"/>
        <v>42299.130162037036</v>
      </c>
      <c r="Q3066" s="12">
        <f t="shared" si="285"/>
        <v>42330.290972222225</v>
      </c>
      <c r="R3066" t="s">
        <v>8303</v>
      </c>
      <c r="S3066" t="str">
        <f t="shared" si="286"/>
        <v>theater</v>
      </c>
      <c r="T3066" t="str">
        <f t="shared" si="287"/>
        <v>spaces</v>
      </c>
    </row>
    <row r="3067" spans="1:20" ht="43.2" x14ac:dyDescent="0.55000000000000004">
      <c r="A3067">
        <v>3065</v>
      </c>
      <c r="B3067" s="3" t="s">
        <v>3065</v>
      </c>
      <c r="C3067" s="3" t="s">
        <v>7175</v>
      </c>
      <c r="D3067" s="7">
        <v>25000</v>
      </c>
      <c r="E3067" s="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7">
        <f t="shared" si="282"/>
        <v>5</v>
      </c>
      <c r="N3067" t="b">
        <v>0</v>
      </c>
      <c r="O3067" s="11">
        <f t="shared" si="283"/>
        <v>4.0000000000000002E-4</v>
      </c>
      <c r="P3067" s="12">
        <f t="shared" si="284"/>
        <v>41825.055231481485</v>
      </c>
      <c r="Q3067" s="12">
        <f t="shared" si="285"/>
        <v>41850.055231481485</v>
      </c>
      <c r="R3067" t="s">
        <v>8303</v>
      </c>
      <c r="S3067" t="str">
        <f t="shared" si="286"/>
        <v>theater</v>
      </c>
      <c r="T3067" t="str">
        <f t="shared" si="287"/>
        <v>spaces</v>
      </c>
    </row>
    <row r="3068" spans="1:20" ht="43.2" x14ac:dyDescent="0.55000000000000004">
      <c r="A3068">
        <v>3066</v>
      </c>
      <c r="B3068" s="3" t="s">
        <v>3066</v>
      </c>
      <c r="C3068" s="3" t="s">
        <v>7176</v>
      </c>
      <c r="D3068" s="7">
        <v>350000</v>
      </c>
      <c r="E3068" s="7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7">
        <f t="shared" si="282"/>
        <v>2796.6666666666665</v>
      </c>
      <c r="N3068" t="b">
        <v>0</v>
      </c>
      <c r="O3068" s="11">
        <f t="shared" si="283"/>
        <v>0.11985714285714286</v>
      </c>
      <c r="P3068" s="12">
        <f t="shared" si="284"/>
        <v>42531.228437500002</v>
      </c>
      <c r="Q3068" s="12">
        <f t="shared" si="285"/>
        <v>42561.228437500002</v>
      </c>
      <c r="R3068" t="s">
        <v>8303</v>
      </c>
      <c r="S3068" t="str">
        <f t="shared" si="286"/>
        <v>theater</v>
      </c>
      <c r="T3068" t="str">
        <f t="shared" si="287"/>
        <v>spaces</v>
      </c>
    </row>
    <row r="3069" spans="1:20" ht="43.2" x14ac:dyDescent="0.55000000000000004">
      <c r="A3069">
        <v>3067</v>
      </c>
      <c r="B3069" s="3" t="s">
        <v>3067</v>
      </c>
      <c r="C3069" s="3" t="s">
        <v>7177</v>
      </c>
      <c r="D3069" s="7">
        <v>8000</v>
      </c>
      <c r="E3069" s="7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7">
        <f t="shared" si="282"/>
        <v>200</v>
      </c>
      <c r="N3069" t="b">
        <v>0</v>
      </c>
      <c r="O3069" s="11">
        <f t="shared" si="283"/>
        <v>2.5000000000000001E-2</v>
      </c>
      <c r="P3069" s="12">
        <f t="shared" si="284"/>
        <v>42226.938414351855</v>
      </c>
      <c r="Q3069" s="12">
        <f t="shared" si="285"/>
        <v>42256.938414351855</v>
      </c>
      <c r="R3069" t="s">
        <v>8303</v>
      </c>
      <c r="S3069" t="str">
        <f t="shared" si="286"/>
        <v>theater</v>
      </c>
      <c r="T3069" t="str">
        <f t="shared" si="287"/>
        <v>spaces</v>
      </c>
    </row>
    <row r="3070" spans="1:20" ht="43.2" x14ac:dyDescent="0.55000000000000004">
      <c r="A3070">
        <v>3068</v>
      </c>
      <c r="B3070" s="3" t="s">
        <v>3068</v>
      </c>
      <c r="C3070" s="3" t="s">
        <v>7178</v>
      </c>
      <c r="D3070" s="7">
        <v>250000</v>
      </c>
      <c r="E3070" s="7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7">
        <f t="shared" si="282"/>
        <v>87.5</v>
      </c>
      <c r="N3070" t="b">
        <v>0</v>
      </c>
      <c r="O3070" s="11">
        <f t="shared" si="283"/>
        <v>6.9999999999999999E-4</v>
      </c>
      <c r="P3070" s="12">
        <f t="shared" si="284"/>
        <v>42263.691574074073</v>
      </c>
      <c r="Q3070" s="12">
        <f t="shared" si="285"/>
        <v>42293.691574074073</v>
      </c>
      <c r="R3070" t="s">
        <v>8303</v>
      </c>
      <c r="S3070" t="str">
        <f t="shared" si="286"/>
        <v>theater</v>
      </c>
      <c r="T3070" t="str">
        <f t="shared" si="287"/>
        <v>spaces</v>
      </c>
    </row>
    <row r="3071" spans="1:20" ht="43.2" x14ac:dyDescent="0.55000000000000004">
      <c r="A3071">
        <v>3069</v>
      </c>
      <c r="B3071" s="3" t="s">
        <v>3069</v>
      </c>
      <c r="C3071" s="3" t="s">
        <v>7179</v>
      </c>
      <c r="D3071" s="7">
        <v>1000</v>
      </c>
      <c r="E3071" s="7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7">
        <f t="shared" si="282"/>
        <v>20.142857142857142</v>
      </c>
      <c r="N3071" t="b">
        <v>0</v>
      </c>
      <c r="O3071" s="11">
        <f t="shared" si="283"/>
        <v>0.14099999999999999</v>
      </c>
      <c r="P3071" s="12">
        <f t="shared" si="284"/>
        <v>41957.833726851852</v>
      </c>
      <c r="Q3071" s="12">
        <f t="shared" si="285"/>
        <v>41987.833726851852</v>
      </c>
      <c r="R3071" t="s">
        <v>8303</v>
      </c>
      <c r="S3071" t="str">
        <f t="shared" si="286"/>
        <v>theater</v>
      </c>
      <c r="T3071" t="str">
        <f t="shared" si="287"/>
        <v>spaces</v>
      </c>
    </row>
    <row r="3072" spans="1:20" ht="43.2" x14ac:dyDescent="0.55000000000000004">
      <c r="A3072">
        <v>3070</v>
      </c>
      <c r="B3072" s="3" t="s">
        <v>3070</v>
      </c>
      <c r="C3072" s="3" t="s">
        <v>7180</v>
      </c>
      <c r="D3072" s="7">
        <v>10000</v>
      </c>
      <c r="E3072" s="7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7">
        <f t="shared" si="282"/>
        <v>20.875</v>
      </c>
      <c r="N3072" t="b">
        <v>0</v>
      </c>
      <c r="O3072" s="11">
        <f t="shared" si="283"/>
        <v>3.3399999999999999E-2</v>
      </c>
      <c r="P3072" s="12">
        <f t="shared" si="284"/>
        <v>42690.733437499999</v>
      </c>
      <c r="Q3072" s="12">
        <f t="shared" si="285"/>
        <v>42711.733437499999</v>
      </c>
      <c r="R3072" t="s">
        <v>8303</v>
      </c>
      <c r="S3072" t="str">
        <f t="shared" si="286"/>
        <v>theater</v>
      </c>
      <c r="T3072" t="str">
        <f t="shared" si="287"/>
        <v>spaces</v>
      </c>
    </row>
    <row r="3073" spans="1:20" ht="43.2" x14ac:dyDescent="0.55000000000000004">
      <c r="A3073">
        <v>3071</v>
      </c>
      <c r="B3073" s="3" t="s">
        <v>3071</v>
      </c>
      <c r="C3073" s="3" t="s">
        <v>7181</v>
      </c>
      <c r="D3073" s="7">
        <v>12000</v>
      </c>
      <c r="E3073" s="7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7">
        <f t="shared" si="282"/>
        <v>61.307692307692307</v>
      </c>
      <c r="N3073" t="b">
        <v>0</v>
      </c>
      <c r="O3073" s="11">
        <f t="shared" si="283"/>
        <v>0.59775</v>
      </c>
      <c r="P3073" s="12">
        <f t="shared" si="284"/>
        <v>42097.732418981483</v>
      </c>
      <c r="Q3073" s="12">
        <f t="shared" si="285"/>
        <v>42115.249305555553</v>
      </c>
      <c r="R3073" t="s">
        <v>8303</v>
      </c>
      <c r="S3073" t="str">
        <f t="shared" si="286"/>
        <v>theater</v>
      </c>
      <c r="T3073" t="str">
        <f t="shared" si="287"/>
        <v>spaces</v>
      </c>
    </row>
    <row r="3074" spans="1:20" ht="43.2" x14ac:dyDescent="0.55000000000000004">
      <c r="A3074">
        <v>3072</v>
      </c>
      <c r="B3074" s="3" t="s">
        <v>3072</v>
      </c>
      <c r="C3074" s="3" t="s">
        <v>7182</v>
      </c>
      <c r="D3074" s="7">
        <v>12000</v>
      </c>
      <c r="E3074" s="7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7">
        <f t="shared" si="282"/>
        <v>1</v>
      </c>
      <c r="N3074" t="b">
        <v>0</v>
      </c>
      <c r="O3074" s="11">
        <f t="shared" si="283"/>
        <v>1.6666666666666666E-4</v>
      </c>
      <c r="P3074" s="12">
        <f t="shared" si="284"/>
        <v>42658.690532407403</v>
      </c>
      <c r="Q3074" s="12">
        <f t="shared" si="285"/>
        <v>42673.073611111111</v>
      </c>
      <c r="R3074" t="s">
        <v>8303</v>
      </c>
      <c r="S3074" t="str">
        <f t="shared" si="286"/>
        <v>theater</v>
      </c>
      <c r="T3074" t="str">
        <f t="shared" si="287"/>
        <v>spaces</v>
      </c>
    </row>
    <row r="3075" spans="1:20" ht="43.2" x14ac:dyDescent="0.55000000000000004">
      <c r="A3075">
        <v>3073</v>
      </c>
      <c r="B3075" s="3" t="s">
        <v>3073</v>
      </c>
      <c r="C3075" s="3" t="s">
        <v>7183</v>
      </c>
      <c r="D3075" s="7">
        <v>2800000</v>
      </c>
      <c r="E3075" s="7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7">
        <f t="shared" ref="M3075:M3138" si="288">E3075/L3075</f>
        <v>92.142857142857139</v>
      </c>
      <c r="N3075" t="b">
        <v>0</v>
      </c>
      <c r="O3075" s="11">
        <f t="shared" ref="O3075:O3138" si="289">E3075/D3075</f>
        <v>2.3035714285714285E-4</v>
      </c>
      <c r="P3075" s="12">
        <f t="shared" ref="P3075:P3138" si="290">(((J3075/60)/60)/24)+DATE(1970,1,1)</f>
        <v>42111.684027777781</v>
      </c>
      <c r="Q3075" s="12">
        <f t="shared" ref="Q3075:Q3138" si="291">(((I3075/60)/60)/24)+DATE(1970,1,1)</f>
        <v>42169.804861111115</v>
      </c>
      <c r="R3075" t="s">
        <v>8303</v>
      </c>
      <c r="S3075" t="str">
        <f t="shared" ref="S3075:S3138" si="292">LEFT(R3075, SEARCH("/",R3075,1)-1)</f>
        <v>theater</v>
      </c>
      <c r="T3075" t="str">
        <f t="shared" ref="T3075:T3138" si="293">RIGHT(R3075,LEN(R3075)-SEARCH("/",R3075))</f>
        <v>spaces</v>
      </c>
    </row>
    <row r="3076" spans="1:20" ht="57.6" x14ac:dyDescent="0.55000000000000004">
      <c r="A3076">
        <v>3074</v>
      </c>
      <c r="B3076" s="3" t="s">
        <v>3074</v>
      </c>
      <c r="C3076" s="3" t="s">
        <v>7184</v>
      </c>
      <c r="D3076" s="7">
        <v>25000</v>
      </c>
      <c r="E3076" s="7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7">
        <f t="shared" si="288"/>
        <v>7.333333333333333</v>
      </c>
      <c r="N3076" t="b">
        <v>0</v>
      </c>
      <c r="O3076" s="11">
        <f t="shared" si="289"/>
        <v>8.8000000000000003E-4</v>
      </c>
      <c r="P3076" s="12">
        <f t="shared" si="290"/>
        <v>42409.571284722217</v>
      </c>
      <c r="Q3076" s="12">
        <f t="shared" si="291"/>
        <v>42439.571284722217</v>
      </c>
      <c r="R3076" t="s">
        <v>8303</v>
      </c>
      <c r="S3076" t="str">
        <f t="shared" si="292"/>
        <v>theater</v>
      </c>
      <c r="T3076" t="str">
        <f t="shared" si="293"/>
        <v>spaces</v>
      </c>
    </row>
    <row r="3077" spans="1:20" ht="43.2" x14ac:dyDescent="0.55000000000000004">
      <c r="A3077">
        <v>3075</v>
      </c>
      <c r="B3077" s="3" t="s">
        <v>3075</v>
      </c>
      <c r="C3077" s="3" t="s">
        <v>7185</v>
      </c>
      <c r="D3077" s="7">
        <v>15000</v>
      </c>
      <c r="E3077" s="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7">
        <f t="shared" si="288"/>
        <v>64.8</v>
      </c>
      <c r="N3077" t="b">
        <v>0</v>
      </c>
      <c r="O3077" s="11">
        <f t="shared" si="289"/>
        <v>8.6400000000000005E-2</v>
      </c>
      <c r="P3077" s="12">
        <f t="shared" si="290"/>
        <v>42551.102314814809</v>
      </c>
      <c r="Q3077" s="12">
        <f t="shared" si="291"/>
        <v>42601.102314814809</v>
      </c>
      <c r="R3077" t="s">
        <v>8303</v>
      </c>
      <c r="S3077" t="str">
        <f t="shared" si="292"/>
        <v>theater</v>
      </c>
      <c r="T3077" t="str">
        <f t="shared" si="293"/>
        <v>spaces</v>
      </c>
    </row>
    <row r="3078" spans="1:20" ht="28.8" x14ac:dyDescent="0.55000000000000004">
      <c r="A3078">
        <v>3076</v>
      </c>
      <c r="B3078" s="3" t="s">
        <v>3076</v>
      </c>
      <c r="C3078" s="3" t="s">
        <v>7186</v>
      </c>
      <c r="D3078" s="7">
        <v>10000</v>
      </c>
      <c r="E3078" s="7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7">
        <f t="shared" si="288"/>
        <v>30.12</v>
      </c>
      <c r="N3078" t="b">
        <v>0</v>
      </c>
      <c r="O3078" s="11">
        <f t="shared" si="289"/>
        <v>0.15060000000000001</v>
      </c>
      <c r="P3078" s="12">
        <f t="shared" si="290"/>
        <v>42226.651886574073</v>
      </c>
      <c r="Q3078" s="12">
        <f t="shared" si="291"/>
        <v>42286.651886574073</v>
      </c>
      <c r="R3078" t="s">
        <v>8303</v>
      </c>
      <c r="S3078" t="str">
        <f t="shared" si="292"/>
        <v>theater</v>
      </c>
      <c r="T3078" t="str">
        <f t="shared" si="293"/>
        <v>spaces</v>
      </c>
    </row>
    <row r="3079" spans="1:20" ht="43.2" x14ac:dyDescent="0.55000000000000004">
      <c r="A3079">
        <v>3077</v>
      </c>
      <c r="B3079" s="3" t="s">
        <v>3077</v>
      </c>
      <c r="C3079" s="3" t="s">
        <v>7187</v>
      </c>
      <c r="D3079" s="7">
        <v>22000</v>
      </c>
      <c r="E3079" s="7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7">
        <f t="shared" si="288"/>
        <v>52.5</v>
      </c>
      <c r="N3079" t="b">
        <v>0</v>
      </c>
      <c r="O3079" s="11">
        <f t="shared" si="289"/>
        <v>4.7727272727272731E-3</v>
      </c>
      <c r="P3079" s="12">
        <f t="shared" si="290"/>
        <v>42766.956921296296</v>
      </c>
      <c r="Q3079" s="12">
        <f t="shared" si="291"/>
        <v>42796.956921296296</v>
      </c>
      <c r="R3079" t="s">
        <v>8303</v>
      </c>
      <c r="S3079" t="str">
        <f t="shared" si="292"/>
        <v>theater</v>
      </c>
      <c r="T3079" t="str">
        <f t="shared" si="293"/>
        <v>spaces</v>
      </c>
    </row>
    <row r="3080" spans="1:20" ht="43.2" x14ac:dyDescent="0.55000000000000004">
      <c r="A3080">
        <v>3078</v>
      </c>
      <c r="B3080" s="3" t="s">
        <v>3078</v>
      </c>
      <c r="C3080" s="3" t="s">
        <v>7188</v>
      </c>
      <c r="D3080" s="7">
        <v>60000</v>
      </c>
      <c r="E3080" s="7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7">
        <f t="shared" si="288"/>
        <v>23.666666666666668</v>
      </c>
      <c r="N3080" t="b">
        <v>0</v>
      </c>
      <c r="O3080" s="11">
        <f t="shared" si="289"/>
        <v>1.1833333333333333E-3</v>
      </c>
      <c r="P3080" s="12">
        <f t="shared" si="290"/>
        <v>42031.138831018514</v>
      </c>
      <c r="Q3080" s="12">
        <f t="shared" si="291"/>
        <v>42061.138831018514</v>
      </c>
      <c r="R3080" t="s">
        <v>8303</v>
      </c>
      <c r="S3080" t="str">
        <f t="shared" si="292"/>
        <v>theater</v>
      </c>
      <c r="T3080" t="str">
        <f t="shared" si="293"/>
        <v>spaces</v>
      </c>
    </row>
    <row r="3081" spans="1:20" ht="43.2" x14ac:dyDescent="0.55000000000000004">
      <c r="A3081">
        <v>3079</v>
      </c>
      <c r="B3081" s="3" t="s">
        <v>3079</v>
      </c>
      <c r="C3081" s="3" t="s">
        <v>7189</v>
      </c>
      <c r="D3081" s="7">
        <v>1333666</v>
      </c>
      <c r="E3081" s="7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7">
        <f t="shared" si="288"/>
        <v>415.77777777777777</v>
      </c>
      <c r="N3081" t="b">
        <v>0</v>
      </c>
      <c r="O3081" s="11">
        <f t="shared" si="289"/>
        <v>8.4173998587352451E-3</v>
      </c>
      <c r="P3081" s="12">
        <f t="shared" si="290"/>
        <v>42055.713368055556</v>
      </c>
      <c r="Q3081" s="12">
        <f t="shared" si="291"/>
        <v>42085.671701388885</v>
      </c>
      <c r="R3081" t="s">
        <v>8303</v>
      </c>
      <c r="S3081" t="str">
        <f t="shared" si="292"/>
        <v>theater</v>
      </c>
      <c r="T3081" t="str">
        <f t="shared" si="293"/>
        <v>spaces</v>
      </c>
    </row>
    <row r="3082" spans="1:20" ht="43.2" x14ac:dyDescent="0.55000000000000004">
      <c r="A3082">
        <v>3080</v>
      </c>
      <c r="B3082" s="3" t="s">
        <v>3080</v>
      </c>
      <c r="C3082" s="3" t="s">
        <v>7190</v>
      </c>
      <c r="D3082" s="7">
        <v>2000000</v>
      </c>
      <c r="E3082" s="7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7">
        <f t="shared" si="288"/>
        <v>53.714285714285715</v>
      </c>
      <c r="N3082" t="b">
        <v>0</v>
      </c>
      <c r="O3082" s="11">
        <f t="shared" si="289"/>
        <v>1.8799999999999999E-4</v>
      </c>
      <c r="P3082" s="12">
        <f t="shared" si="290"/>
        <v>41940.028287037036</v>
      </c>
      <c r="Q3082" s="12">
        <f t="shared" si="291"/>
        <v>42000.0699537037</v>
      </c>
      <c r="R3082" t="s">
        <v>8303</v>
      </c>
      <c r="S3082" t="str">
        <f t="shared" si="292"/>
        <v>theater</v>
      </c>
      <c r="T3082" t="str">
        <f t="shared" si="293"/>
        <v>spaces</v>
      </c>
    </row>
    <row r="3083" spans="1:20" ht="43.2" x14ac:dyDescent="0.55000000000000004">
      <c r="A3083">
        <v>3081</v>
      </c>
      <c r="B3083" s="3" t="s">
        <v>3081</v>
      </c>
      <c r="C3083" s="3" t="s">
        <v>7191</v>
      </c>
      <c r="D3083" s="7">
        <v>1000000</v>
      </c>
      <c r="E3083" s="7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7">
        <f t="shared" si="288"/>
        <v>420.6</v>
      </c>
      <c r="N3083" t="b">
        <v>0</v>
      </c>
      <c r="O3083" s="11">
        <f t="shared" si="289"/>
        <v>2.1029999999999998E-3</v>
      </c>
      <c r="P3083" s="12">
        <f t="shared" si="290"/>
        <v>42237.181608796294</v>
      </c>
      <c r="Q3083" s="12">
        <f t="shared" si="291"/>
        <v>42267.181608796294</v>
      </c>
      <c r="R3083" t="s">
        <v>8303</v>
      </c>
      <c r="S3083" t="str">
        <f t="shared" si="292"/>
        <v>theater</v>
      </c>
      <c r="T3083" t="str">
        <f t="shared" si="293"/>
        <v>spaces</v>
      </c>
    </row>
    <row r="3084" spans="1:20" ht="43.2" x14ac:dyDescent="0.55000000000000004">
      <c r="A3084">
        <v>3082</v>
      </c>
      <c r="B3084" s="3" t="s">
        <v>3082</v>
      </c>
      <c r="C3084" s="3" t="s">
        <v>7192</v>
      </c>
      <c r="D3084" s="7">
        <v>9000</v>
      </c>
      <c r="E3084" s="7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7" t="e">
        <f t="shared" si="288"/>
        <v>#DIV/0!</v>
      </c>
      <c r="N3084" t="b">
        <v>0</v>
      </c>
      <c r="O3084" s="11">
        <f t="shared" si="289"/>
        <v>0</v>
      </c>
      <c r="P3084" s="12">
        <f t="shared" si="290"/>
        <v>42293.922986111109</v>
      </c>
      <c r="Q3084" s="12">
        <f t="shared" si="291"/>
        <v>42323.96465277778</v>
      </c>
      <c r="R3084" t="s">
        <v>8303</v>
      </c>
      <c r="S3084" t="str">
        <f t="shared" si="292"/>
        <v>theater</v>
      </c>
      <c r="T3084" t="str">
        <f t="shared" si="293"/>
        <v>spaces</v>
      </c>
    </row>
    <row r="3085" spans="1:20" ht="57.6" x14ac:dyDescent="0.55000000000000004">
      <c r="A3085">
        <v>3083</v>
      </c>
      <c r="B3085" s="3" t="s">
        <v>3083</v>
      </c>
      <c r="C3085" s="3" t="s">
        <v>7193</v>
      </c>
      <c r="D3085" s="7">
        <v>20000</v>
      </c>
      <c r="E3085" s="7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7">
        <f t="shared" si="288"/>
        <v>18.666666666666668</v>
      </c>
      <c r="N3085" t="b">
        <v>0</v>
      </c>
      <c r="O3085" s="11">
        <f t="shared" si="289"/>
        <v>2.8E-3</v>
      </c>
      <c r="P3085" s="12">
        <f t="shared" si="290"/>
        <v>41853.563402777778</v>
      </c>
      <c r="Q3085" s="12">
        <f t="shared" si="291"/>
        <v>41883.208333333336</v>
      </c>
      <c r="R3085" t="s">
        <v>8303</v>
      </c>
      <c r="S3085" t="str">
        <f t="shared" si="292"/>
        <v>theater</v>
      </c>
      <c r="T3085" t="str">
        <f t="shared" si="293"/>
        <v>spaces</v>
      </c>
    </row>
    <row r="3086" spans="1:20" ht="43.2" x14ac:dyDescent="0.55000000000000004">
      <c r="A3086">
        <v>3084</v>
      </c>
      <c r="B3086" s="3" t="s">
        <v>3084</v>
      </c>
      <c r="C3086" s="3" t="s">
        <v>7194</v>
      </c>
      <c r="D3086" s="7">
        <v>4059</v>
      </c>
      <c r="E3086" s="7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7">
        <f t="shared" si="288"/>
        <v>78.333333333333329</v>
      </c>
      <c r="N3086" t="b">
        <v>0</v>
      </c>
      <c r="O3086" s="11">
        <f t="shared" si="289"/>
        <v>0.11579206701157921</v>
      </c>
      <c r="P3086" s="12">
        <f t="shared" si="290"/>
        <v>42100.723738425921</v>
      </c>
      <c r="Q3086" s="12">
        <f t="shared" si="291"/>
        <v>42129.783333333333</v>
      </c>
      <c r="R3086" t="s">
        <v>8303</v>
      </c>
      <c r="S3086" t="str">
        <f t="shared" si="292"/>
        <v>theater</v>
      </c>
      <c r="T3086" t="str">
        <f t="shared" si="293"/>
        <v>spaces</v>
      </c>
    </row>
    <row r="3087" spans="1:20" ht="43.2" x14ac:dyDescent="0.55000000000000004">
      <c r="A3087">
        <v>3085</v>
      </c>
      <c r="B3087" s="3" t="s">
        <v>3085</v>
      </c>
      <c r="C3087" s="3" t="s">
        <v>7195</v>
      </c>
      <c r="D3087" s="7">
        <v>25000</v>
      </c>
      <c r="E3087" s="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7">
        <f t="shared" si="288"/>
        <v>67.777777777777771</v>
      </c>
      <c r="N3087" t="b">
        <v>0</v>
      </c>
      <c r="O3087" s="11">
        <f t="shared" si="289"/>
        <v>2.4400000000000002E-2</v>
      </c>
      <c r="P3087" s="12">
        <f t="shared" si="290"/>
        <v>42246.883784722217</v>
      </c>
      <c r="Q3087" s="12">
        <f t="shared" si="291"/>
        <v>42276.883784722217</v>
      </c>
      <c r="R3087" t="s">
        <v>8303</v>
      </c>
      <c r="S3087" t="str">
        <f t="shared" si="292"/>
        <v>theater</v>
      </c>
      <c r="T3087" t="str">
        <f t="shared" si="293"/>
        <v>spaces</v>
      </c>
    </row>
    <row r="3088" spans="1:20" ht="43.2" x14ac:dyDescent="0.55000000000000004">
      <c r="A3088">
        <v>3086</v>
      </c>
      <c r="B3088" s="3" t="s">
        <v>3086</v>
      </c>
      <c r="C3088" s="3" t="s">
        <v>7196</v>
      </c>
      <c r="D3088" s="7">
        <v>20000</v>
      </c>
      <c r="E3088" s="7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7">
        <f t="shared" si="288"/>
        <v>16.666666666666668</v>
      </c>
      <c r="N3088" t="b">
        <v>0</v>
      </c>
      <c r="O3088" s="11">
        <f t="shared" si="289"/>
        <v>2.5000000000000001E-3</v>
      </c>
      <c r="P3088" s="12">
        <f t="shared" si="290"/>
        <v>42173.67082175926</v>
      </c>
      <c r="Q3088" s="12">
        <f t="shared" si="291"/>
        <v>42233.67082175926</v>
      </c>
      <c r="R3088" t="s">
        <v>8303</v>
      </c>
      <c r="S3088" t="str">
        <f t="shared" si="292"/>
        <v>theater</v>
      </c>
      <c r="T3088" t="str">
        <f t="shared" si="293"/>
        <v>spaces</v>
      </c>
    </row>
    <row r="3089" spans="1:20" ht="43.2" x14ac:dyDescent="0.55000000000000004">
      <c r="A3089">
        <v>3087</v>
      </c>
      <c r="B3089" s="3" t="s">
        <v>3087</v>
      </c>
      <c r="C3089" s="3" t="s">
        <v>7197</v>
      </c>
      <c r="D3089" s="7">
        <v>20000</v>
      </c>
      <c r="E3089" s="7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7">
        <f t="shared" si="288"/>
        <v>62.5</v>
      </c>
      <c r="N3089" t="b">
        <v>0</v>
      </c>
      <c r="O3089" s="11">
        <f t="shared" si="289"/>
        <v>6.2500000000000003E-3</v>
      </c>
      <c r="P3089" s="12">
        <f t="shared" si="290"/>
        <v>42665.150347222225</v>
      </c>
      <c r="Q3089" s="12">
        <f t="shared" si="291"/>
        <v>42725.192013888889</v>
      </c>
      <c r="R3089" t="s">
        <v>8303</v>
      </c>
      <c r="S3089" t="str">
        <f t="shared" si="292"/>
        <v>theater</v>
      </c>
      <c r="T3089" t="str">
        <f t="shared" si="293"/>
        <v>spaces</v>
      </c>
    </row>
    <row r="3090" spans="1:20" ht="28.8" x14ac:dyDescent="0.55000000000000004">
      <c r="A3090">
        <v>3088</v>
      </c>
      <c r="B3090" s="3" t="s">
        <v>3088</v>
      </c>
      <c r="C3090" s="3" t="s">
        <v>7198</v>
      </c>
      <c r="D3090" s="7">
        <v>65000</v>
      </c>
      <c r="E3090" s="7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7">
        <f t="shared" si="288"/>
        <v>42</v>
      </c>
      <c r="N3090" t="b">
        <v>0</v>
      </c>
      <c r="O3090" s="11">
        <f t="shared" si="289"/>
        <v>1.9384615384615384E-3</v>
      </c>
      <c r="P3090" s="12">
        <f t="shared" si="290"/>
        <v>41981.57230324074</v>
      </c>
      <c r="Q3090" s="12">
        <f t="shared" si="291"/>
        <v>42012.570138888885</v>
      </c>
      <c r="R3090" t="s">
        <v>8303</v>
      </c>
      <c r="S3090" t="str">
        <f t="shared" si="292"/>
        <v>theater</v>
      </c>
      <c r="T3090" t="str">
        <f t="shared" si="293"/>
        <v>spaces</v>
      </c>
    </row>
    <row r="3091" spans="1:20" ht="43.2" x14ac:dyDescent="0.55000000000000004">
      <c r="A3091">
        <v>3089</v>
      </c>
      <c r="B3091" s="3" t="s">
        <v>3089</v>
      </c>
      <c r="C3091" s="3" t="s">
        <v>7199</v>
      </c>
      <c r="D3091" s="7">
        <v>25000</v>
      </c>
      <c r="E3091" s="7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7">
        <f t="shared" si="288"/>
        <v>130.0888888888889</v>
      </c>
      <c r="N3091" t="b">
        <v>0</v>
      </c>
      <c r="O3091" s="11">
        <f t="shared" si="289"/>
        <v>0.23416000000000001</v>
      </c>
      <c r="P3091" s="12">
        <f t="shared" si="290"/>
        <v>42528.542627314819</v>
      </c>
      <c r="Q3091" s="12">
        <f t="shared" si="291"/>
        <v>42560.082638888889</v>
      </c>
      <c r="R3091" t="s">
        <v>8303</v>
      </c>
      <c r="S3091" t="str">
        <f t="shared" si="292"/>
        <v>theater</v>
      </c>
      <c r="T3091" t="str">
        <f t="shared" si="293"/>
        <v>spaces</v>
      </c>
    </row>
    <row r="3092" spans="1:20" ht="43.2" x14ac:dyDescent="0.55000000000000004">
      <c r="A3092">
        <v>3090</v>
      </c>
      <c r="B3092" s="3" t="s">
        <v>3090</v>
      </c>
      <c r="C3092" s="3" t="s">
        <v>7200</v>
      </c>
      <c r="D3092" s="7">
        <v>225000</v>
      </c>
      <c r="E3092" s="7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7">
        <f t="shared" si="288"/>
        <v>1270.2222222222222</v>
      </c>
      <c r="N3092" t="b">
        <v>0</v>
      </c>
      <c r="O3092" s="11">
        <f t="shared" si="289"/>
        <v>5.080888888888889E-2</v>
      </c>
      <c r="P3092" s="12">
        <f t="shared" si="290"/>
        <v>42065.818807870368</v>
      </c>
      <c r="Q3092" s="12">
        <f t="shared" si="291"/>
        <v>42125.777141203704</v>
      </c>
      <c r="R3092" t="s">
        <v>8303</v>
      </c>
      <c r="S3092" t="str">
        <f t="shared" si="292"/>
        <v>theater</v>
      </c>
      <c r="T3092" t="str">
        <f t="shared" si="293"/>
        <v>spaces</v>
      </c>
    </row>
    <row r="3093" spans="1:20" ht="43.2" x14ac:dyDescent="0.55000000000000004">
      <c r="A3093">
        <v>3091</v>
      </c>
      <c r="B3093" s="3" t="s">
        <v>3091</v>
      </c>
      <c r="C3093" s="3" t="s">
        <v>7201</v>
      </c>
      <c r="D3093" s="7">
        <v>5000</v>
      </c>
      <c r="E3093" s="7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7">
        <f t="shared" si="288"/>
        <v>88.444444444444443</v>
      </c>
      <c r="N3093" t="b">
        <v>0</v>
      </c>
      <c r="O3093" s="11">
        <f t="shared" si="289"/>
        <v>0.15920000000000001</v>
      </c>
      <c r="P3093" s="12">
        <f t="shared" si="290"/>
        <v>42566.948414351849</v>
      </c>
      <c r="Q3093" s="12">
        <f t="shared" si="291"/>
        <v>42596.948414351849</v>
      </c>
      <c r="R3093" t="s">
        <v>8303</v>
      </c>
      <c r="S3093" t="str">
        <f t="shared" si="292"/>
        <v>theater</v>
      </c>
      <c r="T3093" t="str">
        <f t="shared" si="293"/>
        <v>spaces</v>
      </c>
    </row>
    <row r="3094" spans="1:20" ht="43.2" x14ac:dyDescent="0.55000000000000004">
      <c r="A3094">
        <v>3092</v>
      </c>
      <c r="B3094" s="3" t="s">
        <v>3092</v>
      </c>
      <c r="C3094" s="3" t="s">
        <v>7202</v>
      </c>
      <c r="D3094" s="7">
        <v>100000</v>
      </c>
      <c r="E3094" s="7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7">
        <f t="shared" si="288"/>
        <v>56.342380952380957</v>
      </c>
      <c r="N3094" t="b">
        <v>0</v>
      </c>
      <c r="O3094" s="11">
        <f t="shared" si="289"/>
        <v>1.1831900000000001E-2</v>
      </c>
      <c r="P3094" s="12">
        <f t="shared" si="290"/>
        <v>42255.619351851856</v>
      </c>
      <c r="Q3094" s="12">
        <f t="shared" si="291"/>
        <v>42292.916666666672</v>
      </c>
      <c r="R3094" t="s">
        <v>8303</v>
      </c>
      <c r="S3094" t="str">
        <f t="shared" si="292"/>
        <v>theater</v>
      </c>
      <c r="T3094" t="str">
        <f t="shared" si="293"/>
        <v>spaces</v>
      </c>
    </row>
    <row r="3095" spans="1:20" ht="43.2" x14ac:dyDescent="0.55000000000000004">
      <c r="A3095">
        <v>3093</v>
      </c>
      <c r="B3095" s="3" t="s">
        <v>3093</v>
      </c>
      <c r="C3095" s="3" t="s">
        <v>7203</v>
      </c>
      <c r="D3095" s="7">
        <v>4000</v>
      </c>
      <c r="E3095" s="7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7">
        <f t="shared" si="288"/>
        <v>53.529411764705884</v>
      </c>
      <c r="N3095" t="b">
        <v>0</v>
      </c>
      <c r="O3095" s="11">
        <f t="shared" si="289"/>
        <v>0.22750000000000001</v>
      </c>
      <c r="P3095" s="12">
        <f t="shared" si="290"/>
        <v>41760.909039351849</v>
      </c>
      <c r="Q3095" s="12">
        <f t="shared" si="291"/>
        <v>41791.165972222225</v>
      </c>
      <c r="R3095" t="s">
        <v>8303</v>
      </c>
      <c r="S3095" t="str">
        <f t="shared" si="292"/>
        <v>theater</v>
      </c>
      <c r="T3095" t="str">
        <f t="shared" si="293"/>
        <v>spaces</v>
      </c>
    </row>
    <row r="3096" spans="1:20" ht="28.8" x14ac:dyDescent="0.55000000000000004">
      <c r="A3096">
        <v>3094</v>
      </c>
      <c r="B3096" s="3" t="s">
        <v>3094</v>
      </c>
      <c r="C3096" s="3" t="s">
        <v>7204</v>
      </c>
      <c r="D3096" s="7">
        <v>100000</v>
      </c>
      <c r="E3096" s="7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7">
        <f t="shared" si="288"/>
        <v>25</v>
      </c>
      <c r="N3096" t="b">
        <v>0</v>
      </c>
      <c r="O3096" s="11">
        <f t="shared" si="289"/>
        <v>2.5000000000000001E-4</v>
      </c>
      <c r="P3096" s="12">
        <f t="shared" si="290"/>
        <v>42207.795787037037</v>
      </c>
      <c r="Q3096" s="12">
        <f t="shared" si="291"/>
        <v>42267.795787037037</v>
      </c>
      <c r="R3096" t="s">
        <v>8303</v>
      </c>
      <c r="S3096" t="str">
        <f t="shared" si="292"/>
        <v>theater</v>
      </c>
      <c r="T3096" t="str">
        <f t="shared" si="293"/>
        <v>spaces</v>
      </c>
    </row>
    <row r="3097" spans="1:20" ht="43.2" x14ac:dyDescent="0.55000000000000004">
      <c r="A3097">
        <v>3095</v>
      </c>
      <c r="B3097" s="3" t="s">
        <v>3095</v>
      </c>
      <c r="C3097" s="3" t="s">
        <v>7205</v>
      </c>
      <c r="D3097" s="7">
        <v>14920</v>
      </c>
      <c r="E3097" s="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7">
        <f t="shared" si="288"/>
        <v>50</v>
      </c>
      <c r="N3097" t="b">
        <v>0</v>
      </c>
      <c r="O3097" s="11">
        <f t="shared" si="289"/>
        <v>3.351206434316354E-3</v>
      </c>
      <c r="P3097" s="12">
        <f t="shared" si="290"/>
        <v>42523.025231481486</v>
      </c>
      <c r="Q3097" s="12">
        <f t="shared" si="291"/>
        <v>42583.025231481486</v>
      </c>
      <c r="R3097" t="s">
        <v>8303</v>
      </c>
      <c r="S3097" t="str">
        <f t="shared" si="292"/>
        <v>theater</v>
      </c>
      <c r="T3097" t="str">
        <f t="shared" si="293"/>
        <v>spaces</v>
      </c>
    </row>
    <row r="3098" spans="1:20" ht="43.2" x14ac:dyDescent="0.55000000000000004">
      <c r="A3098">
        <v>3096</v>
      </c>
      <c r="B3098" s="3" t="s">
        <v>3096</v>
      </c>
      <c r="C3098" s="3" t="s">
        <v>7206</v>
      </c>
      <c r="D3098" s="7">
        <v>20000</v>
      </c>
      <c r="E3098" s="7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7">
        <f t="shared" si="288"/>
        <v>56.785714285714285</v>
      </c>
      <c r="N3098" t="b">
        <v>0</v>
      </c>
      <c r="O3098" s="11">
        <f t="shared" si="289"/>
        <v>3.9750000000000001E-2</v>
      </c>
      <c r="P3098" s="12">
        <f t="shared" si="290"/>
        <v>42114.825532407413</v>
      </c>
      <c r="Q3098" s="12">
        <f t="shared" si="291"/>
        <v>42144.825532407413</v>
      </c>
      <c r="R3098" t="s">
        <v>8303</v>
      </c>
      <c r="S3098" t="str">
        <f t="shared" si="292"/>
        <v>theater</v>
      </c>
      <c r="T3098" t="str">
        <f t="shared" si="293"/>
        <v>spaces</v>
      </c>
    </row>
    <row r="3099" spans="1:20" ht="43.2" x14ac:dyDescent="0.55000000000000004">
      <c r="A3099">
        <v>3097</v>
      </c>
      <c r="B3099" s="3" t="s">
        <v>3097</v>
      </c>
      <c r="C3099" s="3" t="s">
        <v>7207</v>
      </c>
      <c r="D3099" s="7">
        <v>10000</v>
      </c>
      <c r="E3099" s="7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7">
        <f t="shared" si="288"/>
        <v>40.833333333333336</v>
      </c>
      <c r="N3099" t="b">
        <v>0</v>
      </c>
      <c r="O3099" s="11">
        <f t="shared" si="289"/>
        <v>0.17150000000000001</v>
      </c>
      <c r="P3099" s="12">
        <f t="shared" si="290"/>
        <v>42629.503483796296</v>
      </c>
      <c r="Q3099" s="12">
        <f t="shared" si="291"/>
        <v>42650.583333333328</v>
      </c>
      <c r="R3099" t="s">
        <v>8303</v>
      </c>
      <c r="S3099" t="str">
        <f t="shared" si="292"/>
        <v>theater</v>
      </c>
      <c r="T3099" t="str">
        <f t="shared" si="293"/>
        <v>spaces</v>
      </c>
    </row>
    <row r="3100" spans="1:20" ht="43.2" x14ac:dyDescent="0.55000000000000004">
      <c r="A3100">
        <v>3098</v>
      </c>
      <c r="B3100" s="3" t="s">
        <v>3098</v>
      </c>
      <c r="C3100" s="3" t="s">
        <v>7208</v>
      </c>
      <c r="D3100" s="7">
        <v>48725</v>
      </c>
      <c r="E3100" s="7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7">
        <f t="shared" si="288"/>
        <v>65.111111111111114</v>
      </c>
      <c r="N3100" t="b">
        <v>0</v>
      </c>
      <c r="O3100" s="11">
        <f t="shared" si="289"/>
        <v>3.608004104669061E-2</v>
      </c>
      <c r="P3100" s="12">
        <f t="shared" si="290"/>
        <v>42359.792233796295</v>
      </c>
      <c r="Q3100" s="12">
        <f t="shared" si="291"/>
        <v>42408.01180555555</v>
      </c>
      <c r="R3100" t="s">
        <v>8303</v>
      </c>
      <c r="S3100" t="str">
        <f t="shared" si="292"/>
        <v>theater</v>
      </c>
      <c r="T3100" t="str">
        <f t="shared" si="293"/>
        <v>spaces</v>
      </c>
    </row>
    <row r="3101" spans="1:20" ht="43.2" x14ac:dyDescent="0.55000000000000004">
      <c r="A3101">
        <v>3099</v>
      </c>
      <c r="B3101" s="3" t="s">
        <v>3099</v>
      </c>
      <c r="C3101" s="3" t="s">
        <v>7209</v>
      </c>
      <c r="D3101" s="7">
        <v>2000</v>
      </c>
      <c r="E3101" s="7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7">
        <f t="shared" si="288"/>
        <v>55.6</v>
      </c>
      <c r="N3101" t="b">
        <v>0</v>
      </c>
      <c r="O3101" s="11">
        <f t="shared" si="289"/>
        <v>0.13900000000000001</v>
      </c>
      <c r="P3101" s="12">
        <f t="shared" si="290"/>
        <v>42382.189710648148</v>
      </c>
      <c r="Q3101" s="12">
        <f t="shared" si="291"/>
        <v>42412.189710648148</v>
      </c>
      <c r="R3101" t="s">
        <v>8303</v>
      </c>
      <c r="S3101" t="str">
        <f t="shared" si="292"/>
        <v>theater</v>
      </c>
      <c r="T3101" t="str">
        <f t="shared" si="293"/>
        <v>spaces</v>
      </c>
    </row>
    <row r="3102" spans="1:20" ht="43.2" x14ac:dyDescent="0.55000000000000004">
      <c r="A3102">
        <v>3100</v>
      </c>
      <c r="B3102" s="3" t="s">
        <v>3100</v>
      </c>
      <c r="C3102" s="3" t="s">
        <v>7210</v>
      </c>
      <c r="D3102" s="7">
        <v>12000</v>
      </c>
      <c r="E3102" s="7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7">
        <f t="shared" si="288"/>
        <v>140.53846153846155</v>
      </c>
      <c r="N3102" t="b">
        <v>0</v>
      </c>
      <c r="O3102" s="11">
        <f t="shared" si="289"/>
        <v>0.15225</v>
      </c>
      <c r="P3102" s="12">
        <f t="shared" si="290"/>
        <v>41902.622395833336</v>
      </c>
      <c r="Q3102" s="12">
        <f t="shared" si="291"/>
        <v>41932.622395833336</v>
      </c>
      <c r="R3102" t="s">
        <v>8303</v>
      </c>
      <c r="S3102" t="str">
        <f t="shared" si="292"/>
        <v>theater</v>
      </c>
      <c r="T3102" t="str">
        <f t="shared" si="293"/>
        <v>spaces</v>
      </c>
    </row>
    <row r="3103" spans="1:20" ht="57.6" x14ac:dyDescent="0.55000000000000004">
      <c r="A3103">
        <v>3101</v>
      </c>
      <c r="B3103" s="3" t="s">
        <v>3101</v>
      </c>
      <c r="C3103" s="3" t="s">
        <v>7211</v>
      </c>
      <c r="D3103" s="7">
        <v>2500</v>
      </c>
      <c r="E3103" s="7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7">
        <f t="shared" si="288"/>
        <v>25</v>
      </c>
      <c r="N3103" t="b">
        <v>0</v>
      </c>
      <c r="O3103" s="11">
        <f t="shared" si="289"/>
        <v>0.12</v>
      </c>
      <c r="P3103" s="12">
        <f t="shared" si="290"/>
        <v>42171.383530092593</v>
      </c>
      <c r="Q3103" s="12">
        <f t="shared" si="291"/>
        <v>42201.330555555556</v>
      </c>
      <c r="R3103" t="s">
        <v>8303</v>
      </c>
      <c r="S3103" t="str">
        <f t="shared" si="292"/>
        <v>theater</v>
      </c>
      <c r="T3103" t="str">
        <f t="shared" si="293"/>
        <v>spaces</v>
      </c>
    </row>
    <row r="3104" spans="1:20" ht="43.2" x14ac:dyDescent="0.55000000000000004">
      <c r="A3104">
        <v>3102</v>
      </c>
      <c r="B3104" s="3" t="s">
        <v>3102</v>
      </c>
      <c r="C3104" s="3" t="s">
        <v>7212</v>
      </c>
      <c r="D3104" s="7">
        <v>16000</v>
      </c>
      <c r="E3104" s="7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7">
        <f t="shared" si="288"/>
        <v>69.533333333333331</v>
      </c>
      <c r="N3104" t="b">
        <v>0</v>
      </c>
      <c r="O3104" s="11">
        <f t="shared" si="289"/>
        <v>0.391125</v>
      </c>
      <c r="P3104" s="12">
        <f t="shared" si="290"/>
        <v>42555.340486111112</v>
      </c>
      <c r="Q3104" s="12">
        <f t="shared" si="291"/>
        <v>42605.340486111112</v>
      </c>
      <c r="R3104" t="s">
        <v>8303</v>
      </c>
      <c r="S3104" t="str">
        <f t="shared" si="292"/>
        <v>theater</v>
      </c>
      <c r="T3104" t="str">
        <f t="shared" si="293"/>
        <v>spaces</v>
      </c>
    </row>
    <row r="3105" spans="1:20" ht="28.8" x14ac:dyDescent="0.55000000000000004">
      <c r="A3105">
        <v>3103</v>
      </c>
      <c r="B3105" s="3" t="s">
        <v>3103</v>
      </c>
      <c r="C3105" s="3" t="s">
        <v>7213</v>
      </c>
      <c r="D3105" s="7">
        <v>4100</v>
      </c>
      <c r="E3105" s="7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7">
        <f t="shared" si="288"/>
        <v>5.5</v>
      </c>
      <c r="N3105" t="b">
        <v>0</v>
      </c>
      <c r="O3105" s="11">
        <f t="shared" si="289"/>
        <v>2.6829268292682929E-3</v>
      </c>
      <c r="P3105" s="12">
        <f t="shared" si="290"/>
        <v>42107.156319444446</v>
      </c>
      <c r="Q3105" s="12">
        <f t="shared" si="291"/>
        <v>42167.156319444446</v>
      </c>
      <c r="R3105" t="s">
        <v>8303</v>
      </c>
      <c r="S3105" t="str">
        <f t="shared" si="292"/>
        <v>theater</v>
      </c>
      <c r="T3105" t="str">
        <f t="shared" si="293"/>
        <v>spaces</v>
      </c>
    </row>
    <row r="3106" spans="1:20" ht="43.2" x14ac:dyDescent="0.55000000000000004">
      <c r="A3106">
        <v>3104</v>
      </c>
      <c r="B3106" s="3" t="s">
        <v>3104</v>
      </c>
      <c r="C3106" s="3" t="s">
        <v>7214</v>
      </c>
      <c r="D3106" s="7">
        <v>4000</v>
      </c>
      <c r="E3106" s="7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7">
        <f t="shared" si="288"/>
        <v>237</v>
      </c>
      <c r="N3106" t="b">
        <v>0</v>
      </c>
      <c r="O3106" s="11">
        <f t="shared" si="289"/>
        <v>0.29625000000000001</v>
      </c>
      <c r="P3106" s="12">
        <f t="shared" si="290"/>
        <v>42006.908692129626</v>
      </c>
      <c r="Q3106" s="12">
        <f t="shared" si="291"/>
        <v>42038.083333333328</v>
      </c>
      <c r="R3106" t="s">
        <v>8303</v>
      </c>
      <c r="S3106" t="str">
        <f t="shared" si="292"/>
        <v>theater</v>
      </c>
      <c r="T3106" t="str">
        <f t="shared" si="293"/>
        <v>spaces</v>
      </c>
    </row>
    <row r="3107" spans="1:20" ht="43.2" x14ac:dyDescent="0.55000000000000004">
      <c r="A3107">
        <v>3105</v>
      </c>
      <c r="B3107" s="3" t="s">
        <v>3105</v>
      </c>
      <c r="C3107" s="3" t="s">
        <v>7215</v>
      </c>
      <c r="D3107" s="7">
        <v>5845</v>
      </c>
      <c r="E3107" s="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7">
        <f t="shared" si="288"/>
        <v>79.870967741935488</v>
      </c>
      <c r="N3107" t="b">
        <v>0</v>
      </c>
      <c r="O3107" s="11">
        <f t="shared" si="289"/>
        <v>0.4236099230111206</v>
      </c>
      <c r="P3107" s="12">
        <f t="shared" si="290"/>
        <v>41876.718935185185</v>
      </c>
      <c r="Q3107" s="12">
        <f t="shared" si="291"/>
        <v>41931.208333333336</v>
      </c>
      <c r="R3107" t="s">
        <v>8303</v>
      </c>
      <c r="S3107" t="str">
        <f t="shared" si="292"/>
        <v>theater</v>
      </c>
      <c r="T3107" t="str">
        <f t="shared" si="293"/>
        <v>spaces</v>
      </c>
    </row>
    <row r="3108" spans="1:20" ht="43.2" x14ac:dyDescent="0.55000000000000004">
      <c r="A3108">
        <v>3106</v>
      </c>
      <c r="B3108" s="3" t="s">
        <v>3106</v>
      </c>
      <c r="C3108" s="3" t="s">
        <v>7216</v>
      </c>
      <c r="D3108" s="7">
        <v>1000</v>
      </c>
      <c r="E3108" s="7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7">
        <f t="shared" si="288"/>
        <v>10.25</v>
      </c>
      <c r="N3108" t="b">
        <v>0</v>
      </c>
      <c r="O3108" s="11">
        <f t="shared" si="289"/>
        <v>4.1000000000000002E-2</v>
      </c>
      <c r="P3108" s="12">
        <f t="shared" si="290"/>
        <v>42241.429120370376</v>
      </c>
      <c r="Q3108" s="12">
        <f t="shared" si="291"/>
        <v>42263.916666666672</v>
      </c>
      <c r="R3108" t="s">
        <v>8303</v>
      </c>
      <c r="S3108" t="str">
        <f t="shared" si="292"/>
        <v>theater</v>
      </c>
      <c r="T3108" t="str">
        <f t="shared" si="293"/>
        <v>spaces</v>
      </c>
    </row>
    <row r="3109" spans="1:20" ht="43.2" x14ac:dyDescent="0.55000000000000004">
      <c r="A3109">
        <v>3107</v>
      </c>
      <c r="B3109" s="3" t="s">
        <v>3107</v>
      </c>
      <c r="C3109" s="3" t="s">
        <v>7217</v>
      </c>
      <c r="D3109" s="7">
        <v>40000</v>
      </c>
      <c r="E3109" s="7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7">
        <f t="shared" si="288"/>
        <v>272.58620689655174</v>
      </c>
      <c r="N3109" t="b">
        <v>0</v>
      </c>
      <c r="O3109" s="11">
        <f t="shared" si="289"/>
        <v>0.197625</v>
      </c>
      <c r="P3109" s="12">
        <f t="shared" si="290"/>
        <v>42128.814247685179</v>
      </c>
      <c r="Q3109" s="12">
        <f t="shared" si="291"/>
        <v>42135.814247685179</v>
      </c>
      <c r="R3109" t="s">
        <v>8303</v>
      </c>
      <c r="S3109" t="str">
        <f t="shared" si="292"/>
        <v>theater</v>
      </c>
      <c r="T3109" t="str">
        <f t="shared" si="293"/>
        <v>spaces</v>
      </c>
    </row>
    <row r="3110" spans="1:20" x14ac:dyDescent="0.55000000000000004">
      <c r="A3110">
        <v>3108</v>
      </c>
      <c r="B3110" s="3" t="s">
        <v>3108</v>
      </c>
      <c r="C3110" s="3" t="s">
        <v>7218</v>
      </c>
      <c r="D3110" s="7">
        <v>50000</v>
      </c>
      <c r="E3110" s="7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7">
        <f t="shared" si="288"/>
        <v>13</v>
      </c>
      <c r="N3110" t="b">
        <v>0</v>
      </c>
      <c r="O3110" s="11">
        <f t="shared" si="289"/>
        <v>5.1999999999999995E-4</v>
      </c>
      <c r="P3110" s="12">
        <f t="shared" si="290"/>
        <v>42062.680486111116</v>
      </c>
      <c r="Q3110" s="12">
        <f t="shared" si="291"/>
        <v>42122.638819444444</v>
      </c>
      <c r="R3110" t="s">
        <v>8303</v>
      </c>
      <c r="S3110" t="str">
        <f t="shared" si="292"/>
        <v>theater</v>
      </c>
      <c r="T3110" t="str">
        <f t="shared" si="293"/>
        <v>spaces</v>
      </c>
    </row>
    <row r="3111" spans="1:20" ht="43.2" x14ac:dyDescent="0.55000000000000004">
      <c r="A3111">
        <v>3109</v>
      </c>
      <c r="B3111" s="3" t="s">
        <v>3109</v>
      </c>
      <c r="C3111" s="3" t="s">
        <v>7219</v>
      </c>
      <c r="D3111" s="7">
        <v>26500</v>
      </c>
      <c r="E3111" s="7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7">
        <f t="shared" si="288"/>
        <v>58.184210526315788</v>
      </c>
      <c r="N3111" t="b">
        <v>0</v>
      </c>
      <c r="O3111" s="11">
        <f t="shared" si="289"/>
        <v>0.25030188679245285</v>
      </c>
      <c r="P3111" s="12">
        <f t="shared" si="290"/>
        <v>41844.125115740739</v>
      </c>
      <c r="Q3111" s="12">
        <f t="shared" si="291"/>
        <v>41879.125115740739</v>
      </c>
      <c r="R3111" t="s">
        <v>8303</v>
      </c>
      <c r="S3111" t="str">
        <f t="shared" si="292"/>
        <v>theater</v>
      </c>
      <c r="T3111" t="str">
        <f t="shared" si="293"/>
        <v>spaces</v>
      </c>
    </row>
    <row r="3112" spans="1:20" ht="43.2" x14ac:dyDescent="0.55000000000000004">
      <c r="A3112">
        <v>3110</v>
      </c>
      <c r="B3112" s="3" t="s">
        <v>3110</v>
      </c>
      <c r="C3112" s="3" t="s">
        <v>7220</v>
      </c>
      <c r="D3112" s="7">
        <v>25000</v>
      </c>
      <c r="E3112" s="7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7">
        <f t="shared" si="288"/>
        <v>10</v>
      </c>
      <c r="N3112" t="b">
        <v>0</v>
      </c>
      <c r="O3112" s="11">
        <f t="shared" si="289"/>
        <v>4.0000000000000002E-4</v>
      </c>
      <c r="P3112" s="12">
        <f t="shared" si="290"/>
        <v>42745.031469907408</v>
      </c>
      <c r="Q3112" s="12">
        <f t="shared" si="291"/>
        <v>42785.031469907408</v>
      </c>
      <c r="R3112" t="s">
        <v>8303</v>
      </c>
      <c r="S3112" t="str">
        <f t="shared" si="292"/>
        <v>theater</v>
      </c>
      <c r="T3112" t="str">
        <f t="shared" si="293"/>
        <v>spaces</v>
      </c>
    </row>
    <row r="3113" spans="1:20" ht="28.8" x14ac:dyDescent="0.55000000000000004">
      <c r="A3113">
        <v>3111</v>
      </c>
      <c r="B3113" s="3" t="s">
        <v>3111</v>
      </c>
      <c r="C3113" s="3" t="s">
        <v>7221</v>
      </c>
      <c r="D3113" s="7">
        <v>20000</v>
      </c>
      <c r="E3113" s="7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7">
        <f t="shared" si="288"/>
        <v>70.10526315789474</v>
      </c>
      <c r="N3113" t="b">
        <v>0</v>
      </c>
      <c r="O3113" s="11">
        <f t="shared" si="289"/>
        <v>0.26640000000000003</v>
      </c>
      <c r="P3113" s="12">
        <f t="shared" si="290"/>
        <v>41885.595138888886</v>
      </c>
      <c r="Q3113" s="12">
        <f t="shared" si="291"/>
        <v>41916.595138888886</v>
      </c>
      <c r="R3113" t="s">
        <v>8303</v>
      </c>
      <c r="S3113" t="str">
        <f t="shared" si="292"/>
        <v>theater</v>
      </c>
      <c r="T3113" t="str">
        <f t="shared" si="293"/>
        <v>spaces</v>
      </c>
    </row>
    <row r="3114" spans="1:20" ht="43.2" x14ac:dyDescent="0.55000000000000004">
      <c r="A3114">
        <v>3112</v>
      </c>
      <c r="B3114" s="3" t="s">
        <v>3112</v>
      </c>
      <c r="C3114" s="3" t="s">
        <v>7222</v>
      </c>
      <c r="D3114" s="7">
        <v>11000</v>
      </c>
      <c r="E3114" s="7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7">
        <f t="shared" si="288"/>
        <v>57.888888888888886</v>
      </c>
      <c r="N3114" t="b">
        <v>0</v>
      </c>
      <c r="O3114" s="11">
        <f t="shared" si="289"/>
        <v>4.7363636363636365E-2</v>
      </c>
      <c r="P3114" s="12">
        <f t="shared" si="290"/>
        <v>42615.121921296297</v>
      </c>
      <c r="Q3114" s="12">
        <f t="shared" si="291"/>
        <v>42675.121921296297</v>
      </c>
      <c r="R3114" t="s">
        <v>8303</v>
      </c>
      <c r="S3114" t="str">
        <f t="shared" si="292"/>
        <v>theater</v>
      </c>
      <c r="T3114" t="str">
        <f t="shared" si="293"/>
        <v>spaces</v>
      </c>
    </row>
    <row r="3115" spans="1:20" ht="43.2" x14ac:dyDescent="0.55000000000000004">
      <c r="A3115">
        <v>3113</v>
      </c>
      <c r="B3115" s="3" t="s">
        <v>3113</v>
      </c>
      <c r="C3115" s="3" t="s">
        <v>7223</v>
      </c>
      <c r="D3115" s="7">
        <v>109225</v>
      </c>
      <c r="E3115" s="7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7">
        <f t="shared" si="288"/>
        <v>125.27027027027027</v>
      </c>
      <c r="N3115" t="b">
        <v>0</v>
      </c>
      <c r="O3115" s="11">
        <f t="shared" si="289"/>
        <v>4.2435339894712751E-2</v>
      </c>
      <c r="P3115" s="12">
        <f t="shared" si="290"/>
        <v>42081.731273148151</v>
      </c>
      <c r="Q3115" s="12">
        <f t="shared" si="291"/>
        <v>42111.731273148151</v>
      </c>
      <c r="R3115" t="s">
        <v>8303</v>
      </c>
      <c r="S3115" t="str">
        <f t="shared" si="292"/>
        <v>theater</v>
      </c>
      <c r="T3115" t="str">
        <f t="shared" si="293"/>
        <v>spaces</v>
      </c>
    </row>
    <row r="3116" spans="1:20" ht="43.2" x14ac:dyDescent="0.55000000000000004">
      <c r="A3116">
        <v>3114</v>
      </c>
      <c r="B3116" s="3" t="s">
        <v>3114</v>
      </c>
      <c r="C3116" s="3" t="s">
        <v>7224</v>
      </c>
      <c r="D3116" s="7">
        <v>75000</v>
      </c>
      <c r="E3116" s="7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7" t="e">
        <f t="shared" si="288"/>
        <v>#DIV/0!</v>
      </c>
      <c r="N3116" t="b">
        <v>0</v>
      </c>
      <c r="O3116" s="11">
        <f t="shared" si="289"/>
        <v>0</v>
      </c>
      <c r="P3116" s="12">
        <f t="shared" si="290"/>
        <v>41843.632523148146</v>
      </c>
      <c r="Q3116" s="12">
        <f t="shared" si="291"/>
        <v>41903.632523148146</v>
      </c>
      <c r="R3116" t="s">
        <v>8303</v>
      </c>
      <c r="S3116" t="str">
        <f t="shared" si="292"/>
        <v>theater</v>
      </c>
      <c r="T3116" t="str">
        <f t="shared" si="293"/>
        <v>spaces</v>
      </c>
    </row>
    <row r="3117" spans="1:20" ht="43.2" x14ac:dyDescent="0.55000000000000004">
      <c r="A3117">
        <v>3115</v>
      </c>
      <c r="B3117" s="3" t="s">
        <v>3115</v>
      </c>
      <c r="C3117" s="3" t="s">
        <v>7225</v>
      </c>
      <c r="D3117" s="7">
        <v>10000</v>
      </c>
      <c r="E3117" s="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7">
        <f t="shared" si="288"/>
        <v>300</v>
      </c>
      <c r="N3117" t="b">
        <v>0</v>
      </c>
      <c r="O3117" s="11">
        <f t="shared" si="289"/>
        <v>0.03</v>
      </c>
      <c r="P3117" s="12">
        <f t="shared" si="290"/>
        <v>42496.447071759263</v>
      </c>
      <c r="Q3117" s="12">
        <f t="shared" si="291"/>
        <v>42526.447071759263</v>
      </c>
      <c r="R3117" t="s">
        <v>8303</v>
      </c>
      <c r="S3117" t="str">
        <f t="shared" si="292"/>
        <v>theater</v>
      </c>
      <c r="T3117" t="str">
        <f t="shared" si="293"/>
        <v>spaces</v>
      </c>
    </row>
    <row r="3118" spans="1:20" ht="43.2" x14ac:dyDescent="0.55000000000000004">
      <c r="A3118">
        <v>3116</v>
      </c>
      <c r="B3118" s="3" t="s">
        <v>3116</v>
      </c>
      <c r="C3118" s="3" t="s">
        <v>7226</v>
      </c>
      <c r="D3118" s="7">
        <v>750</v>
      </c>
      <c r="E3118" s="7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7">
        <f t="shared" si="288"/>
        <v>43</v>
      </c>
      <c r="N3118" t="b">
        <v>0</v>
      </c>
      <c r="O3118" s="11">
        <f t="shared" si="289"/>
        <v>0.57333333333333336</v>
      </c>
      <c r="P3118" s="12">
        <f t="shared" si="290"/>
        <v>42081.515335648146</v>
      </c>
      <c r="Q3118" s="12">
        <f t="shared" si="291"/>
        <v>42095.515335648146</v>
      </c>
      <c r="R3118" t="s">
        <v>8303</v>
      </c>
      <c r="S3118" t="str">
        <f t="shared" si="292"/>
        <v>theater</v>
      </c>
      <c r="T3118" t="str">
        <f t="shared" si="293"/>
        <v>spaces</v>
      </c>
    </row>
    <row r="3119" spans="1:20" ht="43.2" x14ac:dyDescent="0.55000000000000004">
      <c r="A3119">
        <v>3117</v>
      </c>
      <c r="B3119" s="3" t="s">
        <v>3117</v>
      </c>
      <c r="C3119" s="3" t="s">
        <v>7227</v>
      </c>
      <c r="D3119" s="7">
        <v>1000</v>
      </c>
      <c r="E3119" s="7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7">
        <f t="shared" si="288"/>
        <v>1</v>
      </c>
      <c r="N3119" t="b">
        <v>0</v>
      </c>
      <c r="O3119" s="11">
        <f t="shared" si="289"/>
        <v>1E-3</v>
      </c>
      <c r="P3119" s="12">
        <f t="shared" si="290"/>
        <v>42509.374537037031</v>
      </c>
      <c r="Q3119" s="12">
        <f t="shared" si="291"/>
        <v>42517.55</v>
      </c>
      <c r="R3119" t="s">
        <v>8303</v>
      </c>
      <c r="S3119" t="str">
        <f t="shared" si="292"/>
        <v>theater</v>
      </c>
      <c r="T3119" t="str">
        <f t="shared" si="293"/>
        <v>spaces</v>
      </c>
    </row>
    <row r="3120" spans="1:20" ht="28.8" x14ac:dyDescent="0.55000000000000004">
      <c r="A3120">
        <v>3118</v>
      </c>
      <c r="B3120" s="3" t="s">
        <v>3118</v>
      </c>
      <c r="C3120" s="3" t="s">
        <v>7228</v>
      </c>
      <c r="D3120" s="7">
        <v>500000</v>
      </c>
      <c r="E3120" s="7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7">
        <f t="shared" si="288"/>
        <v>775</v>
      </c>
      <c r="N3120" t="b">
        <v>0</v>
      </c>
      <c r="O3120" s="11">
        <f t="shared" si="289"/>
        <v>3.0999999999999999E-3</v>
      </c>
      <c r="P3120" s="12">
        <f t="shared" si="290"/>
        <v>42534.649571759262</v>
      </c>
      <c r="Q3120" s="12">
        <f t="shared" si="291"/>
        <v>42553.649571759262</v>
      </c>
      <c r="R3120" t="s">
        <v>8303</v>
      </c>
      <c r="S3120" t="str">
        <f t="shared" si="292"/>
        <v>theater</v>
      </c>
      <c r="T3120" t="str">
        <f t="shared" si="293"/>
        <v>spaces</v>
      </c>
    </row>
    <row r="3121" spans="1:20" ht="43.2" x14ac:dyDescent="0.55000000000000004">
      <c r="A3121">
        <v>3119</v>
      </c>
      <c r="B3121" s="3" t="s">
        <v>3119</v>
      </c>
      <c r="C3121" s="3" t="s">
        <v>7229</v>
      </c>
      <c r="D3121" s="7">
        <v>10000</v>
      </c>
      <c r="E3121" s="7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7">
        <f t="shared" si="288"/>
        <v>5</v>
      </c>
      <c r="N3121" t="b">
        <v>0</v>
      </c>
      <c r="O3121" s="11">
        <f t="shared" si="289"/>
        <v>5.0000000000000001E-4</v>
      </c>
      <c r="P3121" s="12">
        <f t="shared" si="290"/>
        <v>42060.04550925926</v>
      </c>
      <c r="Q3121" s="12">
        <f t="shared" si="291"/>
        <v>42090.003842592589</v>
      </c>
      <c r="R3121" t="s">
        <v>8303</v>
      </c>
      <c r="S3121" t="str">
        <f t="shared" si="292"/>
        <v>theater</v>
      </c>
      <c r="T3121" t="str">
        <f t="shared" si="293"/>
        <v>spaces</v>
      </c>
    </row>
    <row r="3122" spans="1:20" ht="43.2" x14ac:dyDescent="0.55000000000000004">
      <c r="A3122">
        <v>3120</v>
      </c>
      <c r="B3122" s="3" t="s">
        <v>3120</v>
      </c>
      <c r="C3122" s="3" t="s">
        <v>7230</v>
      </c>
      <c r="D3122" s="7">
        <v>1300000</v>
      </c>
      <c r="E3122" s="7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7">
        <f t="shared" si="288"/>
        <v>12.8</v>
      </c>
      <c r="N3122" t="b">
        <v>0</v>
      </c>
      <c r="O3122" s="11">
        <f t="shared" si="289"/>
        <v>9.8461538461538464E-5</v>
      </c>
      <c r="P3122" s="12">
        <f t="shared" si="290"/>
        <v>42435.942083333335</v>
      </c>
      <c r="Q3122" s="12">
        <f t="shared" si="291"/>
        <v>42495.900416666671</v>
      </c>
      <c r="R3122" t="s">
        <v>8303</v>
      </c>
      <c r="S3122" t="str">
        <f t="shared" si="292"/>
        <v>theater</v>
      </c>
      <c r="T3122" t="str">
        <f t="shared" si="293"/>
        <v>spaces</v>
      </c>
    </row>
    <row r="3123" spans="1:20" ht="28.8" x14ac:dyDescent="0.55000000000000004">
      <c r="A3123">
        <v>3121</v>
      </c>
      <c r="B3123" s="3" t="s">
        <v>3121</v>
      </c>
      <c r="C3123" s="3" t="s">
        <v>7231</v>
      </c>
      <c r="D3123" s="7">
        <v>1500</v>
      </c>
      <c r="E3123" s="7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7">
        <f t="shared" si="288"/>
        <v>10</v>
      </c>
      <c r="N3123" t="b">
        <v>0</v>
      </c>
      <c r="O3123" s="11">
        <f t="shared" si="289"/>
        <v>6.6666666666666671E-3</v>
      </c>
      <c r="P3123" s="12">
        <f t="shared" si="290"/>
        <v>41848.679803240739</v>
      </c>
      <c r="Q3123" s="12">
        <f t="shared" si="291"/>
        <v>41908.679803240739</v>
      </c>
      <c r="R3123" t="s">
        <v>8303</v>
      </c>
      <c r="S3123" t="str">
        <f t="shared" si="292"/>
        <v>theater</v>
      </c>
      <c r="T3123" t="str">
        <f t="shared" si="293"/>
        <v>spaces</v>
      </c>
    </row>
    <row r="3124" spans="1:20" x14ac:dyDescent="0.55000000000000004">
      <c r="A3124">
        <v>3122</v>
      </c>
      <c r="B3124" s="3" t="s">
        <v>3122</v>
      </c>
      <c r="C3124" s="3" t="s">
        <v>7232</v>
      </c>
      <c r="D3124" s="7">
        <v>199</v>
      </c>
      <c r="E3124" s="7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7">
        <f t="shared" si="288"/>
        <v>58</v>
      </c>
      <c r="N3124" t="b">
        <v>0</v>
      </c>
      <c r="O3124" s="11">
        <f t="shared" si="289"/>
        <v>0.58291457286432158</v>
      </c>
      <c r="P3124" s="12">
        <f t="shared" si="290"/>
        <v>42678.932083333333</v>
      </c>
      <c r="Q3124" s="12">
        <f t="shared" si="291"/>
        <v>42683.973750000005</v>
      </c>
      <c r="R3124" t="s">
        <v>8303</v>
      </c>
      <c r="S3124" t="str">
        <f t="shared" si="292"/>
        <v>theater</v>
      </c>
      <c r="T3124" t="str">
        <f t="shared" si="293"/>
        <v>spaces</v>
      </c>
    </row>
    <row r="3125" spans="1:20" ht="43.2" x14ac:dyDescent="0.55000000000000004">
      <c r="A3125">
        <v>3123</v>
      </c>
      <c r="B3125" s="3" t="s">
        <v>3123</v>
      </c>
      <c r="C3125" s="3" t="s">
        <v>7233</v>
      </c>
      <c r="D3125" s="7">
        <v>125000</v>
      </c>
      <c r="E3125" s="7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7">
        <f t="shared" si="288"/>
        <v>244.80459770114942</v>
      </c>
      <c r="N3125" t="b">
        <v>0</v>
      </c>
      <c r="O3125" s="11">
        <f t="shared" si="289"/>
        <v>0.68153600000000003</v>
      </c>
      <c r="P3125" s="12">
        <f t="shared" si="290"/>
        <v>42530.993032407408</v>
      </c>
      <c r="Q3125" s="12">
        <f t="shared" si="291"/>
        <v>42560.993032407408</v>
      </c>
      <c r="R3125" t="s">
        <v>8303</v>
      </c>
      <c r="S3125" t="str">
        <f t="shared" si="292"/>
        <v>theater</v>
      </c>
      <c r="T3125" t="str">
        <f t="shared" si="293"/>
        <v>spaces</v>
      </c>
    </row>
    <row r="3126" spans="1:20" ht="28.8" x14ac:dyDescent="0.55000000000000004">
      <c r="A3126">
        <v>3124</v>
      </c>
      <c r="B3126" s="3" t="s">
        <v>3124</v>
      </c>
      <c r="C3126" s="3" t="s">
        <v>7234</v>
      </c>
      <c r="D3126" s="7">
        <v>800000</v>
      </c>
      <c r="E3126" s="7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7">
        <f t="shared" si="288"/>
        <v>6.5</v>
      </c>
      <c r="N3126" t="b">
        <v>0</v>
      </c>
      <c r="O3126" s="11">
        <f t="shared" si="289"/>
        <v>3.2499999999999997E-5</v>
      </c>
      <c r="P3126" s="12">
        <f t="shared" si="290"/>
        <v>41977.780104166668</v>
      </c>
      <c r="Q3126" s="12">
        <f t="shared" si="291"/>
        <v>42037.780104166668</v>
      </c>
      <c r="R3126" t="s">
        <v>8303</v>
      </c>
      <c r="S3126" t="str">
        <f t="shared" si="292"/>
        <v>theater</v>
      </c>
      <c r="T3126" t="str">
        <f t="shared" si="293"/>
        <v>spaces</v>
      </c>
    </row>
    <row r="3127" spans="1:20" x14ac:dyDescent="0.55000000000000004">
      <c r="A3127">
        <v>3125</v>
      </c>
      <c r="B3127" s="3" t="s">
        <v>3125</v>
      </c>
      <c r="C3127" s="3" t="s">
        <v>7235</v>
      </c>
      <c r="D3127" s="7">
        <v>1500000</v>
      </c>
      <c r="E3127" s="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7" t="e">
        <f t="shared" si="288"/>
        <v>#DIV/0!</v>
      </c>
      <c r="N3127" t="b">
        <v>0</v>
      </c>
      <c r="O3127" s="11">
        <f t="shared" si="289"/>
        <v>0</v>
      </c>
      <c r="P3127" s="12">
        <f t="shared" si="290"/>
        <v>42346.20685185185</v>
      </c>
      <c r="Q3127" s="12">
        <f t="shared" si="291"/>
        <v>42376.20685185185</v>
      </c>
      <c r="R3127" t="s">
        <v>8303</v>
      </c>
      <c r="S3127" t="str">
        <f t="shared" si="292"/>
        <v>theater</v>
      </c>
      <c r="T3127" t="str">
        <f t="shared" si="293"/>
        <v>spaces</v>
      </c>
    </row>
    <row r="3128" spans="1:20" ht="72" x14ac:dyDescent="0.55000000000000004">
      <c r="A3128">
        <v>3126</v>
      </c>
      <c r="B3128" s="3" t="s">
        <v>3126</v>
      </c>
      <c r="C3128" s="3" t="s">
        <v>7236</v>
      </c>
      <c r="D3128" s="7">
        <v>25000</v>
      </c>
      <c r="E3128" s="7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7">
        <f t="shared" si="288"/>
        <v>61.176470588235297</v>
      </c>
      <c r="N3128" t="b">
        <v>0</v>
      </c>
      <c r="O3128" s="11">
        <f t="shared" si="289"/>
        <v>4.1599999999999998E-2</v>
      </c>
      <c r="P3128" s="12">
        <f t="shared" si="290"/>
        <v>42427.01807870371</v>
      </c>
      <c r="Q3128" s="12">
        <f t="shared" si="291"/>
        <v>42456.976412037038</v>
      </c>
      <c r="R3128" t="s">
        <v>8303</v>
      </c>
      <c r="S3128" t="str">
        <f t="shared" si="292"/>
        <v>theater</v>
      </c>
      <c r="T3128" t="str">
        <f t="shared" si="293"/>
        <v>spaces</v>
      </c>
    </row>
    <row r="3129" spans="1:20" ht="43.2" x14ac:dyDescent="0.55000000000000004">
      <c r="A3129">
        <v>3127</v>
      </c>
      <c r="B3129" s="3" t="s">
        <v>3127</v>
      </c>
      <c r="C3129" s="3" t="s">
        <v>7237</v>
      </c>
      <c r="D3129" s="7">
        <v>100000</v>
      </c>
      <c r="E3129" s="7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7" t="e">
        <f t="shared" si="288"/>
        <v>#DIV/0!</v>
      </c>
      <c r="N3129" t="b">
        <v>0</v>
      </c>
      <c r="O3129" s="11">
        <f t="shared" si="289"/>
        <v>0</v>
      </c>
      <c r="P3129" s="12">
        <f t="shared" si="290"/>
        <v>42034.856817129628</v>
      </c>
      <c r="Q3129" s="12">
        <f t="shared" si="291"/>
        <v>42064.856817129628</v>
      </c>
      <c r="R3129" t="s">
        <v>8303</v>
      </c>
      <c r="S3129" t="str">
        <f t="shared" si="292"/>
        <v>theater</v>
      </c>
      <c r="T3129" t="str">
        <f t="shared" si="293"/>
        <v>spaces</v>
      </c>
    </row>
    <row r="3130" spans="1:20" ht="43.2" x14ac:dyDescent="0.55000000000000004">
      <c r="A3130">
        <v>3128</v>
      </c>
      <c r="B3130" s="3" t="s">
        <v>3128</v>
      </c>
      <c r="C3130" s="3" t="s">
        <v>7238</v>
      </c>
      <c r="D3130" s="7">
        <v>15000</v>
      </c>
      <c r="E3130" s="7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7">
        <f t="shared" si="288"/>
        <v>139.23931623931625</v>
      </c>
      <c r="N3130" t="b">
        <v>0</v>
      </c>
      <c r="O3130" s="11">
        <f t="shared" si="289"/>
        <v>1.0860666666666667</v>
      </c>
      <c r="P3130" s="12">
        <f t="shared" si="290"/>
        <v>42780.825706018513</v>
      </c>
      <c r="Q3130" s="12">
        <f t="shared" si="291"/>
        <v>42810.784039351856</v>
      </c>
      <c r="R3130" t="s">
        <v>8271</v>
      </c>
      <c r="S3130" t="str">
        <f t="shared" si="292"/>
        <v>theater</v>
      </c>
      <c r="T3130" t="str">
        <f t="shared" si="293"/>
        <v>plays</v>
      </c>
    </row>
    <row r="3131" spans="1:20" ht="43.2" x14ac:dyDescent="0.55000000000000004">
      <c r="A3131">
        <v>3129</v>
      </c>
      <c r="B3131" s="3" t="s">
        <v>3129</v>
      </c>
      <c r="C3131" s="3" t="s">
        <v>7239</v>
      </c>
      <c r="D3131" s="7">
        <v>1250</v>
      </c>
      <c r="E3131" s="7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7">
        <f t="shared" si="288"/>
        <v>10</v>
      </c>
      <c r="N3131" t="b">
        <v>0</v>
      </c>
      <c r="O3131" s="11">
        <f t="shared" si="289"/>
        <v>8.0000000000000002E-3</v>
      </c>
      <c r="P3131" s="12">
        <f t="shared" si="290"/>
        <v>42803.842812499999</v>
      </c>
      <c r="Q3131" s="12">
        <f t="shared" si="291"/>
        <v>42843.801145833335</v>
      </c>
      <c r="R3131" t="s">
        <v>8271</v>
      </c>
      <c r="S3131" t="str">
        <f t="shared" si="292"/>
        <v>theater</v>
      </c>
      <c r="T3131" t="str">
        <f t="shared" si="293"/>
        <v>plays</v>
      </c>
    </row>
    <row r="3132" spans="1:20" ht="43.2" x14ac:dyDescent="0.55000000000000004">
      <c r="A3132">
        <v>3130</v>
      </c>
      <c r="B3132" s="3" t="s">
        <v>3130</v>
      </c>
      <c r="C3132" s="3" t="s">
        <v>7240</v>
      </c>
      <c r="D3132" s="7">
        <v>10000</v>
      </c>
      <c r="E3132" s="7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7">
        <f t="shared" si="288"/>
        <v>93.75</v>
      </c>
      <c r="N3132" t="b">
        <v>0</v>
      </c>
      <c r="O3132" s="11">
        <f t="shared" si="289"/>
        <v>3.7499999999999999E-2</v>
      </c>
      <c r="P3132" s="12">
        <f t="shared" si="290"/>
        <v>42808.640231481477</v>
      </c>
      <c r="Q3132" s="12">
        <f t="shared" si="291"/>
        <v>42839.207638888889</v>
      </c>
      <c r="R3132" t="s">
        <v>8271</v>
      </c>
      <c r="S3132" t="str">
        <f t="shared" si="292"/>
        <v>theater</v>
      </c>
      <c r="T3132" t="str">
        <f t="shared" si="293"/>
        <v>plays</v>
      </c>
    </row>
    <row r="3133" spans="1:20" ht="28.8" x14ac:dyDescent="0.55000000000000004">
      <c r="A3133">
        <v>3131</v>
      </c>
      <c r="B3133" s="3" t="s">
        <v>3131</v>
      </c>
      <c r="C3133" s="3" t="s">
        <v>7241</v>
      </c>
      <c r="D3133" s="7">
        <v>4100</v>
      </c>
      <c r="E3133" s="7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7">
        <f t="shared" si="288"/>
        <v>53.75</v>
      </c>
      <c r="N3133" t="b">
        <v>0</v>
      </c>
      <c r="O3133" s="11">
        <f t="shared" si="289"/>
        <v>0.15731707317073171</v>
      </c>
      <c r="P3133" s="12">
        <f t="shared" si="290"/>
        <v>42803.579224537039</v>
      </c>
      <c r="Q3133" s="12">
        <f t="shared" si="291"/>
        <v>42833.537557870368</v>
      </c>
      <c r="R3133" t="s">
        <v>8271</v>
      </c>
      <c r="S3133" t="str">
        <f t="shared" si="292"/>
        <v>theater</v>
      </c>
      <c r="T3133" t="str">
        <f t="shared" si="293"/>
        <v>plays</v>
      </c>
    </row>
    <row r="3134" spans="1:20" ht="28.8" x14ac:dyDescent="0.55000000000000004">
      <c r="A3134">
        <v>3132</v>
      </c>
      <c r="B3134" s="3" t="s">
        <v>3132</v>
      </c>
      <c r="C3134" s="3" t="s">
        <v>7242</v>
      </c>
      <c r="D3134" s="7">
        <v>30000</v>
      </c>
      <c r="E3134" s="7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7">
        <f t="shared" si="288"/>
        <v>10</v>
      </c>
      <c r="N3134" t="b">
        <v>0</v>
      </c>
      <c r="O3134" s="11">
        <f t="shared" si="289"/>
        <v>3.3333333333333332E-4</v>
      </c>
      <c r="P3134" s="12">
        <f t="shared" si="290"/>
        <v>42786.350231481483</v>
      </c>
      <c r="Q3134" s="12">
        <f t="shared" si="291"/>
        <v>42846.308564814812</v>
      </c>
      <c r="R3134" t="s">
        <v>8271</v>
      </c>
      <c r="S3134" t="str">
        <f t="shared" si="292"/>
        <v>theater</v>
      </c>
      <c r="T3134" t="str">
        <f t="shared" si="293"/>
        <v>plays</v>
      </c>
    </row>
    <row r="3135" spans="1:20" ht="43.2" x14ac:dyDescent="0.55000000000000004">
      <c r="A3135">
        <v>3133</v>
      </c>
      <c r="B3135" s="3" t="s">
        <v>3133</v>
      </c>
      <c r="C3135" s="3" t="s">
        <v>7243</v>
      </c>
      <c r="D3135" s="7">
        <v>500</v>
      </c>
      <c r="E3135" s="7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7">
        <f t="shared" si="288"/>
        <v>33.75</v>
      </c>
      <c r="N3135" t="b">
        <v>0</v>
      </c>
      <c r="O3135" s="11">
        <f t="shared" si="289"/>
        <v>1.08</v>
      </c>
      <c r="P3135" s="12">
        <f t="shared" si="290"/>
        <v>42788.565208333333</v>
      </c>
      <c r="Q3135" s="12">
        <f t="shared" si="291"/>
        <v>42818.523541666669</v>
      </c>
      <c r="R3135" t="s">
        <v>8271</v>
      </c>
      <c r="S3135" t="str">
        <f t="shared" si="292"/>
        <v>theater</v>
      </c>
      <c r="T3135" t="str">
        <f t="shared" si="293"/>
        <v>plays</v>
      </c>
    </row>
    <row r="3136" spans="1:20" ht="43.2" x14ac:dyDescent="0.55000000000000004">
      <c r="A3136">
        <v>3134</v>
      </c>
      <c r="B3136" s="3" t="s">
        <v>3134</v>
      </c>
      <c r="C3136" s="3" t="s">
        <v>7244</v>
      </c>
      <c r="D3136" s="7">
        <v>1000</v>
      </c>
      <c r="E3136" s="7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7">
        <f t="shared" si="288"/>
        <v>18.75</v>
      </c>
      <c r="N3136" t="b">
        <v>0</v>
      </c>
      <c r="O3136" s="11">
        <f t="shared" si="289"/>
        <v>0.22500000000000001</v>
      </c>
      <c r="P3136" s="12">
        <f t="shared" si="290"/>
        <v>42800.720127314817</v>
      </c>
      <c r="Q3136" s="12">
        <f t="shared" si="291"/>
        <v>42821.678460648152</v>
      </c>
      <c r="R3136" t="s">
        <v>8271</v>
      </c>
      <c r="S3136" t="str">
        <f t="shared" si="292"/>
        <v>theater</v>
      </c>
      <c r="T3136" t="str">
        <f t="shared" si="293"/>
        <v>plays</v>
      </c>
    </row>
    <row r="3137" spans="1:20" ht="43.2" x14ac:dyDescent="0.55000000000000004">
      <c r="A3137">
        <v>3135</v>
      </c>
      <c r="B3137" s="3" t="s">
        <v>3135</v>
      </c>
      <c r="C3137" s="3" t="s">
        <v>7245</v>
      </c>
      <c r="D3137" s="7">
        <v>777</v>
      </c>
      <c r="E3137" s="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7">
        <f t="shared" si="288"/>
        <v>23.142857142857142</v>
      </c>
      <c r="N3137" t="b">
        <v>0</v>
      </c>
      <c r="O3137" s="11">
        <f t="shared" si="289"/>
        <v>0.20849420849420849</v>
      </c>
      <c r="P3137" s="12">
        <f t="shared" si="290"/>
        <v>42807.151863425926</v>
      </c>
      <c r="Q3137" s="12">
        <f t="shared" si="291"/>
        <v>42829.151863425926</v>
      </c>
      <c r="R3137" t="s">
        <v>8271</v>
      </c>
      <c r="S3137" t="str">
        <f t="shared" si="292"/>
        <v>theater</v>
      </c>
      <c r="T3137" t="str">
        <f t="shared" si="293"/>
        <v>plays</v>
      </c>
    </row>
    <row r="3138" spans="1:20" ht="43.2" x14ac:dyDescent="0.55000000000000004">
      <c r="A3138">
        <v>3136</v>
      </c>
      <c r="B3138" s="3" t="s">
        <v>3136</v>
      </c>
      <c r="C3138" s="3" t="s">
        <v>7246</v>
      </c>
      <c r="D3138" s="7">
        <v>500</v>
      </c>
      <c r="E3138" s="7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7">
        <f t="shared" si="288"/>
        <v>29.045454545454547</v>
      </c>
      <c r="N3138" t="b">
        <v>0</v>
      </c>
      <c r="O3138" s="11">
        <f t="shared" si="289"/>
        <v>1.278</v>
      </c>
      <c r="P3138" s="12">
        <f t="shared" si="290"/>
        <v>42789.462430555555</v>
      </c>
      <c r="Q3138" s="12">
        <f t="shared" si="291"/>
        <v>42825.957638888889</v>
      </c>
      <c r="R3138" t="s">
        <v>8271</v>
      </c>
      <c r="S3138" t="str">
        <f t="shared" si="292"/>
        <v>theater</v>
      </c>
      <c r="T3138" t="str">
        <f t="shared" si="293"/>
        <v>plays</v>
      </c>
    </row>
    <row r="3139" spans="1:20" ht="28.8" x14ac:dyDescent="0.55000000000000004">
      <c r="A3139">
        <v>3137</v>
      </c>
      <c r="B3139" s="3" t="s">
        <v>3137</v>
      </c>
      <c r="C3139" s="3" t="s">
        <v>7247</v>
      </c>
      <c r="D3139" s="7">
        <v>1500</v>
      </c>
      <c r="E3139" s="7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7">
        <f t="shared" ref="M3139:M3202" si="294">E3139/L3139</f>
        <v>50</v>
      </c>
      <c r="N3139" t="b">
        <v>0</v>
      </c>
      <c r="O3139" s="11">
        <f t="shared" ref="O3139:O3202" si="295">E3139/D3139</f>
        <v>3.3333333333333333E-2</v>
      </c>
      <c r="P3139" s="12">
        <f t="shared" ref="P3139:P3202" si="296">(((J3139/60)/60)/24)+DATE(1970,1,1)</f>
        <v>42807.885057870371</v>
      </c>
      <c r="Q3139" s="12">
        <f t="shared" ref="Q3139:Q3202" si="297">(((I3139/60)/60)/24)+DATE(1970,1,1)</f>
        <v>42858.8</v>
      </c>
      <c r="R3139" t="s">
        <v>8271</v>
      </c>
      <c r="S3139" t="str">
        <f t="shared" ref="S3139:S3202" si="298">LEFT(R3139, SEARCH("/",R3139,1)-1)</f>
        <v>theater</v>
      </c>
      <c r="T3139" t="str">
        <f t="shared" ref="T3139:T3202" si="299">RIGHT(R3139,LEN(R3139)-SEARCH("/",R3139))</f>
        <v>plays</v>
      </c>
    </row>
    <row r="3140" spans="1:20" ht="57.6" x14ac:dyDescent="0.55000000000000004">
      <c r="A3140">
        <v>3138</v>
      </c>
      <c r="B3140" s="3" t="s">
        <v>3138</v>
      </c>
      <c r="C3140" s="3" t="s">
        <v>7248</v>
      </c>
      <c r="D3140" s="7">
        <v>200</v>
      </c>
      <c r="E3140" s="7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7" t="e">
        <f t="shared" si="294"/>
        <v>#DIV/0!</v>
      </c>
      <c r="N3140" t="b">
        <v>0</v>
      </c>
      <c r="O3140" s="11">
        <f t="shared" si="295"/>
        <v>0</v>
      </c>
      <c r="P3140" s="12">
        <f t="shared" si="296"/>
        <v>42809.645914351851</v>
      </c>
      <c r="Q3140" s="12">
        <f t="shared" si="297"/>
        <v>42828.645914351851</v>
      </c>
      <c r="R3140" t="s">
        <v>8271</v>
      </c>
      <c r="S3140" t="str">
        <f t="shared" si="298"/>
        <v>theater</v>
      </c>
      <c r="T3140" t="str">
        <f t="shared" si="299"/>
        <v>plays</v>
      </c>
    </row>
    <row r="3141" spans="1:20" ht="43.2" x14ac:dyDescent="0.55000000000000004">
      <c r="A3141">
        <v>3139</v>
      </c>
      <c r="B3141" s="3" t="s">
        <v>3139</v>
      </c>
      <c r="C3141" s="3" t="s">
        <v>7249</v>
      </c>
      <c r="D3141" s="7">
        <v>50000</v>
      </c>
      <c r="E3141" s="7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7">
        <f t="shared" si="294"/>
        <v>450</v>
      </c>
      <c r="N3141" t="b">
        <v>0</v>
      </c>
      <c r="O3141" s="11">
        <f t="shared" si="295"/>
        <v>5.3999999999999999E-2</v>
      </c>
      <c r="P3141" s="12">
        <f t="shared" si="296"/>
        <v>42785.270370370374</v>
      </c>
      <c r="Q3141" s="12">
        <f t="shared" si="297"/>
        <v>42819.189583333333</v>
      </c>
      <c r="R3141" t="s">
        <v>8271</v>
      </c>
      <c r="S3141" t="str">
        <f t="shared" si="298"/>
        <v>theater</v>
      </c>
      <c r="T3141" t="str">
        <f t="shared" si="299"/>
        <v>plays</v>
      </c>
    </row>
    <row r="3142" spans="1:20" ht="43.2" x14ac:dyDescent="0.55000000000000004">
      <c r="A3142">
        <v>3140</v>
      </c>
      <c r="B3142" s="3" t="s">
        <v>3140</v>
      </c>
      <c r="C3142" s="3" t="s">
        <v>7250</v>
      </c>
      <c r="D3142" s="7">
        <v>10000</v>
      </c>
      <c r="E3142" s="7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7">
        <f t="shared" si="294"/>
        <v>24</v>
      </c>
      <c r="N3142" t="b">
        <v>0</v>
      </c>
      <c r="O3142" s="11">
        <f t="shared" si="295"/>
        <v>9.5999999999999992E-3</v>
      </c>
      <c r="P3142" s="12">
        <f t="shared" si="296"/>
        <v>42802.718784722223</v>
      </c>
      <c r="Q3142" s="12">
        <f t="shared" si="297"/>
        <v>42832.677118055552</v>
      </c>
      <c r="R3142" t="s">
        <v>8271</v>
      </c>
      <c r="S3142" t="str">
        <f t="shared" si="298"/>
        <v>theater</v>
      </c>
      <c r="T3142" t="str">
        <f t="shared" si="299"/>
        <v>plays</v>
      </c>
    </row>
    <row r="3143" spans="1:20" ht="57.6" x14ac:dyDescent="0.55000000000000004">
      <c r="A3143">
        <v>3141</v>
      </c>
      <c r="B3143" s="3" t="s">
        <v>3141</v>
      </c>
      <c r="C3143" s="3" t="s">
        <v>7251</v>
      </c>
      <c r="D3143" s="7">
        <v>500</v>
      </c>
      <c r="E3143" s="7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7">
        <f t="shared" si="294"/>
        <v>32.25</v>
      </c>
      <c r="N3143" t="b">
        <v>0</v>
      </c>
      <c r="O3143" s="11">
        <f t="shared" si="295"/>
        <v>0.51600000000000001</v>
      </c>
      <c r="P3143" s="12">
        <f t="shared" si="296"/>
        <v>42800.753333333334</v>
      </c>
      <c r="Q3143" s="12">
        <f t="shared" si="297"/>
        <v>42841.833333333328</v>
      </c>
      <c r="R3143" t="s">
        <v>8271</v>
      </c>
      <c r="S3143" t="str">
        <f t="shared" si="298"/>
        <v>theater</v>
      </c>
      <c r="T3143" t="str">
        <f t="shared" si="299"/>
        <v>plays</v>
      </c>
    </row>
    <row r="3144" spans="1:20" ht="43.2" x14ac:dyDescent="0.55000000000000004">
      <c r="A3144">
        <v>3142</v>
      </c>
      <c r="B3144" s="3" t="s">
        <v>3142</v>
      </c>
      <c r="C3144" s="3" t="s">
        <v>7252</v>
      </c>
      <c r="D3144" s="7">
        <v>2750</v>
      </c>
      <c r="E3144" s="7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7">
        <f t="shared" si="294"/>
        <v>15</v>
      </c>
      <c r="N3144" t="b">
        <v>0</v>
      </c>
      <c r="O3144" s="11">
        <f t="shared" si="295"/>
        <v>1.6363636363636365E-2</v>
      </c>
      <c r="P3144" s="12">
        <f t="shared" si="296"/>
        <v>42783.513182870374</v>
      </c>
      <c r="Q3144" s="12">
        <f t="shared" si="297"/>
        <v>42813.471516203703</v>
      </c>
      <c r="R3144" t="s">
        <v>8271</v>
      </c>
      <c r="S3144" t="str">
        <f t="shared" si="298"/>
        <v>theater</v>
      </c>
      <c r="T3144" t="str">
        <f t="shared" si="299"/>
        <v>plays</v>
      </c>
    </row>
    <row r="3145" spans="1:20" ht="57.6" x14ac:dyDescent="0.55000000000000004">
      <c r="A3145">
        <v>3143</v>
      </c>
      <c r="B3145" s="3" t="s">
        <v>3143</v>
      </c>
      <c r="C3145" s="3" t="s">
        <v>7253</v>
      </c>
      <c r="D3145" s="7">
        <v>700</v>
      </c>
      <c r="E3145" s="7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7" t="e">
        <f t="shared" si="294"/>
        <v>#DIV/0!</v>
      </c>
      <c r="N3145" t="b">
        <v>0</v>
      </c>
      <c r="O3145" s="11">
        <f t="shared" si="295"/>
        <v>0</v>
      </c>
      <c r="P3145" s="12">
        <f t="shared" si="296"/>
        <v>42808.358287037037</v>
      </c>
      <c r="Q3145" s="12">
        <f t="shared" si="297"/>
        <v>42834.358287037037</v>
      </c>
      <c r="R3145" t="s">
        <v>8271</v>
      </c>
      <c r="S3145" t="str">
        <f t="shared" si="298"/>
        <v>theater</v>
      </c>
      <c r="T3145" t="str">
        <f t="shared" si="299"/>
        <v>plays</v>
      </c>
    </row>
    <row r="3146" spans="1:20" ht="57.6" x14ac:dyDescent="0.55000000000000004">
      <c r="A3146">
        <v>3144</v>
      </c>
      <c r="B3146" s="3" t="s">
        <v>3144</v>
      </c>
      <c r="C3146" s="3" t="s">
        <v>7254</v>
      </c>
      <c r="D3146" s="7">
        <v>10000</v>
      </c>
      <c r="E3146" s="7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7">
        <f t="shared" si="294"/>
        <v>251.33333333333334</v>
      </c>
      <c r="N3146" t="b">
        <v>0</v>
      </c>
      <c r="O3146" s="11">
        <f t="shared" si="295"/>
        <v>0.754</v>
      </c>
      <c r="P3146" s="12">
        <f t="shared" si="296"/>
        <v>42796.538275462968</v>
      </c>
      <c r="Q3146" s="12">
        <f t="shared" si="297"/>
        <v>42813.25</v>
      </c>
      <c r="R3146" t="s">
        <v>8271</v>
      </c>
      <c r="S3146" t="str">
        <f t="shared" si="298"/>
        <v>theater</v>
      </c>
      <c r="T3146" t="str">
        <f t="shared" si="299"/>
        <v>plays</v>
      </c>
    </row>
    <row r="3147" spans="1:20" ht="43.2" x14ac:dyDescent="0.55000000000000004">
      <c r="A3147">
        <v>3145</v>
      </c>
      <c r="B3147" s="3" t="s">
        <v>3145</v>
      </c>
      <c r="C3147" s="3" t="s">
        <v>7255</v>
      </c>
      <c r="D3147" s="7">
        <v>25000</v>
      </c>
      <c r="E3147" s="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7" t="e">
        <f t="shared" si="294"/>
        <v>#DIV/0!</v>
      </c>
      <c r="N3147" t="b">
        <v>0</v>
      </c>
      <c r="O3147" s="11">
        <f t="shared" si="295"/>
        <v>0</v>
      </c>
      <c r="P3147" s="12">
        <f t="shared" si="296"/>
        <v>42762.040902777779</v>
      </c>
      <c r="Q3147" s="12">
        <f t="shared" si="297"/>
        <v>42821.999236111107</v>
      </c>
      <c r="R3147" t="s">
        <v>8271</v>
      </c>
      <c r="S3147" t="str">
        <f t="shared" si="298"/>
        <v>theater</v>
      </c>
      <c r="T3147" t="str">
        <f t="shared" si="299"/>
        <v>plays</v>
      </c>
    </row>
    <row r="3148" spans="1:20" ht="28.8" x14ac:dyDescent="0.55000000000000004">
      <c r="A3148">
        <v>3146</v>
      </c>
      <c r="B3148" s="3" t="s">
        <v>3146</v>
      </c>
      <c r="C3148" s="3" t="s">
        <v>7256</v>
      </c>
      <c r="D3148" s="7">
        <v>50000</v>
      </c>
      <c r="E3148" s="7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7">
        <f t="shared" si="294"/>
        <v>437.5</v>
      </c>
      <c r="N3148" t="b">
        <v>0</v>
      </c>
      <c r="O3148" s="11">
        <f t="shared" si="295"/>
        <v>0.105</v>
      </c>
      <c r="P3148" s="12">
        <f t="shared" si="296"/>
        <v>42796.682476851856</v>
      </c>
      <c r="Q3148" s="12">
        <f t="shared" si="297"/>
        <v>42841.640810185185</v>
      </c>
      <c r="R3148" t="s">
        <v>8271</v>
      </c>
      <c r="S3148" t="str">
        <f t="shared" si="298"/>
        <v>theater</v>
      </c>
      <c r="T3148" t="str">
        <f t="shared" si="299"/>
        <v>plays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 s="7">
        <v>20000</v>
      </c>
      <c r="E3149" s="7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7">
        <f t="shared" si="294"/>
        <v>110.35211267605634</v>
      </c>
      <c r="N3149" t="b">
        <v>1</v>
      </c>
      <c r="O3149" s="11">
        <f t="shared" si="295"/>
        <v>1.1752499999999999</v>
      </c>
      <c r="P3149" s="12">
        <f t="shared" si="296"/>
        <v>41909.969386574077</v>
      </c>
      <c r="Q3149" s="12">
        <f t="shared" si="297"/>
        <v>41950.011053240742</v>
      </c>
      <c r="R3149" t="s">
        <v>8271</v>
      </c>
      <c r="S3149" t="str">
        <f t="shared" si="298"/>
        <v>theater</v>
      </c>
      <c r="T3149" t="str">
        <f t="shared" si="299"/>
        <v>plays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 s="7">
        <v>1800</v>
      </c>
      <c r="E3150" s="7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7">
        <f t="shared" si="294"/>
        <v>41.421052631578945</v>
      </c>
      <c r="N3150" t="b">
        <v>1</v>
      </c>
      <c r="O3150" s="11">
        <f t="shared" si="295"/>
        <v>1.3116666666666668</v>
      </c>
      <c r="P3150" s="12">
        <f t="shared" si="296"/>
        <v>41891.665324074071</v>
      </c>
      <c r="Q3150" s="12">
        <f t="shared" si="297"/>
        <v>41913.166666666664</v>
      </c>
      <c r="R3150" t="s">
        <v>8271</v>
      </c>
      <c r="S3150" t="str">
        <f t="shared" si="298"/>
        <v>theater</v>
      </c>
      <c r="T3150" t="str">
        <f t="shared" si="299"/>
        <v>plays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 s="7">
        <v>1250</v>
      </c>
      <c r="E3151" s="7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7">
        <f t="shared" si="294"/>
        <v>52</v>
      </c>
      <c r="N3151" t="b">
        <v>1</v>
      </c>
      <c r="O3151" s="11">
        <f t="shared" si="295"/>
        <v>1.04</v>
      </c>
      <c r="P3151" s="12">
        <f t="shared" si="296"/>
        <v>41226.017361111109</v>
      </c>
      <c r="Q3151" s="12">
        <f t="shared" si="297"/>
        <v>41250.083333333336</v>
      </c>
      <c r="R3151" t="s">
        <v>8271</v>
      </c>
      <c r="S3151" t="str">
        <f t="shared" si="298"/>
        <v>theater</v>
      </c>
      <c r="T3151" t="str">
        <f t="shared" si="299"/>
        <v>plays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 s="7">
        <v>3500</v>
      </c>
      <c r="E3152" s="7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7">
        <f t="shared" si="294"/>
        <v>33.990384615384613</v>
      </c>
      <c r="N3152" t="b">
        <v>1</v>
      </c>
      <c r="O3152" s="11">
        <f t="shared" si="295"/>
        <v>1.01</v>
      </c>
      <c r="P3152" s="12">
        <f t="shared" si="296"/>
        <v>40478.263923611114</v>
      </c>
      <c r="Q3152" s="12">
        <f t="shared" si="297"/>
        <v>40568.166666666664</v>
      </c>
      <c r="R3152" t="s">
        <v>8271</v>
      </c>
      <c r="S3152" t="str">
        <f t="shared" si="298"/>
        <v>theater</v>
      </c>
      <c r="T3152" t="str">
        <f t="shared" si="299"/>
        <v>plays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 s="7">
        <v>3500</v>
      </c>
      <c r="E3153" s="7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7">
        <f t="shared" si="294"/>
        <v>103.35294117647059</v>
      </c>
      <c r="N3153" t="b">
        <v>1</v>
      </c>
      <c r="O3153" s="11">
        <f t="shared" si="295"/>
        <v>1.004</v>
      </c>
      <c r="P3153" s="12">
        <f t="shared" si="296"/>
        <v>41862.83997685185</v>
      </c>
      <c r="Q3153" s="12">
        <f t="shared" si="297"/>
        <v>41892.83997685185</v>
      </c>
      <c r="R3153" t="s">
        <v>8271</v>
      </c>
      <c r="S3153" t="str">
        <f t="shared" si="298"/>
        <v>theater</v>
      </c>
      <c r="T3153" t="str">
        <f t="shared" si="299"/>
        <v>plays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 s="7">
        <v>2200</v>
      </c>
      <c r="E3154" s="7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7">
        <f t="shared" si="294"/>
        <v>34.791044776119406</v>
      </c>
      <c r="N3154" t="b">
        <v>1</v>
      </c>
      <c r="O3154" s="11">
        <f t="shared" si="295"/>
        <v>1.0595454545454546</v>
      </c>
      <c r="P3154" s="12">
        <f t="shared" si="296"/>
        <v>41550.867673611108</v>
      </c>
      <c r="Q3154" s="12">
        <f t="shared" si="297"/>
        <v>41580.867673611108</v>
      </c>
      <c r="R3154" t="s">
        <v>8271</v>
      </c>
      <c r="S3154" t="str">
        <f t="shared" si="298"/>
        <v>theater</v>
      </c>
      <c r="T3154" t="str">
        <f t="shared" si="299"/>
        <v>plays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 s="7">
        <v>3000</v>
      </c>
      <c r="E3155" s="7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7">
        <f t="shared" si="294"/>
        <v>41.773858921161825</v>
      </c>
      <c r="N3155" t="b">
        <v>1</v>
      </c>
      <c r="O3155" s="11">
        <f t="shared" si="295"/>
        <v>3.3558333333333334</v>
      </c>
      <c r="P3155" s="12">
        <f t="shared" si="296"/>
        <v>40633.154363425929</v>
      </c>
      <c r="Q3155" s="12">
        <f t="shared" si="297"/>
        <v>40664.207638888889</v>
      </c>
      <c r="R3155" t="s">
        <v>8271</v>
      </c>
      <c r="S3155" t="str">
        <f t="shared" si="298"/>
        <v>theater</v>
      </c>
      <c r="T3155" t="str">
        <f t="shared" si="299"/>
        <v>plays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 s="7">
        <v>7000</v>
      </c>
      <c r="E3156" s="7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7">
        <f t="shared" si="294"/>
        <v>64.268292682926827</v>
      </c>
      <c r="N3156" t="b">
        <v>1</v>
      </c>
      <c r="O3156" s="11">
        <f t="shared" si="295"/>
        <v>1.1292857142857142</v>
      </c>
      <c r="P3156" s="12">
        <f t="shared" si="296"/>
        <v>40970.875671296293</v>
      </c>
      <c r="Q3156" s="12">
        <f t="shared" si="297"/>
        <v>41000.834004629629</v>
      </c>
      <c r="R3156" t="s">
        <v>8271</v>
      </c>
      <c r="S3156" t="str">
        <f t="shared" si="298"/>
        <v>theater</v>
      </c>
      <c r="T3156" t="str">
        <f t="shared" si="299"/>
        <v>plays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 s="7">
        <v>5000</v>
      </c>
      <c r="E3157" s="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7">
        <f t="shared" si="294"/>
        <v>31.209370860927152</v>
      </c>
      <c r="N3157" t="b">
        <v>1</v>
      </c>
      <c r="O3157" s="11">
        <f t="shared" si="295"/>
        <v>1.885046</v>
      </c>
      <c r="P3157" s="12">
        <f t="shared" si="296"/>
        <v>41233.499131944445</v>
      </c>
      <c r="Q3157" s="12">
        <f t="shared" si="297"/>
        <v>41263.499131944445</v>
      </c>
      <c r="R3157" t="s">
        <v>8271</v>
      </c>
      <c r="S3157" t="str">
        <f t="shared" si="298"/>
        <v>theater</v>
      </c>
      <c r="T3157" t="str">
        <f t="shared" si="299"/>
        <v>plays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 s="7">
        <v>5500</v>
      </c>
      <c r="E3158" s="7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7">
        <f t="shared" si="294"/>
        <v>62.921348314606739</v>
      </c>
      <c r="N3158" t="b">
        <v>1</v>
      </c>
      <c r="O3158" s="11">
        <f t="shared" si="295"/>
        <v>1.0181818181818181</v>
      </c>
      <c r="P3158" s="12">
        <f t="shared" si="296"/>
        <v>41026.953055555554</v>
      </c>
      <c r="Q3158" s="12">
        <f t="shared" si="297"/>
        <v>41061.953055555554</v>
      </c>
      <c r="R3158" t="s">
        <v>8271</v>
      </c>
      <c r="S3158" t="str">
        <f t="shared" si="298"/>
        <v>theater</v>
      </c>
      <c r="T3158" t="str">
        <f t="shared" si="299"/>
        <v>plays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 s="7">
        <v>4000</v>
      </c>
      <c r="E3159" s="7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7">
        <f t="shared" si="294"/>
        <v>98.536585365853654</v>
      </c>
      <c r="N3159" t="b">
        <v>1</v>
      </c>
      <c r="O3159" s="11">
        <f t="shared" si="295"/>
        <v>1.01</v>
      </c>
      <c r="P3159" s="12">
        <f t="shared" si="296"/>
        <v>41829.788252314815</v>
      </c>
      <c r="Q3159" s="12">
        <f t="shared" si="297"/>
        <v>41839.208333333336</v>
      </c>
      <c r="R3159" t="s">
        <v>8271</v>
      </c>
      <c r="S3159" t="str">
        <f t="shared" si="298"/>
        <v>theater</v>
      </c>
      <c r="T3159" t="str">
        <f t="shared" si="299"/>
        <v>plays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 s="7">
        <v>5000</v>
      </c>
      <c r="E3160" s="7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7">
        <f t="shared" si="294"/>
        <v>82.608695652173907</v>
      </c>
      <c r="N3160" t="b">
        <v>1</v>
      </c>
      <c r="O3160" s="11">
        <f t="shared" si="295"/>
        <v>1.1399999999999999</v>
      </c>
      <c r="P3160" s="12">
        <f t="shared" si="296"/>
        <v>41447.839722222219</v>
      </c>
      <c r="Q3160" s="12">
        <f t="shared" si="297"/>
        <v>41477.839722222219</v>
      </c>
      <c r="R3160" t="s">
        <v>8271</v>
      </c>
      <c r="S3160" t="str">
        <f t="shared" si="298"/>
        <v>theater</v>
      </c>
      <c r="T3160" t="str">
        <f t="shared" si="299"/>
        <v>plays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 s="7">
        <v>1500</v>
      </c>
      <c r="E3161" s="7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7">
        <f t="shared" si="294"/>
        <v>38.504230769230773</v>
      </c>
      <c r="N3161" t="b">
        <v>1</v>
      </c>
      <c r="O3161" s="11">
        <f t="shared" si="295"/>
        <v>1.3348133333333334</v>
      </c>
      <c r="P3161" s="12">
        <f t="shared" si="296"/>
        <v>40884.066678240742</v>
      </c>
      <c r="Q3161" s="12">
        <f t="shared" si="297"/>
        <v>40926.958333333336</v>
      </c>
      <c r="R3161" t="s">
        <v>8271</v>
      </c>
      <c r="S3161" t="str">
        <f t="shared" si="298"/>
        <v>theater</v>
      </c>
      <c r="T3161" t="str">
        <f t="shared" si="299"/>
        <v>plays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 s="7">
        <v>4500</v>
      </c>
      <c r="E3162" s="7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7">
        <f t="shared" si="294"/>
        <v>80.15789473684211</v>
      </c>
      <c r="N3162" t="b">
        <v>1</v>
      </c>
      <c r="O3162" s="11">
        <f t="shared" si="295"/>
        <v>1.0153333333333334</v>
      </c>
      <c r="P3162" s="12">
        <f t="shared" si="296"/>
        <v>41841.26489583333</v>
      </c>
      <c r="Q3162" s="12">
        <f t="shared" si="297"/>
        <v>41864.207638888889</v>
      </c>
      <c r="R3162" t="s">
        <v>8271</v>
      </c>
      <c r="S3162" t="str">
        <f t="shared" si="298"/>
        <v>theater</v>
      </c>
      <c r="T3162" t="str">
        <f t="shared" si="299"/>
        <v>plays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 s="7">
        <v>2000</v>
      </c>
      <c r="E3163" s="7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7">
        <f t="shared" si="294"/>
        <v>28.405405405405407</v>
      </c>
      <c r="N3163" t="b">
        <v>1</v>
      </c>
      <c r="O3163" s="11">
        <f t="shared" si="295"/>
        <v>1.0509999999999999</v>
      </c>
      <c r="P3163" s="12">
        <f t="shared" si="296"/>
        <v>41897.536134259259</v>
      </c>
      <c r="Q3163" s="12">
        <f t="shared" si="297"/>
        <v>41927.536134259259</v>
      </c>
      <c r="R3163" t="s">
        <v>8271</v>
      </c>
      <c r="S3163" t="str">
        <f t="shared" si="298"/>
        <v>theater</v>
      </c>
      <c r="T3163" t="str">
        <f t="shared" si="299"/>
        <v>plays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 s="7">
        <v>4000</v>
      </c>
      <c r="E3164" s="7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7">
        <f t="shared" si="294"/>
        <v>80.730158730158735</v>
      </c>
      <c r="N3164" t="b">
        <v>1</v>
      </c>
      <c r="O3164" s="11">
        <f t="shared" si="295"/>
        <v>1.2715000000000001</v>
      </c>
      <c r="P3164" s="12">
        <f t="shared" si="296"/>
        <v>41799.685902777775</v>
      </c>
      <c r="Q3164" s="12">
        <f t="shared" si="297"/>
        <v>41827.083333333336</v>
      </c>
      <c r="R3164" t="s">
        <v>8271</v>
      </c>
      <c r="S3164" t="str">
        <f t="shared" si="298"/>
        <v>theater</v>
      </c>
      <c r="T3164" t="str">
        <f t="shared" si="299"/>
        <v>plays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 s="7">
        <v>13000</v>
      </c>
      <c r="E3165" s="7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7">
        <f t="shared" si="294"/>
        <v>200.69444444444446</v>
      </c>
      <c r="N3165" t="b">
        <v>1</v>
      </c>
      <c r="O3165" s="11">
        <f t="shared" si="295"/>
        <v>1.1115384615384616</v>
      </c>
      <c r="P3165" s="12">
        <f t="shared" si="296"/>
        <v>41775.753761574073</v>
      </c>
      <c r="Q3165" s="12">
        <f t="shared" si="297"/>
        <v>41805.753761574073</v>
      </c>
      <c r="R3165" t="s">
        <v>8271</v>
      </c>
      <c r="S3165" t="str">
        <f t="shared" si="298"/>
        <v>theater</v>
      </c>
      <c r="T3165" t="str">
        <f t="shared" si="299"/>
        <v>plays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 s="7">
        <v>2500</v>
      </c>
      <c r="E3166" s="7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7">
        <f t="shared" si="294"/>
        <v>37.591549295774648</v>
      </c>
      <c r="N3166" t="b">
        <v>1</v>
      </c>
      <c r="O3166" s="11">
        <f t="shared" si="295"/>
        <v>1.0676000000000001</v>
      </c>
      <c r="P3166" s="12">
        <f t="shared" si="296"/>
        <v>41766.80572916667</v>
      </c>
      <c r="Q3166" s="12">
        <f t="shared" si="297"/>
        <v>41799.80572916667</v>
      </c>
      <c r="R3166" t="s">
        <v>8271</v>
      </c>
      <c r="S3166" t="str">
        <f t="shared" si="298"/>
        <v>theater</v>
      </c>
      <c r="T3166" t="str">
        <f t="shared" si="299"/>
        <v>plays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 s="7">
        <v>750</v>
      </c>
      <c r="E3167" s="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7">
        <f t="shared" si="294"/>
        <v>58.095238095238095</v>
      </c>
      <c r="N3167" t="b">
        <v>1</v>
      </c>
      <c r="O3167" s="11">
        <f t="shared" si="295"/>
        <v>1.6266666666666667</v>
      </c>
      <c r="P3167" s="12">
        <f t="shared" si="296"/>
        <v>40644.159259259257</v>
      </c>
      <c r="Q3167" s="12">
        <f t="shared" si="297"/>
        <v>40666.165972222225</v>
      </c>
      <c r="R3167" t="s">
        <v>8271</v>
      </c>
      <c r="S3167" t="str">
        <f t="shared" si="298"/>
        <v>theater</v>
      </c>
      <c r="T3167" t="str">
        <f t="shared" si="299"/>
        <v>plays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 s="7">
        <v>35000</v>
      </c>
      <c r="E3168" s="7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7">
        <f t="shared" si="294"/>
        <v>60.300892473118282</v>
      </c>
      <c r="N3168" t="b">
        <v>1</v>
      </c>
      <c r="O3168" s="11">
        <f t="shared" si="295"/>
        <v>1.6022808571428573</v>
      </c>
      <c r="P3168" s="12">
        <f t="shared" si="296"/>
        <v>41940.69158564815</v>
      </c>
      <c r="Q3168" s="12">
        <f t="shared" si="297"/>
        <v>41969.332638888889</v>
      </c>
      <c r="R3168" t="s">
        <v>8271</v>
      </c>
      <c r="S3168" t="str">
        <f t="shared" si="298"/>
        <v>theater</v>
      </c>
      <c r="T3168" t="str">
        <f t="shared" si="299"/>
        <v>plays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 s="7">
        <v>3000</v>
      </c>
      <c r="E3169" s="7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7">
        <f t="shared" si="294"/>
        <v>63.363636363636367</v>
      </c>
      <c r="N3169" t="b">
        <v>1</v>
      </c>
      <c r="O3169" s="11">
        <f t="shared" si="295"/>
        <v>1.1616666666666666</v>
      </c>
      <c r="P3169" s="12">
        <f t="shared" si="296"/>
        <v>41839.175706018519</v>
      </c>
      <c r="Q3169" s="12">
        <f t="shared" si="297"/>
        <v>41853.175706018519</v>
      </c>
      <c r="R3169" t="s">
        <v>8271</v>
      </c>
      <c r="S3169" t="str">
        <f t="shared" si="298"/>
        <v>theater</v>
      </c>
      <c r="T3169" t="str">
        <f t="shared" si="299"/>
        <v>plays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 s="7">
        <v>2500</v>
      </c>
      <c r="E3170" s="7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7">
        <f t="shared" si="294"/>
        <v>50.901639344262293</v>
      </c>
      <c r="N3170" t="b">
        <v>1</v>
      </c>
      <c r="O3170" s="11">
        <f t="shared" si="295"/>
        <v>1.242</v>
      </c>
      <c r="P3170" s="12">
        <f t="shared" si="296"/>
        <v>41772.105937500004</v>
      </c>
      <c r="Q3170" s="12">
        <f t="shared" si="297"/>
        <v>41803.916666666664</v>
      </c>
      <c r="R3170" t="s">
        <v>8271</v>
      </c>
      <c r="S3170" t="str">
        <f t="shared" si="298"/>
        <v>theater</v>
      </c>
      <c r="T3170" t="str">
        <f t="shared" si="299"/>
        <v>plays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 s="7">
        <v>8000</v>
      </c>
      <c r="E3171" s="7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7">
        <f t="shared" si="294"/>
        <v>100.5</v>
      </c>
      <c r="N3171" t="b">
        <v>1</v>
      </c>
      <c r="O3171" s="11">
        <f t="shared" si="295"/>
        <v>1.030125</v>
      </c>
      <c r="P3171" s="12">
        <f t="shared" si="296"/>
        <v>41591.737974537034</v>
      </c>
      <c r="Q3171" s="12">
        <f t="shared" si="297"/>
        <v>41621.207638888889</v>
      </c>
      <c r="R3171" t="s">
        <v>8271</v>
      </c>
      <c r="S3171" t="str">
        <f t="shared" si="298"/>
        <v>theater</v>
      </c>
      <c r="T3171" t="str">
        <f t="shared" si="299"/>
        <v>plays</v>
      </c>
    </row>
    <row r="3172" spans="1:20" ht="43.2" x14ac:dyDescent="0.55000000000000004">
      <c r="A3172">
        <v>3170</v>
      </c>
      <c r="B3172" s="3" t="s">
        <v>3170</v>
      </c>
      <c r="C3172" s="3" t="s">
        <v>7280</v>
      </c>
      <c r="D3172" s="7">
        <v>2000</v>
      </c>
      <c r="E3172" s="7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7">
        <f t="shared" si="294"/>
        <v>31.619718309859156</v>
      </c>
      <c r="N3172" t="b">
        <v>1</v>
      </c>
      <c r="O3172" s="11">
        <f t="shared" si="295"/>
        <v>1.1225000000000001</v>
      </c>
      <c r="P3172" s="12">
        <f t="shared" si="296"/>
        <v>41789.080370370371</v>
      </c>
      <c r="Q3172" s="12">
        <f t="shared" si="297"/>
        <v>41822.166666666664</v>
      </c>
      <c r="R3172" t="s">
        <v>8271</v>
      </c>
      <c r="S3172" t="str">
        <f t="shared" si="298"/>
        <v>theater</v>
      </c>
      <c r="T3172" t="str">
        <f t="shared" si="299"/>
        <v>plays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 s="7">
        <v>7000</v>
      </c>
      <c r="E3173" s="7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7">
        <f t="shared" si="294"/>
        <v>65.102564102564102</v>
      </c>
      <c r="N3173" t="b">
        <v>1</v>
      </c>
      <c r="O3173" s="11">
        <f t="shared" si="295"/>
        <v>1.0881428571428571</v>
      </c>
      <c r="P3173" s="12">
        <f t="shared" si="296"/>
        <v>42466.608310185184</v>
      </c>
      <c r="Q3173" s="12">
        <f t="shared" si="297"/>
        <v>42496.608310185184</v>
      </c>
      <c r="R3173" t="s">
        <v>8271</v>
      </c>
      <c r="S3173" t="str">
        <f t="shared" si="298"/>
        <v>theater</v>
      </c>
      <c r="T3173" t="str">
        <f t="shared" si="299"/>
        <v>plays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 s="7">
        <v>2000</v>
      </c>
      <c r="E3174" s="7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7">
        <f t="shared" si="294"/>
        <v>79.310344827586206</v>
      </c>
      <c r="N3174" t="b">
        <v>1</v>
      </c>
      <c r="O3174" s="11">
        <f t="shared" si="295"/>
        <v>1.1499999999999999</v>
      </c>
      <c r="P3174" s="12">
        <f t="shared" si="296"/>
        <v>40923.729953703703</v>
      </c>
      <c r="Q3174" s="12">
        <f t="shared" si="297"/>
        <v>40953.729953703703</v>
      </c>
      <c r="R3174" t="s">
        <v>8271</v>
      </c>
      <c r="S3174" t="str">
        <f t="shared" si="298"/>
        <v>theater</v>
      </c>
      <c r="T3174" t="str">
        <f t="shared" si="299"/>
        <v>plays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 s="7">
        <v>10000</v>
      </c>
      <c r="E3175" s="7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7">
        <f t="shared" si="294"/>
        <v>139.18918918918919</v>
      </c>
      <c r="N3175" t="b">
        <v>1</v>
      </c>
      <c r="O3175" s="11">
        <f t="shared" si="295"/>
        <v>1.03</v>
      </c>
      <c r="P3175" s="12">
        <f t="shared" si="296"/>
        <v>41878.878379629627</v>
      </c>
      <c r="Q3175" s="12">
        <f t="shared" si="297"/>
        <v>41908.878379629627</v>
      </c>
      <c r="R3175" t="s">
        <v>8271</v>
      </c>
      <c r="S3175" t="str">
        <f t="shared" si="298"/>
        <v>theater</v>
      </c>
      <c r="T3175" t="str">
        <f t="shared" si="299"/>
        <v>plays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 s="7">
        <v>3000</v>
      </c>
      <c r="E3176" s="7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7">
        <f t="shared" si="294"/>
        <v>131.91304347826087</v>
      </c>
      <c r="N3176" t="b">
        <v>1</v>
      </c>
      <c r="O3176" s="11">
        <f t="shared" si="295"/>
        <v>1.0113333333333334</v>
      </c>
      <c r="P3176" s="12">
        <f t="shared" si="296"/>
        <v>41862.864675925928</v>
      </c>
      <c r="Q3176" s="12">
        <f t="shared" si="297"/>
        <v>41876.864675925928</v>
      </c>
      <c r="R3176" t="s">
        <v>8271</v>
      </c>
      <c r="S3176" t="str">
        <f t="shared" si="298"/>
        <v>theater</v>
      </c>
      <c r="T3176" t="str">
        <f t="shared" si="299"/>
        <v>plays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 s="7">
        <v>5000</v>
      </c>
      <c r="E3177" s="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7">
        <f t="shared" si="294"/>
        <v>91.3</v>
      </c>
      <c r="N3177" t="b">
        <v>1</v>
      </c>
      <c r="O3177" s="11">
        <f t="shared" si="295"/>
        <v>1.0955999999999999</v>
      </c>
      <c r="P3177" s="12">
        <f t="shared" si="296"/>
        <v>40531.886886574073</v>
      </c>
      <c r="Q3177" s="12">
        <f t="shared" si="297"/>
        <v>40591.886886574073</v>
      </c>
      <c r="R3177" t="s">
        <v>8271</v>
      </c>
      <c r="S3177" t="str">
        <f t="shared" si="298"/>
        <v>theater</v>
      </c>
      <c r="T3177" t="str">
        <f t="shared" si="299"/>
        <v>plays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 s="7">
        <v>1900</v>
      </c>
      <c r="E3178" s="7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7">
        <f t="shared" si="294"/>
        <v>39.672727272727272</v>
      </c>
      <c r="N3178" t="b">
        <v>1</v>
      </c>
      <c r="O3178" s="11">
        <f t="shared" si="295"/>
        <v>1.148421052631579</v>
      </c>
      <c r="P3178" s="12">
        <f t="shared" si="296"/>
        <v>41477.930914351848</v>
      </c>
      <c r="Q3178" s="12">
        <f t="shared" si="297"/>
        <v>41504.625</v>
      </c>
      <c r="R3178" t="s">
        <v>8271</v>
      </c>
      <c r="S3178" t="str">
        <f t="shared" si="298"/>
        <v>theater</v>
      </c>
      <c r="T3178" t="str">
        <f t="shared" si="299"/>
        <v>plays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 s="7">
        <v>2500</v>
      </c>
      <c r="E3179" s="7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7">
        <f t="shared" si="294"/>
        <v>57.549019607843135</v>
      </c>
      <c r="N3179" t="b">
        <v>1</v>
      </c>
      <c r="O3179" s="11">
        <f t="shared" si="295"/>
        <v>1.1739999999999999</v>
      </c>
      <c r="P3179" s="12">
        <f t="shared" si="296"/>
        <v>41781.666770833333</v>
      </c>
      <c r="Q3179" s="12">
        <f t="shared" si="297"/>
        <v>41811.666770833333</v>
      </c>
      <c r="R3179" t="s">
        <v>8271</v>
      </c>
      <c r="S3179" t="str">
        <f t="shared" si="298"/>
        <v>theater</v>
      </c>
      <c r="T3179" t="str">
        <f t="shared" si="299"/>
        <v>plays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 s="7">
        <v>1500</v>
      </c>
      <c r="E3180" s="7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7">
        <f t="shared" si="294"/>
        <v>33.025641025641029</v>
      </c>
      <c r="N3180" t="b">
        <v>1</v>
      </c>
      <c r="O3180" s="11">
        <f t="shared" si="295"/>
        <v>1.7173333333333334</v>
      </c>
      <c r="P3180" s="12">
        <f t="shared" si="296"/>
        <v>41806.605034722219</v>
      </c>
      <c r="Q3180" s="12">
        <f t="shared" si="297"/>
        <v>41836.605034722219</v>
      </c>
      <c r="R3180" t="s">
        <v>8271</v>
      </c>
      <c r="S3180" t="str">
        <f t="shared" si="298"/>
        <v>theater</v>
      </c>
      <c r="T3180" t="str">
        <f t="shared" si="299"/>
        <v>plays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 s="7">
        <v>4200</v>
      </c>
      <c r="E3181" s="7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7">
        <f t="shared" si="294"/>
        <v>77.335806451612896</v>
      </c>
      <c r="N3181" t="b">
        <v>1</v>
      </c>
      <c r="O3181" s="11">
        <f t="shared" si="295"/>
        <v>1.1416238095238094</v>
      </c>
      <c r="P3181" s="12">
        <f t="shared" si="296"/>
        <v>41375.702210648145</v>
      </c>
      <c r="Q3181" s="12">
        <f t="shared" si="297"/>
        <v>41400.702210648145</v>
      </c>
      <c r="R3181" t="s">
        <v>8271</v>
      </c>
      <c r="S3181" t="str">
        <f t="shared" si="298"/>
        <v>theater</v>
      </c>
      <c r="T3181" t="str">
        <f t="shared" si="299"/>
        <v>plays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 s="7">
        <v>1200</v>
      </c>
      <c r="E3182" s="7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7">
        <f t="shared" si="294"/>
        <v>31.933333333333334</v>
      </c>
      <c r="N3182" t="b">
        <v>1</v>
      </c>
      <c r="O3182" s="11">
        <f t="shared" si="295"/>
        <v>1.1975</v>
      </c>
      <c r="P3182" s="12">
        <f t="shared" si="296"/>
        <v>41780.412604166668</v>
      </c>
      <c r="Q3182" s="12">
        <f t="shared" si="297"/>
        <v>41810.412604166668</v>
      </c>
      <c r="R3182" t="s">
        <v>8271</v>
      </c>
      <c r="S3182" t="str">
        <f t="shared" si="298"/>
        <v>theater</v>
      </c>
      <c r="T3182" t="str">
        <f t="shared" si="299"/>
        <v>plays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 s="7">
        <v>500</v>
      </c>
      <c r="E3183" s="7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7">
        <f t="shared" si="294"/>
        <v>36.333333333333336</v>
      </c>
      <c r="N3183" t="b">
        <v>1</v>
      </c>
      <c r="O3183" s="11">
        <f t="shared" si="295"/>
        <v>1.0900000000000001</v>
      </c>
      <c r="P3183" s="12">
        <f t="shared" si="296"/>
        <v>41779.310034722221</v>
      </c>
      <c r="Q3183" s="12">
        <f t="shared" si="297"/>
        <v>41805.666666666664</v>
      </c>
      <c r="R3183" t="s">
        <v>8271</v>
      </c>
      <c r="S3183" t="str">
        <f t="shared" si="298"/>
        <v>theater</v>
      </c>
      <c r="T3183" t="str">
        <f t="shared" si="299"/>
        <v>plays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 s="7">
        <v>7000</v>
      </c>
      <c r="E3184" s="7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7">
        <f t="shared" si="294"/>
        <v>46.768211920529801</v>
      </c>
      <c r="N3184" t="b">
        <v>1</v>
      </c>
      <c r="O3184" s="11">
        <f t="shared" si="295"/>
        <v>1.0088571428571429</v>
      </c>
      <c r="P3184" s="12">
        <f t="shared" si="296"/>
        <v>40883.949317129627</v>
      </c>
      <c r="Q3184" s="12">
        <f t="shared" si="297"/>
        <v>40939.708333333336</v>
      </c>
      <c r="R3184" t="s">
        <v>8271</v>
      </c>
      <c r="S3184" t="str">
        <f t="shared" si="298"/>
        <v>theater</v>
      </c>
      <c r="T3184" t="str">
        <f t="shared" si="299"/>
        <v>plays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 s="7">
        <v>2500</v>
      </c>
      <c r="E3185" s="7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7">
        <f t="shared" si="294"/>
        <v>40.073529411764703</v>
      </c>
      <c r="N3185" t="b">
        <v>1</v>
      </c>
      <c r="O3185" s="11">
        <f t="shared" si="295"/>
        <v>1.0900000000000001</v>
      </c>
      <c r="P3185" s="12">
        <f t="shared" si="296"/>
        <v>41491.79478009259</v>
      </c>
      <c r="Q3185" s="12">
        <f t="shared" si="297"/>
        <v>41509.79478009259</v>
      </c>
      <c r="R3185" t="s">
        <v>8271</v>
      </c>
      <c r="S3185" t="str">
        <f t="shared" si="298"/>
        <v>theater</v>
      </c>
      <c r="T3185" t="str">
        <f t="shared" si="299"/>
        <v>plays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 s="7">
        <v>4300</v>
      </c>
      <c r="E3186" s="7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7">
        <f t="shared" si="294"/>
        <v>100.21739130434783</v>
      </c>
      <c r="N3186" t="b">
        <v>1</v>
      </c>
      <c r="O3186" s="11">
        <f t="shared" si="295"/>
        <v>1.0720930232558139</v>
      </c>
      <c r="P3186" s="12">
        <f t="shared" si="296"/>
        <v>41791.993414351848</v>
      </c>
      <c r="Q3186" s="12">
        <f t="shared" si="297"/>
        <v>41821.993414351848</v>
      </c>
      <c r="R3186" t="s">
        <v>8271</v>
      </c>
      <c r="S3186" t="str">
        <f t="shared" si="298"/>
        <v>theater</v>
      </c>
      <c r="T3186" t="str">
        <f t="shared" si="299"/>
        <v>plays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 s="7">
        <v>1000</v>
      </c>
      <c r="E3187" s="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7">
        <f t="shared" si="294"/>
        <v>41.666666666666664</v>
      </c>
      <c r="N3187" t="b">
        <v>1</v>
      </c>
      <c r="O3187" s="11">
        <f t="shared" si="295"/>
        <v>1</v>
      </c>
      <c r="P3187" s="12">
        <f t="shared" si="296"/>
        <v>41829.977326388893</v>
      </c>
      <c r="Q3187" s="12">
        <f t="shared" si="297"/>
        <v>41836.977326388893</v>
      </c>
      <c r="R3187" t="s">
        <v>8271</v>
      </c>
      <c r="S3187" t="str">
        <f t="shared" si="298"/>
        <v>theater</v>
      </c>
      <c r="T3187" t="str">
        <f t="shared" si="299"/>
        <v>plays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 s="7">
        <v>3200</v>
      </c>
      <c r="E3188" s="7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7">
        <f t="shared" si="294"/>
        <v>46.714285714285715</v>
      </c>
      <c r="N3188" t="b">
        <v>1</v>
      </c>
      <c r="O3188" s="11">
        <f t="shared" si="295"/>
        <v>1.0218750000000001</v>
      </c>
      <c r="P3188" s="12">
        <f t="shared" si="296"/>
        <v>41868.924050925925</v>
      </c>
      <c r="Q3188" s="12">
        <f t="shared" si="297"/>
        <v>41898.875</v>
      </c>
      <c r="R3188" t="s">
        <v>8271</v>
      </c>
      <c r="S3188" t="str">
        <f t="shared" si="298"/>
        <v>theater</v>
      </c>
      <c r="T3188" t="str">
        <f t="shared" si="299"/>
        <v>plays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 s="7">
        <v>15000</v>
      </c>
      <c r="E3189" s="7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7">
        <f t="shared" si="294"/>
        <v>71.491803278688522</v>
      </c>
      <c r="N3189" t="b">
        <v>1</v>
      </c>
      <c r="O3189" s="11">
        <f t="shared" si="295"/>
        <v>1.1629333333333334</v>
      </c>
      <c r="P3189" s="12">
        <f t="shared" si="296"/>
        <v>41835.666354166664</v>
      </c>
      <c r="Q3189" s="12">
        <f t="shared" si="297"/>
        <v>41855.666354166664</v>
      </c>
      <c r="R3189" t="s">
        <v>8271</v>
      </c>
      <c r="S3189" t="str">
        <f t="shared" si="298"/>
        <v>theater</v>
      </c>
      <c r="T3189" t="str">
        <f t="shared" si="299"/>
        <v>plays</v>
      </c>
    </row>
    <row r="3190" spans="1:20" ht="43.2" x14ac:dyDescent="0.55000000000000004">
      <c r="A3190">
        <v>3188</v>
      </c>
      <c r="B3190" s="3" t="s">
        <v>3188</v>
      </c>
      <c r="C3190" s="3" t="s">
        <v>7298</v>
      </c>
      <c r="D3190" s="7">
        <v>200</v>
      </c>
      <c r="E3190" s="7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7">
        <f t="shared" si="294"/>
        <v>14.444444444444445</v>
      </c>
      <c r="N3190" t="b">
        <v>0</v>
      </c>
      <c r="O3190" s="11">
        <f t="shared" si="295"/>
        <v>0.65</v>
      </c>
      <c r="P3190" s="12">
        <f t="shared" si="296"/>
        <v>42144.415532407409</v>
      </c>
      <c r="Q3190" s="12">
        <f t="shared" si="297"/>
        <v>42165.415532407409</v>
      </c>
      <c r="R3190" t="s">
        <v>8305</v>
      </c>
      <c r="S3190" t="str">
        <f t="shared" si="298"/>
        <v>theater</v>
      </c>
      <c r="T3190" t="str">
        <f t="shared" si="299"/>
        <v>musical</v>
      </c>
    </row>
    <row r="3191" spans="1:20" ht="57.6" x14ac:dyDescent="0.55000000000000004">
      <c r="A3191">
        <v>3189</v>
      </c>
      <c r="B3191" s="3" t="s">
        <v>3189</v>
      </c>
      <c r="C3191" s="3" t="s">
        <v>7299</v>
      </c>
      <c r="D3191" s="7">
        <v>55000</v>
      </c>
      <c r="E3191" s="7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7">
        <f t="shared" si="294"/>
        <v>356.84210526315792</v>
      </c>
      <c r="N3191" t="b">
        <v>0</v>
      </c>
      <c r="O3191" s="11">
        <f t="shared" si="295"/>
        <v>0.12327272727272727</v>
      </c>
      <c r="P3191" s="12">
        <f t="shared" si="296"/>
        <v>42118.346435185187</v>
      </c>
      <c r="Q3191" s="12">
        <f t="shared" si="297"/>
        <v>42148.346435185187</v>
      </c>
      <c r="R3191" t="s">
        <v>8305</v>
      </c>
      <c r="S3191" t="str">
        <f t="shared" si="298"/>
        <v>theater</v>
      </c>
      <c r="T3191" t="str">
        <f t="shared" si="299"/>
        <v>musical</v>
      </c>
    </row>
    <row r="3192" spans="1:20" ht="43.2" x14ac:dyDescent="0.55000000000000004">
      <c r="A3192">
        <v>3190</v>
      </c>
      <c r="B3192" s="3" t="s">
        <v>3190</v>
      </c>
      <c r="C3192" s="3" t="s">
        <v>7300</v>
      </c>
      <c r="D3192" s="7">
        <v>4000</v>
      </c>
      <c r="E3192" s="7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7" t="e">
        <f t="shared" si="294"/>
        <v>#DIV/0!</v>
      </c>
      <c r="N3192" t="b">
        <v>0</v>
      </c>
      <c r="O3192" s="11">
        <f t="shared" si="295"/>
        <v>0</v>
      </c>
      <c r="P3192" s="12">
        <f t="shared" si="296"/>
        <v>42683.151331018518</v>
      </c>
      <c r="Q3192" s="12">
        <f t="shared" si="297"/>
        <v>42713.192997685182</v>
      </c>
      <c r="R3192" t="s">
        <v>8305</v>
      </c>
      <c r="S3192" t="str">
        <f t="shared" si="298"/>
        <v>theater</v>
      </c>
      <c r="T3192" t="str">
        <f t="shared" si="299"/>
        <v>musical</v>
      </c>
    </row>
    <row r="3193" spans="1:20" ht="43.2" x14ac:dyDescent="0.55000000000000004">
      <c r="A3193">
        <v>3191</v>
      </c>
      <c r="B3193" s="3" t="s">
        <v>3191</v>
      </c>
      <c r="C3193" s="3" t="s">
        <v>7301</v>
      </c>
      <c r="D3193" s="7">
        <v>3750</v>
      </c>
      <c r="E3193" s="7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7">
        <f t="shared" si="294"/>
        <v>37.75</v>
      </c>
      <c r="N3193" t="b">
        <v>0</v>
      </c>
      <c r="O3193" s="11">
        <f t="shared" si="295"/>
        <v>4.0266666666666666E-2</v>
      </c>
      <c r="P3193" s="12">
        <f t="shared" si="296"/>
        <v>42538.755428240736</v>
      </c>
      <c r="Q3193" s="12">
        <f t="shared" si="297"/>
        <v>42598.755428240736</v>
      </c>
      <c r="R3193" t="s">
        <v>8305</v>
      </c>
      <c r="S3193" t="str">
        <f t="shared" si="298"/>
        <v>theater</v>
      </c>
      <c r="T3193" t="str">
        <f t="shared" si="299"/>
        <v>musical</v>
      </c>
    </row>
    <row r="3194" spans="1:20" ht="43.2" x14ac:dyDescent="0.55000000000000004">
      <c r="A3194">
        <v>3192</v>
      </c>
      <c r="B3194" s="3" t="s">
        <v>3192</v>
      </c>
      <c r="C3194" s="3" t="s">
        <v>7302</v>
      </c>
      <c r="D3194" s="7">
        <v>10000</v>
      </c>
      <c r="E3194" s="7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7">
        <f t="shared" si="294"/>
        <v>12.75</v>
      </c>
      <c r="N3194" t="b">
        <v>0</v>
      </c>
      <c r="O3194" s="11">
        <f t="shared" si="295"/>
        <v>1.0200000000000001E-2</v>
      </c>
      <c r="P3194" s="12">
        <f t="shared" si="296"/>
        <v>42018.94049768518</v>
      </c>
      <c r="Q3194" s="12">
        <f t="shared" si="297"/>
        <v>42063.916666666672</v>
      </c>
      <c r="R3194" t="s">
        <v>8305</v>
      </c>
      <c r="S3194" t="str">
        <f t="shared" si="298"/>
        <v>theater</v>
      </c>
      <c r="T3194" t="str">
        <f t="shared" si="299"/>
        <v>musical</v>
      </c>
    </row>
    <row r="3195" spans="1:20" ht="43.2" x14ac:dyDescent="0.55000000000000004">
      <c r="A3195">
        <v>3193</v>
      </c>
      <c r="B3195" s="3" t="s">
        <v>3193</v>
      </c>
      <c r="C3195" s="3" t="s">
        <v>7303</v>
      </c>
      <c r="D3195" s="7">
        <v>5000</v>
      </c>
      <c r="E3195" s="7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7">
        <f t="shared" si="294"/>
        <v>24.458333333333332</v>
      </c>
      <c r="N3195" t="b">
        <v>0</v>
      </c>
      <c r="O3195" s="11">
        <f t="shared" si="295"/>
        <v>0.1174</v>
      </c>
      <c r="P3195" s="12">
        <f t="shared" si="296"/>
        <v>42010.968240740738</v>
      </c>
      <c r="Q3195" s="12">
        <f t="shared" si="297"/>
        <v>42055.968240740738</v>
      </c>
      <c r="R3195" t="s">
        <v>8305</v>
      </c>
      <c r="S3195" t="str">
        <f t="shared" si="298"/>
        <v>theater</v>
      </c>
      <c r="T3195" t="str">
        <f t="shared" si="299"/>
        <v>musical</v>
      </c>
    </row>
    <row r="3196" spans="1:20" ht="43.2" x14ac:dyDescent="0.55000000000000004">
      <c r="A3196">
        <v>3194</v>
      </c>
      <c r="B3196" s="3" t="s">
        <v>3194</v>
      </c>
      <c r="C3196" s="3" t="s">
        <v>7304</v>
      </c>
      <c r="D3196" s="7">
        <v>11000</v>
      </c>
      <c r="E3196" s="7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7" t="e">
        <f t="shared" si="294"/>
        <v>#DIV/0!</v>
      </c>
      <c r="N3196" t="b">
        <v>0</v>
      </c>
      <c r="O3196" s="11">
        <f t="shared" si="295"/>
        <v>0</v>
      </c>
      <c r="P3196" s="12">
        <f t="shared" si="296"/>
        <v>42182.062476851846</v>
      </c>
      <c r="Q3196" s="12">
        <f t="shared" si="297"/>
        <v>42212.062476851846</v>
      </c>
      <c r="R3196" t="s">
        <v>8305</v>
      </c>
      <c r="S3196" t="str">
        <f t="shared" si="298"/>
        <v>theater</v>
      </c>
      <c r="T3196" t="str">
        <f t="shared" si="299"/>
        <v>musical</v>
      </c>
    </row>
    <row r="3197" spans="1:20" ht="43.2" x14ac:dyDescent="0.55000000000000004">
      <c r="A3197">
        <v>3195</v>
      </c>
      <c r="B3197" s="3" t="s">
        <v>3195</v>
      </c>
      <c r="C3197" s="3" t="s">
        <v>7305</v>
      </c>
      <c r="D3197" s="7">
        <v>3500</v>
      </c>
      <c r="E3197" s="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7">
        <f t="shared" si="294"/>
        <v>53.07692307692308</v>
      </c>
      <c r="N3197" t="b">
        <v>0</v>
      </c>
      <c r="O3197" s="11">
        <f t="shared" si="295"/>
        <v>0.59142857142857141</v>
      </c>
      <c r="P3197" s="12">
        <f t="shared" si="296"/>
        <v>42017.594236111108</v>
      </c>
      <c r="Q3197" s="12">
        <f t="shared" si="297"/>
        <v>42047.594236111108</v>
      </c>
      <c r="R3197" t="s">
        <v>8305</v>
      </c>
      <c r="S3197" t="str">
        <f t="shared" si="298"/>
        <v>theater</v>
      </c>
      <c r="T3197" t="str">
        <f t="shared" si="299"/>
        <v>musical</v>
      </c>
    </row>
    <row r="3198" spans="1:20" ht="43.2" x14ac:dyDescent="0.55000000000000004">
      <c r="A3198">
        <v>3196</v>
      </c>
      <c r="B3198" s="3" t="s">
        <v>3196</v>
      </c>
      <c r="C3198" s="3" t="s">
        <v>7306</v>
      </c>
      <c r="D3198" s="7">
        <v>3000000</v>
      </c>
      <c r="E3198" s="7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7">
        <f t="shared" si="294"/>
        <v>300</v>
      </c>
      <c r="N3198" t="b">
        <v>0</v>
      </c>
      <c r="O3198" s="11">
        <f t="shared" si="295"/>
        <v>5.9999999999999995E-4</v>
      </c>
      <c r="P3198" s="12">
        <f t="shared" si="296"/>
        <v>42157.598090277781</v>
      </c>
      <c r="Q3198" s="12">
        <f t="shared" si="297"/>
        <v>42217.583333333328</v>
      </c>
      <c r="R3198" t="s">
        <v>8305</v>
      </c>
      <c r="S3198" t="str">
        <f t="shared" si="298"/>
        <v>theater</v>
      </c>
      <c r="T3198" t="str">
        <f t="shared" si="299"/>
        <v>musical</v>
      </c>
    </row>
    <row r="3199" spans="1:20" ht="28.8" x14ac:dyDescent="0.55000000000000004">
      <c r="A3199">
        <v>3197</v>
      </c>
      <c r="B3199" s="3" t="s">
        <v>3197</v>
      </c>
      <c r="C3199" s="3" t="s">
        <v>7307</v>
      </c>
      <c r="D3199" s="7">
        <v>10000</v>
      </c>
      <c r="E3199" s="7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7">
        <f t="shared" si="294"/>
        <v>286.25</v>
      </c>
      <c r="N3199" t="b">
        <v>0</v>
      </c>
      <c r="O3199" s="11">
        <f t="shared" si="295"/>
        <v>0.1145</v>
      </c>
      <c r="P3199" s="12">
        <f t="shared" si="296"/>
        <v>42009.493263888886</v>
      </c>
      <c r="Q3199" s="12">
        <f t="shared" si="297"/>
        <v>42039.493263888886</v>
      </c>
      <c r="R3199" t="s">
        <v>8305</v>
      </c>
      <c r="S3199" t="str">
        <f t="shared" si="298"/>
        <v>theater</v>
      </c>
      <c r="T3199" t="str">
        <f t="shared" si="299"/>
        <v>musical</v>
      </c>
    </row>
    <row r="3200" spans="1:20" ht="43.2" x14ac:dyDescent="0.55000000000000004">
      <c r="A3200">
        <v>3198</v>
      </c>
      <c r="B3200" s="3" t="s">
        <v>3198</v>
      </c>
      <c r="C3200" s="3" t="s">
        <v>7308</v>
      </c>
      <c r="D3200" s="7">
        <v>30000</v>
      </c>
      <c r="E3200" s="7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7">
        <f t="shared" si="294"/>
        <v>36.666666666666664</v>
      </c>
      <c r="N3200" t="b">
        <v>0</v>
      </c>
      <c r="O3200" s="11">
        <f t="shared" si="295"/>
        <v>3.6666666666666666E-3</v>
      </c>
      <c r="P3200" s="12">
        <f t="shared" si="296"/>
        <v>42013.424502314811</v>
      </c>
      <c r="Q3200" s="12">
        <f t="shared" si="297"/>
        <v>42051.424502314811</v>
      </c>
      <c r="R3200" t="s">
        <v>8305</v>
      </c>
      <c r="S3200" t="str">
        <f t="shared" si="298"/>
        <v>theater</v>
      </c>
      <c r="T3200" t="str">
        <f t="shared" si="299"/>
        <v>musical</v>
      </c>
    </row>
    <row r="3201" spans="1:20" ht="43.2" x14ac:dyDescent="0.55000000000000004">
      <c r="A3201">
        <v>3199</v>
      </c>
      <c r="B3201" s="3" t="s">
        <v>3199</v>
      </c>
      <c r="C3201" s="3" t="s">
        <v>7309</v>
      </c>
      <c r="D3201" s="7">
        <v>5000</v>
      </c>
      <c r="E3201" s="7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7">
        <f t="shared" si="294"/>
        <v>49.20754716981132</v>
      </c>
      <c r="N3201" t="b">
        <v>0</v>
      </c>
      <c r="O3201" s="11">
        <f t="shared" si="295"/>
        <v>0.52159999999999995</v>
      </c>
      <c r="P3201" s="12">
        <f t="shared" si="296"/>
        <v>41858.761782407404</v>
      </c>
      <c r="Q3201" s="12">
        <f t="shared" si="297"/>
        <v>41888.875</v>
      </c>
      <c r="R3201" t="s">
        <v>8305</v>
      </c>
      <c r="S3201" t="str">
        <f t="shared" si="298"/>
        <v>theater</v>
      </c>
      <c r="T3201" t="str">
        <f t="shared" si="299"/>
        <v>musical</v>
      </c>
    </row>
    <row r="3202" spans="1:20" ht="43.2" x14ac:dyDescent="0.55000000000000004">
      <c r="A3202">
        <v>3200</v>
      </c>
      <c r="B3202" s="3" t="s">
        <v>3200</v>
      </c>
      <c r="C3202" s="3" t="s">
        <v>7310</v>
      </c>
      <c r="D3202" s="7">
        <v>50000</v>
      </c>
      <c r="E3202" s="7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7">
        <f t="shared" si="294"/>
        <v>1</v>
      </c>
      <c r="N3202" t="b">
        <v>0</v>
      </c>
      <c r="O3202" s="11">
        <f t="shared" si="295"/>
        <v>2.0000000000000002E-5</v>
      </c>
      <c r="P3202" s="12">
        <f t="shared" si="296"/>
        <v>42460.320613425924</v>
      </c>
      <c r="Q3202" s="12">
        <f t="shared" si="297"/>
        <v>42490.231944444444</v>
      </c>
      <c r="R3202" t="s">
        <v>8305</v>
      </c>
      <c r="S3202" t="str">
        <f t="shared" si="298"/>
        <v>theater</v>
      </c>
      <c r="T3202" t="str">
        <f t="shared" si="299"/>
        <v>musical</v>
      </c>
    </row>
    <row r="3203" spans="1:20" ht="43.2" x14ac:dyDescent="0.55000000000000004">
      <c r="A3203">
        <v>3201</v>
      </c>
      <c r="B3203" s="3" t="s">
        <v>3201</v>
      </c>
      <c r="C3203" s="3" t="s">
        <v>7311</v>
      </c>
      <c r="D3203" s="7">
        <v>2000</v>
      </c>
      <c r="E3203" s="7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7">
        <f t="shared" ref="M3203:M3266" si="300">E3203/L3203</f>
        <v>12.5</v>
      </c>
      <c r="N3203" t="b">
        <v>0</v>
      </c>
      <c r="O3203" s="11">
        <f t="shared" ref="O3203:O3266" si="301">E3203/D3203</f>
        <v>1.2500000000000001E-2</v>
      </c>
      <c r="P3203" s="12">
        <f t="shared" ref="P3203:P3266" si="302">(((J3203/60)/60)/24)+DATE(1970,1,1)</f>
        <v>41861.767094907409</v>
      </c>
      <c r="Q3203" s="12">
        <f t="shared" ref="Q3203:Q3266" si="303">(((I3203/60)/60)/24)+DATE(1970,1,1)</f>
        <v>41882.767094907409</v>
      </c>
      <c r="R3203" t="s">
        <v>8305</v>
      </c>
      <c r="S3203" t="str">
        <f t="shared" ref="S3203:S3266" si="304">LEFT(R3203, SEARCH("/",R3203,1)-1)</f>
        <v>theater</v>
      </c>
      <c r="T3203" t="str">
        <f t="shared" ref="T3203:T3266" si="305">RIGHT(R3203,LEN(R3203)-SEARCH("/",R3203))</f>
        <v>musical</v>
      </c>
    </row>
    <row r="3204" spans="1:20" ht="43.2" x14ac:dyDescent="0.55000000000000004">
      <c r="A3204">
        <v>3202</v>
      </c>
      <c r="B3204" s="3" t="s">
        <v>3202</v>
      </c>
      <c r="C3204" s="3" t="s">
        <v>7312</v>
      </c>
      <c r="D3204" s="7">
        <v>5000</v>
      </c>
      <c r="E3204" s="7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7">
        <f t="shared" si="300"/>
        <v>109.04</v>
      </c>
      <c r="N3204" t="b">
        <v>0</v>
      </c>
      <c r="O3204" s="11">
        <f t="shared" si="301"/>
        <v>0.54520000000000002</v>
      </c>
      <c r="P3204" s="12">
        <f t="shared" si="302"/>
        <v>42293.853541666671</v>
      </c>
      <c r="Q3204" s="12">
        <f t="shared" si="303"/>
        <v>42352.249305555553</v>
      </c>
      <c r="R3204" t="s">
        <v>8305</v>
      </c>
      <c r="S3204" t="str">
        <f t="shared" si="304"/>
        <v>theater</v>
      </c>
      <c r="T3204" t="str">
        <f t="shared" si="305"/>
        <v>musical</v>
      </c>
    </row>
    <row r="3205" spans="1:20" ht="43.2" x14ac:dyDescent="0.55000000000000004">
      <c r="A3205">
        <v>3203</v>
      </c>
      <c r="B3205" s="3" t="s">
        <v>3203</v>
      </c>
      <c r="C3205" s="3" t="s">
        <v>7313</v>
      </c>
      <c r="D3205" s="7">
        <v>1000</v>
      </c>
      <c r="E3205" s="7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7">
        <f t="shared" si="300"/>
        <v>41.666666666666664</v>
      </c>
      <c r="N3205" t="b">
        <v>0</v>
      </c>
      <c r="O3205" s="11">
        <f t="shared" si="301"/>
        <v>0.25</v>
      </c>
      <c r="P3205" s="12">
        <f t="shared" si="302"/>
        <v>42242.988680555558</v>
      </c>
      <c r="Q3205" s="12">
        <f t="shared" si="303"/>
        <v>42272.988680555558</v>
      </c>
      <c r="R3205" t="s">
        <v>8305</v>
      </c>
      <c r="S3205" t="str">
        <f t="shared" si="304"/>
        <v>theater</v>
      </c>
      <c r="T3205" t="str">
        <f t="shared" si="305"/>
        <v>musical</v>
      </c>
    </row>
    <row r="3206" spans="1:20" ht="43.2" x14ac:dyDescent="0.55000000000000004">
      <c r="A3206">
        <v>3204</v>
      </c>
      <c r="B3206" s="3" t="s">
        <v>3204</v>
      </c>
      <c r="C3206" s="3" t="s">
        <v>7314</v>
      </c>
      <c r="D3206" s="7">
        <v>500</v>
      </c>
      <c r="E3206" s="7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7" t="e">
        <f t="shared" si="300"/>
        <v>#DIV/0!</v>
      </c>
      <c r="N3206" t="b">
        <v>0</v>
      </c>
      <c r="O3206" s="11">
        <f t="shared" si="301"/>
        <v>0</v>
      </c>
      <c r="P3206" s="12">
        <f t="shared" si="302"/>
        <v>42172.686099537037</v>
      </c>
      <c r="Q3206" s="12">
        <f t="shared" si="303"/>
        <v>42202.676388888889</v>
      </c>
      <c r="R3206" t="s">
        <v>8305</v>
      </c>
      <c r="S3206" t="str">
        <f t="shared" si="304"/>
        <v>theater</v>
      </c>
      <c r="T3206" t="str">
        <f t="shared" si="305"/>
        <v>musical</v>
      </c>
    </row>
    <row r="3207" spans="1:20" ht="43.2" x14ac:dyDescent="0.55000000000000004">
      <c r="A3207">
        <v>3205</v>
      </c>
      <c r="B3207" s="3" t="s">
        <v>3205</v>
      </c>
      <c r="C3207" s="3" t="s">
        <v>7315</v>
      </c>
      <c r="D3207" s="7">
        <v>8000</v>
      </c>
      <c r="E3207" s="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7">
        <f t="shared" si="300"/>
        <v>22.75</v>
      </c>
      <c r="N3207" t="b">
        <v>0</v>
      </c>
      <c r="O3207" s="11">
        <f t="shared" si="301"/>
        <v>3.4125000000000003E-2</v>
      </c>
      <c r="P3207" s="12">
        <f t="shared" si="302"/>
        <v>42095.374675925923</v>
      </c>
      <c r="Q3207" s="12">
        <f t="shared" si="303"/>
        <v>42125.374675925923</v>
      </c>
      <c r="R3207" t="s">
        <v>8305</v>
      </c>
      <c r="S3207" t="str">
        <f t="shared" si="304"/>
        <v>theater</v>
      </c>
      <c r="T3207" t="str">
        <f t="shared" si="305"/>
        <v>musical</v>
      </c>
    </row>
    <row r="3208" spans="1:20" ht="43.2" x14ac:dyDescent="0.55000000000000004">
      <c r="A3208">
        <v>3206</v>
      </c>
      <c r="B3208" s="3" t="s">
        <v>3206</v>
      </c>
      <c r="C3208" s="3" t="s">
        <v>7316</v>
      </c>
      <c r="D3208" s="7">
        <v>5000</v>
      </c>
      <c r="E3208" s="7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7" t="e">
        <f t="shared" si="300"/>
        <v>#DIV/0!</v>
      </c>
      <c r="N3208" t="b">
        <v>0</v>
      </c>
      <c r="O3208" s="11">
        <f t="shared" si="301"/>
        <v>0</v>
      </c>
      <c r="P3208" s="12">
        <f t="shared" si="302"/>
        <v>42236.276053240741</v>
      </c>
      <c r="Q3208" s="12">
        <f t="shared" si="303"/>
        <v>42266.276053240741</v>
      </c>
      <c r="R3208" t="s">
        <v>8305</v>
      </c>
      <c r="S3208" t="str">
        <f t="shared" si="304"/>
        <v>theater</v>
      </c>
      <c r="T3208" t="str">
        <f t="shared" si="305"/>
        <v>musical</v>
      </c>
    </row>
    <row r="3209" spans="1:20" ht="43.2" x14ac:dyDescent="0.55000000000000004">
      <c r="A3209">
        <v>3207</v>
      </c>
      <c r="B3209" s="3" t="s">
        <v>3207</v>
      </c>
      <c r="C3209" s="3" t="s">
        <v>7317</v>
      </c>
      <c r="D3209" s="7">
        <v>5500</v>
      </c>
      <c r="E3209" s="7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7">
        <f t="shared" si="300"/>
        <v>70.833333333333329</v>
      </c>
      <c r="N3209" t="b">
        <v>0</v>
      </c>
      <c r="O3209" s="11">
        <f t="shared" si="301"/>
        <v>0.46363636363636362</v>
      </c>
      <c r="P3209" s="12">
        <f t="shared" si="302"/>
        <v>42057.277858796297</v>
      </c>
      <c r="Q3209" s="12">
        <f t="shared" si="303"/>
        <v>42117.236192129625</v>
      </c>
      <c r="R3209" t="s">
        <v>8305</v>
      </c>
      <c r="S3209" t="str">
        <f t="shared" si="304"/>
        <v>theater</v>
      </c>
      <c r="T3209" t="str">
        <f t="shared" si="305"/>
        <v>musical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 s="7">
        <v>5000</v>
      </c>
      <c r="E3210" s="7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7">
        <f t="shared" si="300"/>
        <v>63.109756097560975</v>
      </c>
      <c r="N3210" t="b">
        <v>1</v>
      </c>
      <c r="O3210" s="11">
        <f t="shared" si="301"/>
        <v>1.0349999999999999</v>
      </c>
      <c r="P3210" s="12">
        <f t="shared" si="302"/>
        <v>41827.605057870373</v>
      </c>
      <c r="Q3210" s="12">
        <f t="shared" si="303"/>
        <v>41848.605057870373</v>
      </c>
      <c r="R3210" t="s">
        <v>8271</v>
      </c>
      <c r="S3210" t="str">
        <f t="shared" si="304"/>
        <v>theater</v>
      </c>
      <c r="T3210" t="str">
        <f t="shared" si="305"/>
        <v>plays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 s="7">
        <v>9500</v>
      </c>
      <c r="E3211" s="7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7">
        <f t="shared" si="300"/>
        <v>50.157964601769912</v>
      </c>
      <c r="N3211" t="b">
        <v>1</v>
      </c>
      <c r="O3211" s="11">
        <f t="shared" si="301"/>
        <v>1.1932315789473684</v>
      </c>
      <c r="P3211" s="12">
        <f t="shared" si="302"/>
        <v>41778.637245370373</v>
      </c>
      <c r="Q3211" s="12">
        <f t="shared" si="303"/>
        <v>41810.958333333336</v>
      </c>
      <c r="R3211" t="s">
        <v>8271</v>
      </c>
      <c r="S3211" t="str">
        <f t="shared" si="304"/>
        <v>theater</v>
      </c>
      <c r="T3211" t="str">
        <f t="shared" si="305"/>
        <v>plays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 s="7">
        <v>3000</v>
      </c>
      <c r="E3212" s="7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7">
        <f t="shared" si="300"/>
        <v>62.883333333333333</v>
      </c>
      <c r="N3212" t="b">
        <v>1</v>
      </c>
      <c r="O3212" s="11">
        <f t="shared" si="301"/>
        <v>1.2576666666666667</v>
      </c>
      <c r="P3212" s="12">
        <f t="shared" si="302"/>
        <v>41013.936562499999</v>
      </c>
      <c r="Q3212" s="12">
        <f t="shared" si="303"/>
        <v>41061.165972222225</v>
      </c>
      <c r="R3212" t="s">
        <v>8271</v>
      </c>
      <c r="S3212" t="str">
        <f t="shared" si="304"/>
        <v>theater</v>
      </c>
      <c r="T3212" t="str">
        <f t="shared" si="305"/>
        <v>plays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 s="7">
        <v>23000</v>
      </c>
      <c r="E3213" s="7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7">
        <f t="shared" si="300"/>
        <v>85.531055900621112</v>
      </c>
      <c r="N3213" t="b">
        <v>1</v>
      </c>
      <c r="O3213" s="11">
        <f t="shared" si="301"/>
        <v>1.1974347826086957</v>
      </c>
      <c r="P3213" s="12">
        <f t="shared" si="302"/>
        <v>41834.586574074077</v>
      </c>
      <c r="Q3213" s="12">
        <f t="shared" si="303"/>
        <v>41866.083333333336</v>
      </c>
      <c r="R3213" t="s">
        <v>8271</v>
      </c>
      <c r="S3213" t="str">
        <f t="shared" si="304"/>
        <v>theater</v>
      </c>
      <c r="T3213" t="str">
        <f t="shared" si="305"/>
        <v>plays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 s="7">
        <v>4000</v>
      </c>
      <c r="E3214" s="7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7">
        <f t="shared" si="300"/>
        <v>53.723404255319146</v>
      </c>
      <c r="N3214" t="b">
        <v>1</v>
      </c>
      <c r="O3214" s="11">
        <f t="shared" si="301"/>
        <v>1.2625</v>
      </c>
      <c r="P3214" s="12">
        <f t="shared" si="302"/>
        <v>41829.795729166668</v>
      </c>
      <c r="Q3214" s="12">
        <f t="shared" si="303"/>
        <v>41859.795729166668</v>
      </c>
      <c r="R3214" t="s">
        <v>8271</v>
      </c>
      <c r="S3214" t="str">
        <f t="shared" si="304"/>
        <v>theater</v>
      </c>
      <c r="T3214" t="str">
        <f t="shared" si="305"/>
        <v>plays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 s="7">
        <v>6000</v>
      </c>
      <c r="E3215" s="7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7">
        <f t="shared" si="300"/>
        <v>127.80851063829788</v>
      </c>
      <c r="N3215" t="b">
        <v>1</v>
      </c>
      <c r="O3215" s="11">
        <f t="shared" si="301"/>
        <v>1.0011666666666668</v>
      </c>
      <c r="P3215" s="12">
        <f t="shared" si="302"/>
        <v>42171.763414351852</v>
      </c>
      <c r="Q3215" s="12">
        <f t="shared" si="303"/>
        <v>42211.763414351852</v>
      </c>
      <c r="R3215" t="s">
        <v>8271</v>
      </c>
      <c r="S3215" t="str">
        <f t="shared" si="304"/>
        <v>theater</v>
      </c>
      <c r="T3215" t="str">
        <f t="shared" si="305"/>
        <v>plays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 s="7">
        <v>12000</v>
      </c>
      <c r="E3216" s="7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7">
        <f t="shared" si="300"/>
        <v>106.57391304347826</v>
      </c>
      <c r="N3216" t="b">
        <v>1</v>
      </c>
      <c r="O3216" s="11">
        <f t="shared" si="301"/>
        <v>1.0213333333333334</v>
      </c>
      <c r="P3216" s="12">
        <f t="shared" si="302"/>
        <v>42337.792511574073</v>
      </c>
      <c r="Q3216" s="12">
        <f t="shared" si="303"/>
        <v>42374.996527777781</v>
      </c>
      <c r="R3216" t="s">
        <v>8271</v>
      </c>
      <c r="S3216" t="str">
        <f t="shared" si="304"/>
        <v>theater</v>
      </c>
      <c r="T3216" t="str">
        <f t="shared" si="305"/>
        <v>plays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 s="7">
        <v>35000</v>
      </c>
      <c r="E3217" s="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7">
        <f t="shared" si="300"/>
        <v>262.11194029850748</v>
      </c>
      <c r="N3217" t="b">
        <v>1</v>
      </c>
      <c r="O3217" s="11">
        <f t="shared" si="301"/>
        <v>1.0035142857142858</v>
      </c>
      <c r="P3217" s="12">
        <f t="shared" si="302"/>
        <v>42219.665173611109</v>
      </c>
      <c r="Q3217" s="12">
        <f t="shared" si="303"/>
        <v>42257.165972222225</v>
      </c>
      <c r="R3217" t="s">
        <v>8271</v>
      </c>
      <c r="S3217" t="str">
        <f t="shared" si="304"/>
        <v>theater</v>
      </c>
      <c r="T3217" t="str">
        <f t="shared" si="305"/>
        <v>plays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 s="7">
        <v>2000</v>
      </c>
      <c r="E3218" s="7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7">
        <f t="shared" si="300"/>
        <v>57.171428571428571</v>
      </c>
      <c r="N3218" t="b">
        <v>1</v>
      </c>
      <c r="O3218" s="11">
        <f t="shared" si="301"/>
        <v>1.0004999999999999</v>
      </c>
      <c r="P3218" s="12">
        <f t="shared" si="302"/>
        <v>42165.462627314817</v>
      </c>
      <c r="Q3218" s="12">
        <f t="shared" si="303"/>
        <v>42196.604166666672</v>
      </c>
      <c r="R3218" t="s">
        <v>8271</v>
      </c>
      <c r="S3218" t="str">
        <f t="shared" si="304"/>
        <v>theater</v>
      </c>
      <c r="T3218" t="str">
        <f t="shared" si="305"/>
        <v>plays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 s="7">
        <v>4500</v>
      </c>
      <c r="E3219" s="7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7">
        <f t="shared" si="300"/>
        <v>50.20192307692308</v>
      </c>
      <c r="N3219" t="b">
        <v>1</v>
      </c>
      <c r="O3219" s="11">
        <f t="shared" si="301"/>
        <v>1.1602222222222223</v>
      </c>
      <c r="P3219" s="12">
        <f t="shared" si="302"/>
        <v>42648.546111111107</v>
      </c>
      <c r="Q3219" s="12">
        <f t="shared" si="303"/>
        <v>42678.546111111107</v>
      </c>
      <c r="R3219" t="s">
        <v>8271</v>
      </c>
      <c r="S3219" t="str">
        <f t="shared" si="304"/>
        <v>theater</v>
      </c>
      <c r="T3219" t="str">
        <f t="shared" si="305"/>
        <v>plays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 s="7">
        <v>12000</v>
      </c>
      <c r="E3220" s="7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7">
        <f t="shared" si="300"/>
        <v>66.586956521739125</v>
      </c>
      <c r="N3220" t="b">
        <v>1</v>
      </c>
      <c r="O3220" s="11">
        <f t="shared" si="301"/>
        <v>1.0209999999999999</v>
      </c>
      <c r="P3220" s="12">
        <f t="shared" si="302"/>
        <v>41971.002152777779</v>
      </c>
      <c r="Q3220" s="12">
        <f t="shared" si="303"/>
        <v>42004</v>
      </c>
      <c r="R3220" t="s">
        <v>8271</v>
      </c>
      <c r="S3220" t="str">
        <f t="shared" si="304"/>
        <v>theater</v>
      </c>
      <c r="T3220" t="str">
        <f t="shared" si="305"/>
        <v>plays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 s="7">
        <v>20000</v>
      </c>
      <c r="E3221" s="7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7">
        <f t="shared" si="300"/>
        <v>168.25210084033614</v>
      </c>
      <c r="N3221" t="b">
        <v>1</v>
      </c>
      <c r="O3221" s="11">
        <f t="shared" si="301"/>
        <v>1.0011000000000001</v>
      </c>
      <c r="P3221" s="12">
        <f t="shared" si="302"/>
        <v>42050.983182870375</v>
      </c>
      <c r="Q3221" s="12">
        <f t="shared" si="303"/>
        <v>42085.941516203704</v>
      </c>
      <c r="R3221" t="s">
        <v>8271</v>
      </c>
      <c r="S3221" t="str">
        <f t="shared" si="304"/>
        <v>theater</v>
      </c>
      <c r="T3221" t="str">
        <f t="shared" si="305"/>
        <v>plays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 s="7">
        <v>15000</v>
      </c>
      <c r="E3222" s="7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7">
        <f t="shared" si="300"/>
        <v>256.37288135593218</v>
      </c>
      <c r="N3222" t="b">
        <v>1</v>
      </c>
      <c r="O3222" s="11">
        <f t="shared" si="301"/>
        <v>1.0084</v>
      </c>
      <c r="P3222" s="12">
        <f t="shared" si="302"/>
        <v>42772.833379629628</v>
      </c>
      <c r="Q3222" s="12">
        <f t="shared" si="303"/>
        <v>42806.875</v>
      </c>
      <c r="R3222" t="s">
        <v>8271</v>
      </c>
      <c r="S3222" t="str">
        <f t="shared" si="304"/>
        <v>theater</v>
      </c>
      <c r="T3222" t="str">
        <f t="shared" si="305"/>
        <v>plays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 s="7">
        <v>4000</v>
      </c>
      <c r="E3223" s="7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7">
        <f t="shared" si="300"/>
        <v>36.610619469026545</v>
      </c>
      <c r="N3223" t="b">
        <v>1</v>
      </c>
      <c r="O3223" s="11">
        <f t="shared" si="301"/>
        <v>1.0342499999999999</v>
      </c>
      <c r="P3223" s="12">
        <f t="shared" si="302"/>
        <v>42155.696793981479</v>
      </c>
      <c r="Q3223" s="12">
        <f t="shared" si="303"/>
        <v>42190.696793981479</v>
      </c>
      <c r="R3223" t="s">
        <v>8271</v>
      </c>
      <c r="S3223" t="str">
        <f t="shared" si="304"/>
        <v>theater</v>
      </c>
      <c r="T3223" t="str">
        <f t="shared" si="305"/>
        <v>plays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 s="7">
        <v>2500</v>
      </c>
      <c r="E3224" s="7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7">
        <f t="shared" si="300"/>
        <v>37.142857142857146</v>
      </c>
      <c r="N3224" t="b">
        <v>1</v>
      </c>
      <c r="O3224" s="11">
        <f t="shared" si="301"/>
        <v>1.248</v>
      </c>
      <c r="P3224" s="12">
        <f t="shared" si="302"/>
        <v>42270.582141203704</v>
      </c>
      <c r="Q3224" s="12">
        <f t="shared" si="303"/>
        <v>42301.895138888889</v>
      </c>
      <c r="R3224" t="s">
        <v>8271</v>
      </c>
      <c r="S3224" t="str">
        <f t="shared" si="304"/>
        <v>theater</v>
      </c>
      <c r="T3224" t="str">
        <f t="shared" si="305"/>
        <v>plays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 s="7">
        <v>3100</v>
      </c>
      <c r="E3225" s="7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7">
        <f t="shared" si="300"/>
        <v>45.878378378378379</v>
      </c>
      <c r="N3225" t="b">
        <v>1</v>
      </c>
      <c r="O3225" s="11">
        <f t="shared" si="301"/>
        <v>1.0951612903225807</v>
      </c>
      <c r="P3225" s="12">
        <f t="shared" si="302"/>
        <v>42206.835370370376</v>
      </c>
      <c r="Q3225" s="12">
        <f t="shared" si="303"/>
        <v>42236.835370370376</v>
      </c>
      <c r="R3225" t="s">
        <v>8271</v>
      </c>
      <c r="S3225" t="str">
        <f t="shared" si="304"/>
        <v>theater</v>
      </c>
      <c r="T3225" t="str">
        <f t="shared" si="305"/>
        <v>plays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 s="7">
        <v>30000</v>
      </c>
      <c r="E3226" s="7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7">
        <f t="shared" si="300"/>
        <v>141.71296296296296</v>
      </c>
      <c r="N3226" t="b">
        <v>1</v>
      </c>
      <c r="O3226" s="11">
        <f t="shared" si="301"/>
        <v>1.0203333333333333</v>
      </c>
      <c r="P3226" s="12">
        <f t="shared" si="302"/>
        <v>42697.850844907407</v>
      </c>
      <c r="Q3226" s="12">
        <f t="shared" si="303"/>
        <v>42745.208333333328</v>
      </c>
      <c r="R3226" t="s">
        <v>8271</v>
      </c>
      <c r="S3226" t="str">
        <f t="shared" si="304"/>
        <v>theater</v>
      </c>
      <c r="T3226" t="str">
        <f t="shared" si="305"/>
        <v>plays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 s="7">
        <v>2000</v>
      </c>
      <c r="E3227" s="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7">
        <f t="shared" si="300"/>
        <v>52.487179487179489</v>
      </c>
      <c r="N3227" t="b">
        <v>1</v>
      </c>
      <c r="O3227" s="11">
        <f t="shared" si="301"/>
        <v>1.0235000000000001</v>
      </c>
      <c r="P3227" s="12">
        <f t="shared" si="302"/>
        <v>42503.559467592597</v>
      </c>
      <c r="Q3227" s="12">
        <f t="shared" si="303"/>
        <v>42524.875</v>
      </c>
      <c r="R3227" t="s">
        <v>8271</v>
      </c>
      <c r="S3227" t="str">
        <f t="shared" si="304"/>
        <v>theater</v>
      </c>
      <c r="T3227" t="str">
        <f t="shared" si="305"/>
        <v>plays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 s="7">
        <v>1200</v>
      </c>
      <c r="E3228" s="7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7">
        <f t="shared" si="300"/>
        <v>59.523809523809526</v>
      </c>
      <c r="N3228" t="b">
        <v>1</v>
      </c>
      <c r="O3228" s="11">
        <f t="shared" si="301"/>
        <v>1.0416666666666667</v>
      </c>
      <c r="P3228" s="12">
        <f t="shared" si="302"/>
        <v>42277.583472222221</v>
      </c>
      <c r="Q3228" s="12">
        <f t="shared" si="303"/>
        <v>42307.583472222221</v>
      </c>
      <c r="R3228" t="s">
        <v>8271</v>
      </c>
      <c r="S3228" t="str">
        <f t="shared" si="304"/>
        <v>theater</v>
      </c>
      <c r="T3228" t="str">
        <f t="shared" si="305"/>
        <v>plays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 s="7">
        <v>1200</v>
      </c>
      <c r="E3229" s="7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7">
        <f t="shared" si="300"/>
        <v>50</v>
      </c>
      <c r="N3229" t="b">
        <v>1</v>
      </c>
      <c r="O3229" s="11">
        <f t="shared" si="301"/>
        <v>1.25</v>
      </c>
      <c r="P3229" s="12">
        <f t="shared" si="302"/>
        <v>42722.882361111115</v>
      </c>
      <c r="Q3229" s="12">
        <f t="shared" si="303"/>
        <v>42752.882361111115</v>
      </c>
      <c r="R3229" t="s">
        <v>8271</v>
      </c>
      <c r="S3229" t="str">
        <f t="shared" si="304"/>
        <v>theater</v>
      </c>
      <c r="T3229" t="str">
        <f t="shared" si="305"/>
        <v>plays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 s="7">
        <v>7000</v>
      </c>
      <c r="E3230" s="7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7">
        <f t="shared" si="300"/>
        <v>193.62162162162161</v>
      </c>
      <c r="N3230" t="b">
        <v>1</v>
      </c>
      <c r="O3230" s="11">
        <f t="shared" si="301"/>
        <v>1.0234285714285714</v>
      </c>
      <c r="P3230" s="12">
        <f t="shared" si="302"/>
        <v>42323.70930555556</v>
      </c>
      <c r="Q3230" s="12">
        <f t="shared" si="303"/>
        <v>42355.207638888889</v>
      </c>
      <c r="R3230" t="s">
        <v>8271</v>
      </c>
      <c r="S3230" t="str">
        <f t="shared" si="304"/>
        <v>theater</v>
      </c>
      <c r="T3230" t="str">
        <f t="shared" si="305"/>
        <v>plays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 s="7">
        <v>20000</v>
      </c>
      <c r="E3231" s="7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7">
        <f t="shared" si="300"/>
        <v>106.79702970297029</v>
      </c>
      <c r="N3231" t="b">
        <v>1</v>
      </c>
      <c r="O3231" s="11">
        <f t="shared" si="301"/>
        <v>1.0786500000000001</v>
      </c>
      <c r="P3231" s="12">
        <f t="shared" si="302"/>
        <v>41933.291643518518</v>
      </c>
      <c r="Q3231" s="12">
        <f t="shared" si="303"/>
        <v>41963.333310185189</v>
      </c>
      <c r="R3231" t="s">
        <v>8271</v>
      </c>
      <c r="S3231" t="str">
        <f t="shared" si="304"/>
        <v>theater</v>
      </c>
      <c r="T3231" t="str">
        <f t="shared" si="305"/>
        <v>plays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 s="7">
        <v>2600</v>
      </c>
      <c r="E3232" s="7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7">
        <f t="shared" si="300"/>
        <v>77.21621621621621</v>
      </c>
      <c r="N3232" t="b">
        <v>1</v>
      </c>
      <c r="O3232" s="11">
        <f t="shared" si="301"/>
        <v>1.0988461538461538</v>
      </c>
      <c r="P3232" s="12">
        <f t="shared" si="302"/>
        <v>41898.168125000004</v>
      </c>
      <c r="Q3232" s="12">
        <f t="shared" si="303"/>
        <v>41913.165972222225</v>
      </c>
      <c r="R3232" t="s">
        <v>8271</v>
      </c>
      <c r="S3232" t="str">
        <f t="shared" si="304"/>
        <v>theater</v>
      </c>
      <c r="T3232" t="str">
        <f t="shared" si="305"/>
        <v>plays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 s="7">
        <v>1000</v>
      </c>
      <c r="E3233" s="7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7">
        <f t="shared" si="300"/>
        <v>57.5</v>
      </c>
      <c r="N3233" t="b">
        <v>1</v>
      </c>
      <c r="O3233" s="11">
        <f t="shared" si="301"/>
        <v>1.61</v>
      </c>
      <c r="P3233" s="12">
        <f t="shared" si="302"/>
        <v>42446.943831018521</v>
      </c>
      <c r="Q3233" s="12">
        <f t="shared" si="303"/>
        <v>42476.943831018521</v>
      </c>
      <c r="R3233" t="s">
        <v>8271</v>
      </c>
      <c r="S3233" t="str">
        <f t="shared" si="304"/>
        <v>theater</v>
      </c>
      <c r="T3233" t="str">
        <f t="shared" si="305"/>
        <v>plays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 s="7">
        <v>1000</v>
      </c>
      <c r="E3234" s="7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7">
        <f t="shared" si="300"/>
        <v>50.46153846153846</v>
      </c>
      <c r="N3234" t="b">
        <v>1</v>
      </c>
      <c r="O3234" s="11">
        <f t="shared" si="301"/>
        <v>1.3120000000000001</v>
      </c>
      <c r="P3234" s="12">
        <f t="shared" si="302"/>
        <v>42463.81385416667</v>
      </c>
      <c r="Q3234" s="12">
        <f t="shared" si="303"/>
        <v>42494.165972222225</v>
      </c>
      <c r="R3234" t="s">
        <v>8271</v>
      </c>
      <c r="S3234" t="str">
        <f t="shared" si="304"/>
        <v>theater</v>
      </c>
      <c r="T3234" t="str">
        <f t="shared" si="305"/>
        <v>plays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 s="7">
        <v>5000</v>
      </c>
      <c r="E3235" s="7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7">
        <f t="shared" si="300"/>
        <v>97.377049180327873</v>
      </c>
      <c r="N3235" t="b">
        <v>1</v>
      </c>
      <c r="O3235" s="11">
        <f t="shared" si="301"/>
        <v>1.1879999999999999</v>
      </c>
      <c r="P3235" s="12">
        <f t="shared" si="302"/>
        <v>42766.805034722223</v>
      </c>
      <c r="Q3235" s="12">
        <f t="shared" si="303"/>
        <v>42796.805034722223</v>
      </c>
      <c r="R3235" t="s">
        <v>8271</v>
      </c>
      <c r="S3235" t="str">
        <f t="shared" si="304"/>
        <v>theater</v>
      </c>
      <c r="T3235" t="str">
        <f t="shared" si="305"/>
        <v>plays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 s="7">
        <v>4000</v>
      </c>
      <c r="E3236" s="7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7">
        <f t="shared" si="300"/>
        <v>34.91921739130435</v>
      </c>
      <c r="N3236" t="b">
        <v>1</v>
      </c>
      <c r="O3236" s="11">
        <f t="shared" si="301"/>
        <v>1.0039275000000001</v>
      </c>
      <c r="P3236" s="12">
        <f t="shared" si="302"/>
        <v>42734.789444444439</v>
      </c>
      <c r="Q3236" s="12">
        <f t="shared" si="303"/>
        <v>42767.979861111111</v>
      </c>
      <c r="R3236" t="s">
        <v>8271</v>
      </c>
      <c r="S3236" t="str">
        <f t="shared" si="304"/>
        <v>theater</v>
      </c>
      <c r="T3236" t="str">
        <f t="shared" si="305"/>
        <v>plays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 s="7">
        <v>15000</v>
      </c>
      <c r="E3237" s="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7">
        <f t="shared" si="300"/>
        <v>85.530386740331494</v>
      </c>
      <c r="N3237" t="b">
        <v>1</v>
      </c>
      <c r="O3237" s="11">
        <f t="shared" si="301"/>
        <v>1.0320666666666667</v>
      </c>
      <c r="P3237" s="12">
        <f t="shared" si="302"/>
        <v>42522.347812499997</v>
      </c>
      <c r="Q3237" s="12">
        <f t="shared" si="303"/>
        <v>42552.347812499997</v>
      </c>
      <c r="R3237" t="s">
        <v>8271</v>
      </c>
      <c r="S3237" t="str">
        <f t="shared" si="304"/>
        <v>theater</v>
      </c>
      <c r="T3237" t="str">
        <f t="shared" si="305"/>
        <v>plays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 s="7">
        <v>20000</v>
      </c>
      <c r="E3238" s="7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7">
        <f t="shared" si="300"/>
        <v>182.90909090909091</v>
      </c>
      <c r="N3238" t="b">
        <v>1</v>
      </c>
      <c r="O3238" s="11">
        <f t="shared" si="301"/>
        <v>1.006</v>
      </c>
      <c r="P3238" s="12">
        <f t="shared" si="302"/>
        <v>42702.917048611111</v>
      </c>
      <c r="Q3238" s="12">
        <f t="shared" si="303"/>
        <v>42732.917048611111</v>
      </c>
      <c r="R3238" t="s">
        <v>8271</v>
      </c>
      <c r="S3238" t="str">
        <f t="shared" si="304"/>
        <v>theater</v>
      </c>
      <c r="T3238" t="str">
        <f t="shared" si="305"/>
        <v>plays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 s="7">
        <v>35000</v>
      </c>
      <c r="E3239" s="7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7">
        <f t="shared" si="300"/>
        <v>131.13620817843866</v>
      </c>
      <c r="N3239" t="b">
        <v>1</v>
      </c>
      <c r="O3239" s="11">
        <f t="shared" si="301"/>
        <v>1.0078754285714286</v>
      </c>
      <c r="P3239" s="12">
        <f t="shared" si="302"/>
        <v>42252.474351851852</v>
      </c>
      <c r="Q3239" s="12">
        <f t="shared" si="303"/>
        <v>42276.165972222225</v>
      </c>
      <c r="R3239" t="s">
        <v>8271</v>
      </c>
      <c r="S3239" t="str">
        <f t="shared" si="304"/>
        <v>theater</v>
      </c>
      <c r="T3239" t="str">
        <f t="shared" si="305"/>
        <v>plays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 s="7">
        <v>2800</v>
      </c>
      <c r="E3240" s="7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7">
        <f t="shared" si="300"/>
        <v>39.810126582278478</v>
      </c>
      <c r="N3240" t="b">
        <v>1</v>
      </c>
      <c r="O3240" s="11">
        <f t="shared" si="301"/>
        <v>1.1232142857142857</v>
      </c>
      <c r="P3240" s="12">
        <f t="shared" si="302"/>
        <v>42156.510393518518</v>
      </c>
      <c r="Q3240" s="12">
        <f t="shared" si="303"/>
        <v>42186.510393518518</v>
      </c>
      <c r="R3240" t="s">
        <v>8271</v>
      </c>
      <c r="S3240" t="str">
        <f t="shared" si="304"/>
        <v>theater</v>
      </c>
      <c r="T3240" t="str">
        <f t="shared" si="305"/>
        <v>plays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 s="7">
        <v>5862</v>
      </c>
      <c r="E3241" s="7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7">
        <f t="shared" si="300"/>
        <v>59.701730769230764</v>
      </c>
      <c r="N3241" t="b">
        <v>1</v>
      </c>
      <c r="O3241" s="11">
        <f t="shared" si="301"/>
        <v>1.0591914022517912</v>
      </c>
      <c r="P3241" s="12">
        <f t="shared" si="302"/>
        <v>42278.089039351849</v>
      </c>
      <c r="Q3241" s="12">
        <f t="shared" si="303"/>
        <v>42302.999305555553</v>
      </c>
      <c r="R3241" t="s">
        <v>8271</v>
      </c>
      <c r="S3241" t="str">
        <f t="shared" si="304"/>
        <v>theater</v>
      </c>
      <c r="T3241" t="str">
        <f t="shared" si="305"/>
        <v>plays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 s="7">
        <v>3000</v>
      </c>
      <c r="E3242" s="7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7">
        <f t="shared" si="300"/>
        <v>88.735294117647058</v>
      </c>
      <c r="N3242" t="b">
        <v>1</v>
      </c>
      <c r="O3242" s="11">
        <f t="shared" si="301"/>
        <v>1.0056666666666667</v>
      </c>
      <c r="P3242" s="12">
        <f t="shared" si="302"/>
        <v>42754.693842592591</v>
      </c>
      <c r="Q3242" s="12">
        <f t="shared" si="303"/>
        <v>42782.958333333328</v>
      </c>
      <c r="R3242" t="s">
        <v>8271</v>
      </c>
      <c r="S3242" t="str">
        <f t="shared" si="304"/>
        <v>theater</v>
      </c>
      <c r="T3242" t="str">
        <f t="shared" si="305"/>
        <v>plays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 s="7">
        <v>8500</v>
      </c>
      <c r="E3243" s="7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7">
        <f t="shared" si="300"/>
        <v>58.688622754491021</v>
      </c>
      <c r="N3243" t="b">
        <v>1</v>
      </c>
      <c r="O3243" s="11">
        <f t="shared" si="301"/>
        <v>1.1530588235294117</v>
      </c>
      <c r="P3243" s="12">
        <f t="shared" si="302"/>
        <v>41893.324884259258</v>
      </c>
      <c r="Q3243" s="12">
        <f t="shared" si="303"/>
        <v>41926.290972222225</v>
      </c>
      <c r="R3243" t="s">
        <v>8271</v>
      </c>
      <c r="S3243" t="str">
        <f t="shared" si="304"/>
        <v>theater</v>
      </c>
      <c r="T3243" t="str">
        <f t="shared" si="305"/>
        <v>plays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 s="7">
        <v>10000</v>
      </c>
      <c r="E3244" s="7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7">
        <f t="shared" si="300"/>
        <v>69.56513661202186</v>
      </c>
      <c r="N3244" t="b">
        <v>1</v>
      </c>
      <c r="O3244" s="11">
        <f t="shared" si="301"/>
        <v>1.273042</v>
      </c>
      <c r="P3244" s="12">
        <f t="shared" si="302"/>
        <v>41871.755694444444</v>
      </c>
      <c r="Q3244" s="12">
        <f t="shared" si="303"/>
        <v>41901.755694444444</v>
      </c>
      <c r="R3244" t="s">
        <v>8271</v>
      </c>
      <c r="S3244" t="str">
        <f t="shared" si="304"/>
        <v>theater</v>
      </c>
      <c r="T3244" t="str">
        <f t="shared" si="305"/>
        <v>plays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 s="7">
        <v>8000</v>
      </c>
      <c r="E3245" s="7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7">
        <f t="shared" si="300"/>
        <v>115.87323943661971</v>
      </c>
      <c r="N3245" t="b">
        <v>1</v>
      </c>
      <c r="O3245" s="11">
        <f t="shared" si="301"/>
        <v>1.028375</v>
      </c>
      <c r="P3245" s="12">
        <f t="shared" si="302"/>
        <v>42262.096782407403</v>
      </c>
      <c r="Q3245" s="12">
        <f t="shared" si="303"/>
        <v>42286</v>
      </c>
      <c r="R3245" t="s">
        <v>8271</v>
      </c>
      <c r="S3245" t="str">
        <f t="shared" si="304"/>
        <v>theater</v>
      </c>
      <c r="T3245" t="str">
        <f t="shared" si="305"/>
        <v>plays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 s="7">
        <v>1600</v>
      </c>
      <c r="E3246" s="7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7">
        <f t="shared" si="300"/>
        <v>23.869565217391305</v>
      </c>
      <c r="N3246" t="b">
        <v>1</v>
      </c>
      <c r="O3246" s="11">
        <f t="shared" si="301"/>
        <v>1.0293749999999999</v>
      </c>
      <c r="P3246" s="12">
        <f t="shared" si="302"/>
        <v>42675.694236111114</v>
      </c>
      <c r="Q3246" s="12">
        <f t="shared" si="303"/>
        <v>42705.735902777778</v>
      </c>
      <c r="R3246" t="s">
        <v>8271</v>
      </c>
      <c r="S3246" t="str">
        <f t="shared" si="304"/>
        <v>theater</v>
      </c>
      <c r="T3246" t="str">
        <f t="shared" si="305"/>
        <v>plays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 s="7">
        <v>21000</v>
      </c>
      <c r="E3247" s="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7">
        <f t="shared" si="300"/>
        <v>81.125925925925927</v>
      </c>
      <c r="N3247" t="b">
        <v>1</v>
      </c>
      <c r="O3247" s="11">
        <f t="shared" si="301"/>
        <v>1.043047619047619</v>
      </c>
      <c r="P3247" s="12">
        <f t="shared" si="302"/>
        <v>42135.60020833333</v>
      </c>
      <c r="Q3247" s="12">
        <f t="shared" si="303"/>
        <v>42167.083333333328</v>
      </c>
      <c r="R3247" t="s">
        <v>8271</v>
      </c>
      <c r="S3247" t="str">
        <f t="shared" si="304"/>
        <v>theater</v>
      </c>
      <c r="T3247" t="str">
        <f t="shared" si="305"/>
        <v>plays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 s="7">
        <v>10000</v>
      </c>
      <c r="E3248" s="7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7">
        <f t="shared" si="300"/>
        <v>57.626943005181346</v>
      </c>
      <c r="N3248" t="b">
        <v>1</v>
      </c>
      <c r="O3248" s="11">
        <f t="shared" si="301"/>
        <v>1.1122000000000001</v>
      </c>
      <c r="P3248" s="12">
        <f t="shared" si="302"/>
        <v>42230.472222222219</v>
      </c>
      <c r="Q3248" s="12">
        <f t="shared" si="303"/>
        <v>42259.165972222225</v>
      </c>
      <c r="R3248" t="s">
        <v>8271</v>
      </c>
      <c r="S3248" t="str">
        <f t="shared" si="304"/>
        <v>theater</v>
      </c>
      <c r="T3248" t="str">
        <f t="shared" si="305"/>
        <v>plays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 s="7">
        <v>2500</v>
      </c>
      <c r="E3249" s="7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7">
        <f t="shared" si="300"/>
        <v>46.429824561403507</v>
      </c>
      <c r="N3249" t="b">
        <v>1</v>
      </c>
      <c r="O3249" s="11">
        <f t="shared" si="301"/>
        <v>1.0586</v>
      </c>
      <c r="P3249" s="12">
        <f t="shared" si="302"/>
        <v>42167.434166666666</v>
      </c>
      <c r="Q3249" s="12">
        <f t="shared" si="303"/>
        <v>42197.434166666666</v>
      </c>
      <c r="R3249" t="s">
        <v>8271</v>
      </c>
      <c r="S3249" t="str">
        <f t="shared" si="304"/>
        <v>theater</v>
      </c>
      <c r="T3249" t="str">
        <f t="shared" si="305"/>
        <v>plays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 s="7">
        <v>12000</v>
      </c>
      <c r="E3250" s="7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7">
        <f t="shared" si="300"/>
        <v>60.475000000000001</v>
      </c>
      <c r="N3250" t="b">
        <v>1</v>
      </c>
      <c r="O3250" s="11">
        <f t="shared" si="301"/>
        <v>1.0079166666666666</v>
      </c>
      <c r="P3250" s="12">
        <f t="shared" si="302"/>
        <v>42068.888391203705</v>
      </c>
      <c r="Q3250" s="12">
        <f t="shared" si="303"/>
        <v>42098.846724537041</v>
      </c>
      <c r="R3250" t="s">
        <v>8271</v>
      </c>
      <c r="S3250" t="str">
        <f t="shared" si="304"/>
        <v>theater</v>
      </c>
      <c r="T3250" t="str">
        <f t="shared" si="305"/>
        <v>plays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 s="7">
        <v>5500</v>
      </c>
      <c r="E3251" s="7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7">
        <f t="shared" si="300"/>
        <v>65.579545454545453</v>
      </c>
      <c r="N3251" t="b">
        <v>1</v>
      </c>
      <c r="O3251" s="11">
        <f t="shared" si="301"/>
        <v>1.0492727272727274</v>
      </c>
      <c r="P3251" s="12">
        <f t="shared" si="302"/>
        <v>42145.746689814812</v>
      </c>
      <c r="Q3251" s="12">
        <f t="shared" si="303"/>
        <v>42175.746689814812</v>
      </c>
      <c r="R3251" t="s">
        <v>8271</v>
      </c>
      <c r="S3251" t="str">
        <f t="shared" si="304"/>
        <v>theater</v>
      </c>
      <c r="T3251" t="str">
        <f t="shared" si="305"/>
        <v>plays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 s="7">
        <v>25000</v>
      </c>
      <c r="E3252" s="7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7">
        <f t="shared" si="300"/>
        <v>119.1924882629108</v>
      </c>
      <c r="N3252" t="b">
        <v>1</v>
      </c>
      <c r="O3252" s="11">
        <f t="shared" si="301"/>
        <v>1.01552</v>
      </c>
      <c r="P3252" s="12">
        <f t="shared" si="302"/>
        <v>41918.742175925923</v>
      </c>
      <c r="Q3252" s="12">
        <f t="shared" si="303"/>
        <v>41948.783842592595</v>
      </c>
      <c r="R3252" t="s">
        <v>8271</v>
      </c>
      <c r="S3252" t="str">
        <f t="shared" si="304"/>
        <v>theater</v>
      </c>
      <c r="T3252" t="str">
        <f t="shared" si="305"/>
        <v>plays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 s="7">
        <v>1500</v>
      </c>
      <c r="E3253" s="7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7">
        <f t="shared" si="300"/>
        <v>83.05</v>
      </c>
      <c r="N3253" t="b">
        <v>1</v>
      </c>
      <c r="O3253" s="11">
        <f t="shared" si="301"/>
        <v>1.1073333333333333</v>
      </c>
      <c r="P3253" s="12">
        <f t="shared" si="302"/>
        <v>42146.731087962966</v>
      </c>
      <c r="Q3253" s="12">
        <f t="shared" si="303"/>
        <v>42176.731087962966</v>
      </c>
      <c r="R3253" t="s">
        <v>8271</v>
      </c>
      <c r="S3253" t="str">
        <f t="shared" si="304"/>
        <v>theater</v>
      </c>
      <c r="T3253" t="str">
        <f t="shared" si="305"/>
        <v>plays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 s="7">
        <v>2250</v>
      </c>
      <c r="E3254" s="7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7">
        <f t="shared" si="300"/>
        <v>57.52</v>
      </c>
      <c r="N3254" t="b">
        <v>1</v>
      </c>
      <c r="O3254" s="11">
        <f t="shared" si="301"/>
        <v>1.2782222222222221</v>
      </c>
      <c r="P3254" s="12">
        <f t="shared" si="302"/>
        <v>42590.472685185188</v>
      </c>
      <c r="Q3254" s="12">
        <f t="shared" si="303"/>
        <v>42620.472685185188</v>
      </c>
      <c r="R3254" t="s">
        <v>8271</v>
      </c>
      <c r="S3254" t="str">
        <f t="shared" si="304"/>
        <v>theater</v>
      </c>
      <c r="T3254" t="str">
        <f t="shared" si="305"/>
        <v>plays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 s="7">
        <v>20000</v>
      </c>
      <c r="E3255" s="7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7">
        <f t="shared" si="300"/>
        <v>177.08695652173913</v>
      </c>
      <c r="N3255" t="b">
        <v>1</v>
      </c>
      <c r="O3255" s="11">
        <f t="shared" si="301"/>
        <v>1.0182500000000001</v>
      </c>
      <c r="P3255" s="12">
        <f t="shared" si="302"/>
        <v>42602.576712962968</v>
      </c>
      <c r="Q3255" s="12">
        <f t="shared" si="303"/>
        <v>42621.15625</v>
      </c>
      <c r="R3255" t="s">
        <v>8271</v>
      </c>
      <c r="S3255" t="str">
        <f t="shared" si="304"/>
        <v>theater</v>
      </c>
      <c r="T3255" t="str">
        <f t="shared" si="305"/>
        <v>plays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 s="7">
        <v>13000</v>
      </c>
      <c r="E3256" s="7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7">
        <f t="shared" si="300"/>
        <v>70.771505376344081</v>
      </c>
      <c r="N3256" t="b">
        <v>1</v>
      </c>
      <c r="O3256" s="11">
        <f t="shared" si="301"/>
        <v>1.012576923076923</v>
      </c>
      <c r="P3256" s="12">
        <f t="shared" si="302"/>
        <v>42059.085752314815</v>
      </c>
      <c r="Q3256" s="12">
        <f t="shared" si="303"/>
        <v>42089.044085648144</v>
      </c>
      <c r="R3256" t="s">
        <v>8271</v>
      </c>
      <c r="S3256" t="str">
        <f t="shared" si="304"/>
        <v>theater</v>
      </c>
      <c r="T3256" t="str">
        <f t="shared" si="305"/>
        <v>plays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 s="7">
        <v>300</v>
      </c>
      <c r="E3257" s="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7">
        <f t="shared" si="300"/>
        <v>29.166666666666668</v>
      </c>
      <c r="N3257" t="b">
        <v>1</v>
      </c>
      <c r="O3257" s="11">
        <f t="shared" si="301"/>
        <v>1.75</v>
      </c>
      <c r="P3257" s="12">
        <f t="shared" si="302"/>
        <v>41889.768229166664</v>
      </c>
      <c r="Q3257" s="12">
        <f t="shared" si="303"/>
        <v>41919.768229166664</v>
      </c>
      <c r="R3257" t="s">
        <v>8271</v>
      </c>
      <c r="S3257" t="str">
        <f t="shared" si="304"/>
        <v>theater</v>
      </c>
      <c r="T3257" t="str">
        <f t="shared" si="305"/>
        <v>plays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 s="7">
        <v>10000</v>
      </c>
      <c r="E3258" s="7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7">
        <f t="shared" si="300"/>
        <v>72.76136363636364</v>
      </c>
      <c r="N3258" t="b">
        <v>1</v>
      </c>
      <c r="O3258" s="11">
        <f t="shared" si="301"/>
        <v>1.2806</v>
      </c>
      <c r="P3258" s="12">
        <f t="shared" si="302"/>
        <v>42144.573807870373</v>
      </c>
      <c r="Q3258" s="12">
        <f t="shared" si="303"/>
        <v>42166.165972222225</v>
      </c>
      <c r="R3258" t="s">
        <v>8271</v>
      </c>
      <c r="S3258" t="str">
        <f t="shared" si="304"/>
        <v>theater</v>
      </c>
      <c r="T3258" t="str">
        <f t="shared" si="305"/>
        <v>plays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 s="7">
        <v>2000</v>
      </c>
      <c r="E3259" s="7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7">
        <f t="shared" si="300"/>
        <v>51.853414634146333</v>
      </c>
      <c r="N3259" t="b">
        <v>1</v>
      </c>
      <c r="O3259" s="11">
        <f t="shared" si="301"/>
        <v>1.0629949999999999</v>
      </c>
      <c r="P3259" s="12">
        <f t="shared" si="302"/>
        <v>42758.559629629628</v>
      </c>
      <c r="Q3259" s="12">
        <f t="shared" si="303"/>
        <v>42788.559629629628</v>
      </c>
      <c r="R3259" t="s">
        <v>8271</v>
      </c>
      <c r="S3259" t="str">
        <f t="shared" si="304"/>
        <v>theater</v>
      </c>
      <c r="T3259" t="str">
        <f t="shared" si="305"/>
        <v>plays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 s="7">
        <v>7000</v>
      </c>
      <c r="E3260" s="7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7">
        <f t="shared" si="300"/>
        <v>98.2</v>
      </c>
      <c r="N3260" t="b">
        <v>1</v>
      </c>
      <c r="O3260" s="11">
        <f t="shared" si="301"/>
        <v>1.052142857142857</v>
      </c>
      <c r="P3260" s="12">
        <f t="shared" si="302"/>
        <v>41982.887280092589</v>
      </c>
      <c r="Q3260" s="12">
        <f t="shared" si="303"/>
        <v>42012.887280092589</v>
      </c>
      <c r="R3260" t="s">
        <v>8271</v>
      </c>
      <c r="S3260" t="str">
        <f t="shared" si="304"/>
        <v>theater</v>
      </c>
      <c r="T3260" t="str">
        <f t="shared" si="305"/>
        <v>plays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 s="7">
        <v>23000</v>
      </c>
      <c r="E3261" s="7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7">
        <f t="shared" si="300"/>
        <v>251.7381443298969</v>
      </c>
      <c r="N3261" t="b">
        <v>1</v>
      </c>
      <c r="O3261" s="11">
        <f t="shared" si="301"/>
        <v>1.0616782608695652</v>
      </c>
      <c r="P3261" s="12">
        <f t="shared" si="302"/>
        <v>42614.760937500003</v>
      </c>
      <c r="Q3261" s="12">
        <f t="shared" si="303"/>
        <v>42644.165972222225</v>
      </c>
      <c r="R3261" t="s">
        <v>8271</v>
      </c>
      <c r="S3261" t="str">
        <f t="shared" si="304"/>
        <v>theater</v>
      </c>
      <c r="T3261" t="str">
        <f t="shared" si="305"/>
        <v>plays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 s="7">
        <v>5000</v>
      </c>
      <c r="E3262" s="7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7">
        <f t="shared" si="300"/>
        <v>74.821917808219183</v>
      </c>
      <c r="N3262" t="b">
        <v>1</v>
      </c>
      <c r="O3262" s="11">
        <f t="shared" si="301"/>
        <v>1.0924</v>
      </c>
      <c r="P3262" s="12">
        <f t="shared" si="302"/>
        <v>42303.672662037032</v>
      </c>
      <c r="Q3262" s="12">
        <f t="shared" si="303"/>
        <v>42338.714328703703</v>
      </c>
      <c r="R3262" t="s">
        <v>8271</v>
      </c>
      <c r="S3262" t="str">
        <f t="shared" si="304"/>
        <v>theater</v>
      </c>
      <c r="T3262" t="str">
        <f t="shared" si="305"/>
        <v>plays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 s="7">
        <v>3300</v>
      </c>
      <c r="E3263" s="7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7">
        <f t="shared" si="300"/>
        <v>67.65306122448979</v>
      </c>
      <c r="N3263" t="b">
        <v>1</v>
      </c>
      <c r="O3263" s="11">
        <f t="shared" si="301"/>
        <v>1.0045454545454546</v>
      </c>
      <c r="P3263" s="12">
        <f t="shared" si="302"/>
        <v>42171.725416666668</v>
      </c>
      <c r="Q3263" s="12">
        <f t="shared" si="303"/>
        <v>42201.725416666668</v>
      </c>
      <c r="R3263" t="s">
        <v>8271</v>
      </c>
      <c r="S3263" t="str">
        <f t="shared" si="304"/>
        <v>theater</v>
      </c>
      <c r="T3263" t="str">
        <f t="shared" si="305"/>
        <v>plays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 s="7">
        <v>12200</v>
      </c>
      <c r="E3264" s="7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7">
        <f t="shared" si="300"/>
        <v>93.81343283582089</v>
      </c>
      <c r="N3264" t="b">
        <v>1</v>
      </c>
      <c r="O3264" s="11">
        <f t="shared" si="301"/>
        <v>1.0304098360655738</v>
      </c>
      <c r="P3264" s="12">
        <f t="shared" si="302"/>
        <v>41964.315532407403</v>
      </c>
      <c r="Q3264" s="12">
        <f t="shared" si="303"/>
        <v>41995.166666666672</v>
      </c>
      <c r="R3264" t="s">
        <v>8271</v>
      </c>
      <c r="S3264" t="str">
        <f t="shared" si="304"/>
        <v>theater</v>
      </c>
      <c r="T3264" t="str">
        <f t="shared" si="305"/>
        <v>plays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 s="7">
        <v>2500</v>
      </c>
      <c r="E3265" s="7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7">
        <f t="shared" si="300"/>
        <v>41.237647058823526</v>
      </c>
      <c r="N3265" t="b">
        <v>1</v>
      </c>
      <c r="O3265" s="11">
        <f t="shared" si="301"/>
        <v>1.121664</v>
      </c>
      <c r="P3265" s="12">
        <f t="shared" si="302"/>
        <v>42284.516064814816</v>
      </c>
      <c r="Q3265" s="12">
        <f t="shared" si="303"/>
        <v>42307.875</v>
      </c>
      <c r="R3265" t="s">
        <v>8271</v>
      </c>
      <c r="S3265" t="str">
        <f t="shared" si="304"/>
        <v>theater</v>
      </c>
      <c r="T3265" t="str">
        <f t="shared" si="305"/>
        <v>plays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 s="7">
        <v>2500</v>
      </c>
      <c r="E3266" s="7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7">
        <f t="shared" si="300"/>
        <v>52.551020408163268</v>
      </c>
      <c r="N3266" t="b">
        <v>1</v>
      </c>
      <c r="O3266" s="11">
        <f t="shared" si="301"/>
        <v>1.03</v>
      </c>
      <c r="P3266" s="12">
        <f t="shared" si="302"/>
        <v>42016.800208333334</v>
      </c>
      <c r="Q3266" s="12">
        <f t="shared" si="303"/>
        <v>42032.916666666672</v>
      </c>
      <c r="R3266" t="s">
        <v>8271</v>
      </c>
      <c r="S3266" t="str">
        <f t="shared" si="304"/>
        <v>theater</v>
      </c>
      <c r="T3266" t="str">
        <f t="shared" si="305"/>
        <v>plays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 s="7">
        <v>2700</v>
      </c>
      <c r="E3267" s="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7">
        <f t="shared" ref="M3267:M3330" si="306">E3267/L3267</f>
        <v>70.285714285714292</v>
      </c>
      <c r="N3267" t="b">
        <v>1</v>
      </c>
      <c r="O3267" s="11">
        <f t="shared" ref="O3267:O3330" si="307">E3267/D3267</f>
        <v>1.64</v>
      </c>
      <c r="P3267" s="12">
        <f t="shared" ref="P3267:P3330" si="308">(((J3267/60)/60)/24)+DATE(1970,1,1)</f>
        <v>42311.711979166663</v>
      </c>
      <c r="Q3267" s="12">
        <f t="shared" ref="Q3267:Q3330" si="309">(((I3267/60)/60)/24)+DATE(1970,1,1)</f>
        <v>42341.708333333328</v>
      </c>
      <c r="R3267" t="s">
        <v>8271</v>
      </c>
      <c r="S3267" t="str">
        <f t="shared" ref="S3267:S3330" si="310">LEFT(R3267, SEARCH("/",R3267,1)-1)</f>
        <v>theater</v>
      </c>
      <c r="T3267" t="str">
        <f t="shared" ref="T3267:T3330" si="311">RIGHT(R3267,LEN(R3267)-SEARCH("/",R3267))</f>
        <v>plays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 s="7">
        <v>6000</v>
      </c>
      <c r="E3268" s="7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7">
        <f t="shared" si="306"/>
        <v>48.325153374233132</v>
      </c>
      <c r="N3268" t="b">
        <v>1</v>
      </c>
      <c r="O3268" s="11">
        <f t="shared" si="307"/>
        <v>1.3128333333333333</v>
      </c>
      <c r="P3268" s="12">
        <f t="shared" si="308"/>
        <v>42136.536134259266</v>
      </c>
      <c r="Q3268" s="12">
        <f t="shared" si="309"/>
        <v>42167.875</v>
      </c>
      <c r="R3268" t="s">
        <v>8271</v>
      </c>
      <c r="S3268" t="str">
        <f t="shared" si="310"/>
        <v>theater</v>
      </c>
      <c r="T3268" t="str">
        <f t="shared" si="311"/>
        <v>plays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 s="7">
        <v>15000</v>
      </c>
      <c r="E3269" s="7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7">
        <f t="shared" si="306"/>
        <v>53.177083333333336</v>
      </c>
      <c r="N3269" t="b">
        <v>1</v>
      </c>
      <c r="O3269" s="11">
        <f t="shared" si="307"/>
        <v>1.0209999999999999</v>
      </c>
      <c r="P3269" s="12">
        <f t="shared" si="308"/>
        <v>42172.757638888885</v>
      </c>
      <c r="Q3269" s="12">
        <f t="shared" si="309"/>
        <v>42202.757638888885</v>
      </c>
      <c r="R3269" t="s">
        <v>8271</v>
      </c>
      <c r="S3269" t="str">
        <f t="shared" si="310"/>
        <v>theater</v>
      </c>
      <c r="T3269" t="str">
        <f t="shared" si="311"/>
        <v>plays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 s="7">
        <v>2000</v>
      </c>
      <c r="E3270" s="7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7">
        <f t="shared" si="306"/>
        <v>60.952380952380949</v>
      </c>
      <c r="N3270" t="b">
        <v>1</v>
      </c>
      <c r="O3270" s="11">
        <f t="shared" si="307"/>
        <v>1.28</v>
      </c>
      <c r="P3270" s="12">
        <f t="shared" si="308"/>
        <v>42590.90425925926</v>
      </c>
      <c r="Q3270" s="12">
        <f t="shared" si="309"/>
        <v>42606.90425925926</v>
      </c>
      <c r="R3270" t="s">
        <v>8271</v>
      </c>
      <c r="S3270" t="str">
        <f t="shared" si="310"/>
        <v>theater</v>
      </c>
      <c r="T3270" t="str">
        <f t="shared" si="311"/>
        <v>plays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 s="7">
        <v>8000</v>
      </c>
      <c r="E3271" s="7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7">
        <f t="shared" si="306"/>
        <v>116</v>
      </c>
      <c r="N3271" t="b">
        <v>1</v>
      </c>
      <c r="O3271" s="11">
        <f t="shared" si="307"/>
        <v>1.0149999999999999</v>
      </c>
      <c r="P3271" s="12">
        <f t="shared" si="308"/>
        <v>42137.395798611105</v>
      </c>
      <c r="Q3271" s="12">
        <f t="shared" si="309"/>
        <v>42171.458333333328</v>
      </c>
      <c r="R3271" t="s">
        <v>8271</v>
      </c>
      <c r="S3271" t="str">
        <f t="shared" si="310"/>
        <v>theater</v>
      </c>
      <c r="T3271" t="str">
        <f t="shared" si="311"/>
        <v>plays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 s="7">
        <v>1800</v>
      </c>
      <c r="E3272" s="7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7">
        <f t="shared" si="306"/>
        <v>61</v>
      </c>
      <c r="N3272" t="b">
        <v>1</v>
      </c>
      <c r="O3272" s="11">
        <f t="shared" si="307"/>
        <v>1.0166666666666666</v>
      </c>
      <c r="P3272" s="12">
        <f t="shared" si="308"/>
        <v>42167.533159722225</v>
      </c>
      <c r="Q3272" s="12">
        <f t="shared" si="309"/>
        <v>42197.533159722225</v>
      </c>
      <c r="R3272" t="s">
        <v>8271</v>
      </c>
      <c r="S3272" t="str">
        <f t="shared" si="310"/>
        <v>theater</v>
      </c>
      <c r="T3272" t="str">
        <f t="shared" si="311"/>
        <v>plays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 s="7">
        <v>1500</v>
      </c>
      <c r="E3273" s="7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7">
        <f t="shared" si="306"/>
        <v>38.235294117647058</v>
      </c>
      <c r="N3273" t="b">
        <v>1</v>
      </c>
      <c r="O3273" s="11">
        <f t="shared" si="307"/>
        <v>1.3</v>
      </c>
      <c r="P3273" s="12">
        <f t="shared" si="308"/>
        <v>41915.437210648146</v>
      </c>
      <c r="Q3273" s="12">
        <f t="shared" si="309"/>
        <v>41945.478877314818</v>
      </c>
      <c r="R3273" t="s">
        <v>8271</v>
      </c>
      <c r="S3273" t="str">
        <f t="shared" si="310"/>
        <v>theater</v>
      </c>
      <c r="T3273" t="str">
        <f t="shared" si="311"/>
        <v>plays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 s="7">
        <v>10000</v>
      </c>
      <c r="E3274" s="7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7">
        <f t="shared" si="306"/>
        <v>106.50344827586207</v>
      </c>
      <c r="N3274" t="b">
        <v>1</v>
      </c>
      <c r="O3274" s="11">
        <f t="shared" si="307"/>
        <v>1.5443</v>
      </c>
      <c r="P3274" s="12">
        <f t="shared" si="308"/>
        <v>42284.500104166669</v>
      </c>
      <c r="Q3274" s="12">
        <f t="shared" si="309"/>
        <v>42314.541770833333</v>
      </c>
      <c r="R3274" t="s">
        <v>8271</v>
      </c>
      <c r="S3274" t="str">
        <f t="shared" si="310"/>
        <v>theater</v>
      </c>
      <c r="T3274" t="str">
        <f t="shared" si="311"/>
        <v>plays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 s="7">
        <v>4000</v>
      </c>
      <c r="E3275" s="7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7">
        <f t="shared" si="306"/>
        <v>204.57142857142858</v>
      </c>
      <c r="N3275" t="b">
        <v>1</v>
      </c>
      <c r="O3275" s="11">
        <f t="shared" si="307"/>
        <v>1.0740000000000001</v>
      </c>
      <c r="P3275" s="12">
        <f t="shared" si="308"/>
        <v>42611.801412037035</v>
      </c>
      <c r="Q3275" s="12">
        <f t="shared" si="309"/>
        <v>42627.791666666672</v>
      </c>
      <c r="R3275" t="s">
        <v>8271</v>
      </c>
      <c r="S3275" t="str">
        <f t="shared" si="310"/>
        <v>theater</v>
      </c>
      <c r="T3275" t="str">
        <f t="shared" si="311"/>
        <v>plays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 s="7">
        <v>15500</v>
      </c>
      <c r="E3276" s="7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7">
        <f t="shared" si="306"/>
        <v>54.912587412587413</v>
      </c>
      <c r="N3276" t="b">
        <v>1</v>
      </c>
      <c r="O3276" s="11">
        <f t="shared" si="307"/>
        <v>1.0132258064516129</v>
      </c>
      <c r="P3276" s="12">
        <f t="shared" si="308"/>
        <v>42400.704537037032</v>
      </c>
      <c r="Q3276" s="12">
        <f t="shared" si="309"/>
        <v>42444.875</v>
      </c>
      <c r="R3276" t="s">
        <v>8271</v>
      </c>
      <c r="S3276" t="str">
        <f t="shared" si="310"/>
        <v>theater</v>
      </c>
      <c r="T3276" t="str">
        <f t="shared" si="311"/>
        <v>plays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 s="7">
        <v>1800</v>
      </c>
      <c r="E3277" s="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7">
        <f t="shared" si="306"/>
        <v>150.41666666666666</v>
      </c>
      <c r="N3277" t="b">
        <v>1</v>
      </c>
      <c r="O3277" s="11">
        <f t="shared" si="307"/>
        <v>1.0027777777777778</v>
      </c>
      <c r="P3277" s="12">
        <f t="shared" si="308"/>
        <v>42017.88045138889</v>
      </c>
      <c r="Q3277" s="12">
        <f t="shared" si="309"/>
        <v>42044.1875</v>
      </c>
      <c r="R3277" t="s">
        <v>8271</v>
      </c>
      <c r="S3277" t="str">
        <f t="shared" si="310"/>
        <v>theater</v>
      </c>
      <c r="T3277" t="str">
        <f t="shared" si="311"/>
        <v>plays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 s="7">
        <v>4500</v>
      </c>
      <c r="E3278" s="7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7">
        <f t="shared" si="306"/>
        <v>52.58</v>
      </c>
      <c r="N3278" t="b">
        <v>1</v>
      </c>
      <c r="O3278" s="11">
        <f t="shared" si="307"/>
        <v>1.1684444444444444</v>
      </c>
      <c r="P3278" s="12">
        <f t="shared" si="308"/>
        <v>42426.949988425928</v>
      </c>
      <c r="Q3278" s="12">
        <f t="shared" si="309"/>
        <v>42461.165972222225</v>
      </c>
      <c r="R3278" t="s">
        <v>8271</v>
      </c>
      <c r="S3278" t="str">
        <f t="shared" si="310"/>
        <v>theater</v>
      </c>
      <c r="T3278" t="str">
        <f t="shared" si="311"/>
        <v>plays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 s="7">
        <v>5000</v>
      </c>
      <c r="E3279" s="7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7">
        <f t="shared" si="306"/>
        <v>54.3</v>
      </c>
      <c r="N3279" t="b">
        <v>1</v>
      </c>
      <c r="O3279" s="11">
        <f t="shared" si="307"/>
        <v>1.0860000000000001</v>
      </c>
      <c r="P3279" s="12">
        <f t="shared" si="308"/>
        <v>41931.682939814818</v>
      </c>
      <c r="Q3279" s="12">
        <f t="shared" si="309"/>
        <v>41961.724606481483</v>
      </c>
      <c r="R3279" t="s">
        <v>8271</v>
      </c>
      <c r="S3279" t="str">
        <f t="shared" si="310"/>
        <v>theater</v>
      </c>
      <c r="T3279" t="str">
        <f t="shared" si="311"/>
        <v>plays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 s="7">
        <v>2500</v>
      </c>
      <c r="E3280" s="7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7">
        <f t="shared" si="306"/>
        <v>76.029411764705884</v>
      </c>
      <c r="N3280" t="b">
        <v>1</v>
      </c>
      <c r="O3280" s="11">
        <f t="shared" si="307"/>
        <v>1.034</v>
      </c>
      <c r="P3280" s="12">
        <f t="shared" si="308"/>
        <v>42124.848414351851</v>
      </c>
      <c r="Q3280" s="12">
        <f t="shared" si="309"/>
        <v>42154.848414351851</v>
      </c>
      <c r="R3280" t="s">
        <v>8271</v>
      </c>
      <c r="S3280" t="str">
        <f t="shared" si="310"/>
        <v>theater</v>
      </c>
      <c r="T3280" t="str">
        <f t="shared" si="311"/>
        <v>plays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 s="7">
        <v>5800</v>
      </c>
      <c r="E3281" s="7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7">
        <f t="shared" si="306"/>
        <v>105.2063492063492</v>
      </c>
      <c r="N3281" t="b">
        <v>1</v>
      </c>
      <c r="O3281" s="11">
        <f t="shared" si="307"/>
        <v>1.1427586206896552</v>
      </c>
      <c r="P3281" s="12">
        <f t="shared" si="308"/>
        <v>42431.102534722217</v>
      </c>
      <c r="Q3281" s="12">
        <f t="shared" si="309"/>
        <v>42461.06086805556</v>
      </c>
      <c r="R3281" t="s">
        <v>8271</v>
      </c>
      <c r="S3281" t="str">
        <f t="shared" si="310"/>
        <v>theater</v>
      </c>
      <c r="T3281" t="str">
        <f t="shared" si="311"/>
        <v>plays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 s="7">
        <v>2000</v>
      </c>
      <c r="E3282" s="7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7">
        <f t="shared" si="306"/>
        <v>68.666666666666671</v>
      </c>
      <c r="N3282" t="b">
        <v>1</v>
      </c>
      <c r="O3282" s="11">
        <f t="shared" si="307"/>
        <v>1.03</v>
      </c>
      <c r="P3282" s="12">
        <f t="shared" si="308"/>
        <v>42121.756921296299</v>
      </c>
      <c r="Q3282" s="12">
        <f t="shared" si="309"/>
        <v>42156.208333333328</v>
      </c>
      <c r="R3282" t="s">
        <v>8271</v>
      </c>
      <c r="S3282" t="str">
        <f t="shared" si="310"/>
        <v>theater</v>
      </c>
      <c r="T3282" t="str">
        <f t="shared" si="311"/>
        <v>plays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 s="7">
        <v>5000</v>
      </c>
      <c r="E3283" s="7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7">
        <f t="shared" si="306"/>
        <v>129.36170212765958</v>
      </c>
      <c r="N3283" t="b">
        <v>1</v>
      </c>
      <c r="O3283" s="11">
        <f t="shared" si="307"/>
        <v>1.216</v>
      </c>
      <c r="P3283" s="12">
        <f t="shared" si="308"/>
        <v>42219.019733796296</v>
      </c>
      <c r="Q3283" s="12">
        <f t="shared" si="309"/>
        <v>42249.019733796296</v>
      </c>
      <c r="R3283" t="s">
        <v>8271</v>
      </c>
      <c r="S3283" t="str">
        <f t="shared" si="310"/>
        <v>theater</v>
      </c>
      <c r="T3283" t="str">
        <f t="shared" si="311"/>
        <v>plays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 s="7">
        <v>31000</v>
      </c>
      <c r="E3284" s="7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7">
        <f t="shared" si="306"/>
        <v>134.26371308016877</v>
      </c>
      <c r="N3284" t="b">
        <v>1</v>
      </c>
      <c r="O3284" s="11">
        <f t="shared" si="307"/>
        <v>1.026467741935484</v>
      </c>
      <c r="P3284" s="12">
        <f t="shared" si="308"/>
        <v>42445.19430555556</v>
      </c>
      <c r="Q3284" s="12">
        <f t="shared" si="309"/>
        <v>42489.19430555556</v>
      </c>
      <c r="R3284" t="s">
        <v>8271</v>
      </c>
      <c r="S3284" t="str">
        <f t="shared" si="310"/>
        <v>theater</v>
      </c>
      <c r="T3284" t="str">
        <f t="shared" si="311"/>
        <v>plays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 s="7">
        <v>800</v>
      </c>
      <c r="E3285" s="7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7">
        <f t="shared" si="306"/>
        <v>17.829787234042552</v>
      </c>
      <c r="N3285" t="b">
        <v>1</v>
      </c>
      <c r="O3285" s="11">
        <f t="shared" si="307"/>
        <v>1.0475000000000001</v>
      </c>
      <c r="P3285" s="12">
        <f t="shared" si="308"/>
        <v>42379.74418981481</v>
      </c>
      <c r="Q3285" s="12">
        <f t="shared" si="309"/>
        <v>42410.875</v>
      </c>
      <c r="R3285" t="s">
        <v>8271</v>
      </c>
      <c r="S3285" t="str">
        <f t="shared" si="310"/>
        <v>theater</v>
      </c>
      <c r="T3285" t="str">
        <f t="shared" si="311"/>
        <v>plays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 s="7">
        <v>3000</v>
      </c>
      <c r="E3286" s="7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7">
        <f t="shared" si="306"/>
        <v>203.2</v>
      </c>
      <c r="N3286" t="b">
        <v>1</v>
      </c>
      <c r="O3286" s="11">
        <f t="shared" si="307"/>
        <v>1.016</v>
      </c>
      <c r="P3286" s="12">
        <f t="shared" si="308"/>
        <v>42380.884872685187</v>
      </c>
      <c r="Q3286" s="12">
        <f t="shared" si="309"/>
        <v>42398.249305555553</v>
      </c>
      <c r="R3286" t="s">
        <v>8271</v>
      </c>
      <c r="S3286" t="str">
        <f t="shared" si="310"/>
        <v>theater</v>
      </c>
      <c r="T3286" t="str">
        <f t="shared" si="311"/>
        <v>plays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 s="7">
        <v>4999</v>
      </c>
      <c r="E3287" s="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7">
        <f t="shared" si="306"/>
        <v>69.18518518518519</v>
      </c>
      <c r="N3287" t="b">
        <v>1</v>
      </c>
      <c r="O3287" s="11">
        <f t="shared" si="307"/>
        <v>1.1210242048409682</v>
      </c>
      <c r="P3287" s="12">
        <f t="shared" si="308"/>
        <v>42762.942430555559</v>
      </c>
      <c r="Q3287" s="12">
        <f t="shared" si="309"/>
        <v>42794.208333333328</v>
      </c>
      <c r="R3287" t="s">
        <v>8271</v>
      </c>
      <c r="S3287" t="str">
        <f t="shared" si="310"/>
        <v>theater</v>
      </c>
      <c r="T3287" t="str">
        <f t="shared" si="311"/>
        <v>plays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 s="7">
        <v>15000</v>
      </c>
      <c r="E3288" s="7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7">
        <f t="shared" si="306"/>
        <v>125.12295081967213</v>
      </c>
      <c r="N3288" t="b">
        <v>1</v>
      </c>
      <c r="O3288" s="11">
        <f t="shared" si="307"/>
        <v>1.0176666666666667</v>
      </c>
      <c r="P3288" s="12">
        <f t="shared" si="308"/>
        <v>42567.840069444443</v>
      </c>
      <c r="Q3288" s="12">
        <f t="shared" si="309"/>
        <v>42597.840069444443</v>
      </c>
      <c r="R3288" t="s">
        <v>8271</v>
      </c>
      <c r="S3288" t="str">
        <f t="shared" si="310"/>
        <v>theater</v>
      </c>
      <c r="T3288" t="str">
        <f t="shared" si="311"/>
        <v>plays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 s="7">
        <v>2500</v>
      </c>
      <c r="E3289" s="7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7">
        <f t="shared" si="306"/>
        <v>73.529411764705884</v>
      </c>
      <c r="N3289" t="b">
        <v>1</v>
      </c>
      <c r="O3289" s="11">
        <f t="shared" si="307"/>
        <v>1</v>
      </c>
      <c r="P3289" s="12">
        <f t="shared" si="308"/>
        <v>42311.750324074077</v>
      </c>
      <c r="Q3289" s="12">
        <f t="shared" si="309"/>
        <v>42336.750324074077</v>
      </c>
      <c r="R3289" t="s">
        <v>8271</v>
      </c>
      <c r="S3289" t="str">
        <f t="shared" si="310"/>
        <v>theater</v>
      </c>
      <c r="T3289" t="str">
        <f t="shared" si="311"/>
        <v>plays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 s="7">
        <v>10000</v>
      </c>
      <c r="E3290" s="7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7">
        <f t="shared" si="306"/>
        <v>48.437149758454105</v>
      </c>
      <c r="N3290" t="b">
        <v>1</v>
      </c>
      <c r="O3290" s="11">
        <f t="shared" si="307"/>
        <v>1.0026489999999999</v>
      </c>
      <c r="P3290" s="12">
        <f t="shared" si="308"/>
        <v>42505.774479166663</v>
      </c>
      <c r="Q3290" s="12">
        <f t="shared" si="309"/>
        <v>42541.958333333328</v>
      </c>
      <c r="R3290" t="s">
        <v>8271</v>
      </c>
      <c r="S3290" t="str">
        <f t="shared" si="310"/>
        <v>theater</v>
      </c>
      <c r="T3290" t="str">
        <f t="shared" si="311"/>
        <v>plays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 s="7">
        <v>500</v>
      </c>
      <c r="E3291" s="7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7">
        <f t="shared" si="306"/>
        <v>26.608400000000003</v>
      </c>
      <c r="N3291" t="b">
        <v>1</v>
      </c>
      <c r="O3291" s="11">
        <f t="shared" si="307"/>
        <v>1.3304200000000002</v>
      </c>
      <c r="P3291" s="12">
        <f t="shared" si="308"/>
        <v>42758.368078703701</v>
      </c>
      <c r="Q3291" s="12">
        <f t="shared" si="309"/>
        <v>42786.368078703701</v>
      </c>
      <c r="R3291" t="s">
        <v>8271</v>
      </c>
      <c r="S3291" t="str">
        <f t="shared" si="310"/>
        <v>theater</v>
      </c>
      <c r="T3291" t="str">
        <f t="shared" si="311"/>
        <v>plays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 s="7">
        <v>2000</v>
      </c>
      <c r="E3292" s="7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7">
        <f t="shared" si="306"/>
        <v>33.666666666666664</v>
      </c>
      <c r="N3292" t="b">
        <v>1</v>
      </c>
      <c r="O3292" s="11">
        <f t="shared" si="307"/>
        <v>1.212</v>
      </c>
      <c r="P3292" s="12">
        <f t="shared" si="308"/>
        <v>42775.51494212963</v>
      </c>
      <c r="Q3292" s="12">
        <f t="shared" si="309"/>
        <v>42805.51494212963</v>
      </c>
      <c r="R3292" t="s">
        <v>8271</v>
      </c>
      <c r="S3292" t="str">
        <f t="shared" si="310"/>
        <v>theater</v>
      </c>
      <c r="T3292" t="str">
        <f t="shared" si="311"/>
        <v>plays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 s="7">
        <v>500</v>
      </c>
      <c r="E3293" s="7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7">
        <f t="shared" si="306"/>
        <v>40.714285714285715</v>
      </c>
      <c r="N3293" t="b">
        <v>1</v>
      </c>
      <c r="O3293" s="11">
        <f t="shared" si="307"/>
        <v>1.1399999999999999</v>
      </c>
      <c r="P3293" s="12">
        <f t="shared" si="308"/>
        <v>42232.702546296292</v>
      </c>
      <c r="Q3293" s="12">
        <f t="shared" si="309"/>
        <v>42264.165972222225</v>
      </c>
      <c r="R3293" t="s">
        <v>8271</v>
      </c>
      <c r="S3293" t="str">
        <f t="shared" si="310"/>
        <v>theater</v>
      </c>
      <c r="T3293" t="str">
        <f t="shared" si="311"/>
        <v>plays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 s="7">
        <v>101</v>
      </c>
      <c r="E3294" s="7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7">
        <f t="shared" si="306"/>
        <v>19.266666666666666</v>
      </c>
      <c r="N3294" t="b">
        <v>1</v>
      </c>
      <c r="O3294" s="11">
        <f t="shared" si="307"/>
        <v>2.8613861386138613</v>
      </c>
      <c r="P3294" s="12">
        <f t="shared" si="308"/>
        <v>42282.770231481481</v>
      </c>
      <c r="Q3294" s="12">
        <f t="shared" si="309"/>
        <v>42342.811898148153</v>
      </c>
      <c r="R3294" t="s">
        <v>8271</v>
      </c>
      <c r="S3294" t="str">
        <f t="shared" si="310"/>
        <v>theater</v>
      </c>
      <c r="T3294" t="str">
        <f t="shared" si="311"/>
        <v>plays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 s="7">
        <v>4500</v>
      </c>
      <c r="E3295" s="7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7">
        <f t="shared" si="306"/>
        <v>84.285714285714292</v>
      </c>
      <c r="N3295" t="b">
        <v>1</v>
      </c>
      <c r="O3295" s="11">
        <f t="shared" si="307"/>
        <v>1.7044444444444444</v>
      </c>
      <c r="P3295" s="12">
        <f t="shared" si="308"/>
        <v>42768.425370370373</v>
      </c>
      <c r="Q3295" s="12">
        <f t="shared" si="309"/>
        <v>42798.425370370373</v>
      </c>
      <c r="R3295" t="s">
        <v>8271</v>
      </c>
      <c r="S3295" t="str">
        <f t="shared" si="310"/>
        <v>theater</v>
      </c>
      <c r="T3295" t="str">
        <f t="shared" si="311"/>
        <v>plays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 s="7">
        <v>600</v>
      </c>
      <c r="E3296" s="7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7">
        <f t="shared" si="306"/>
        <v>29.583333333333332</v>
      </c>
      <c r="N3296" t="b">
        <v>1</v>
      </c>
      <c r="O3296" s="11">
        <f t="shared" si="307"/>
        <v>1.1833333333333333</v>
      </c>
      <c r="P3296" s="12">
        <f t="shared" si="308"/>
        <v>42141.541134259256</v>
      </c>
      <c r="Q3296" s="12">
        <f t="shared" si="309"/>
        <v>42171.541134259256</v>
      </c>
      <c r="R3296" t="s">
        <v>8271</v>
      </c>
      <c r="S3296" t="str">
        <f t="shared" si="310"/>
        <v>theater</v>
      </c>
      <c r="T3296" t="str">
        <f t="shared" si="311"/>
        <v>plays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 s="7">
        <v>700</v>
      </c>
      <c r="E3297" s="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7">
        <f t="shared" si="306"/>
        <v>26.667037037037037</v>
      </c>
      <c r="N3297" t="b">
        <v>1</v>
      </c>
      <c r="O3297" s="11">
        <f t="shared" si="307"/>
        <v>1.0285857142857142</v>
      </c>
      <c r="P3297" s="12">
        <f t="shared" si="308"/>
        <v>42609.442465277782</v>
      </c>
      <c r="Q3297" s="12">
        <f t="shared" si="309"/>
        <v>42639.442465277782</v>
      </c>
      <c r="R3297" t="s">
        <v>8271</v>
      </c>
      <c r="S3297" t="str">
        <f t="shared" si="310"/>
        <v>theater</v>
      </c>
      <c r="T3297" t="str">
        <f t="shared" si="311"/>
        <v>plays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 s="7">
        <v>1500</v>
      </c>
      <c r="E3298" s="7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7">
        <f t="shared" si="306"/>
        <v>45.978723404255319</v>
      </c>
      <c r="N3298" t="b">
        <v>1</v>
      </c>
      <c r="O3298" s="11">
        <f t="shared" si="307"/>
        <v>1.4406666666666668</v>
      </c>
      <c r="P3298" s="12">
        <f t="shared" si="308"/>
        <v>42309.756620370375</v>
      </c>
      <c r="Q3298" s="12">
        <f t="shared" si="309"/>
        <v>42330.916666666672</v>
      </c>
      <c r="R3298" t="s">
        <v>8271</v>
      </c>
      <c r="S3298" t="str">
        <f t="shared" si="310"/>
        <v>theater</v>
      </c>
      <c r="T3298" t="str">
        <f t="shared" si="311"/>
        <v>plays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 s="7">
        <v>5500</v>
      </c>
      <c r="E3299" s="7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7">
        <f t="shared" si="306"/>
        <v>125.09090909090909</v>
      </c>
      <c r="N3299" t="b">
        <v>1</v>
      </c>
      <c r="O3299" s="11">
        <f t="shared" si="307"/>
        <v>1.0007272727272727</v>
      </c>
      <c r="P3299" s="12">
        <f t="shared" si="308"/>
        <v>42193.771481481483</v>
      </c>
      <c r="Q3299" s="12">
        <f t="shared" si="309"/>
        <v>42212.957638888889</v>
      </c>
      <c r="R3299" t="s">
        <v>8271</v>
      </c>
      <c r="S3299" t="str">
        <f t="shared" si="310"/>
        <v>theater</v>
      </c>
      <c r="T3299" t="str">
        <f t="shared" si="311"/>
        <v>plays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 s="7">
        <v>10000</v>
      </c>
      <c r="E3300" s="7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7">
        <f t="shared" si="306"/>
        <v>141.29166666666666</v>
      </c>
      <c r="N3300" t="b">
        <v>1</v>
      </c>
      <c r="O3300" s="11">
        <f t="shared" si="307"/>
        <v>1.0173000000000001</v>
      </c>
      <c r="P3300" s="12">
        <f t="shared" si="308"/>
        <v>42239.957962962959</v>
      </c>
      <c r="Q3300" s="12">
        <f t="shared" si="309"/>
        <v>42260</v>
      </c>
      <c r="R3300" t="s">
        <v>8271</v>
      </c>
      <c r="S3300" t="str">
        <f t="shared" si="310"/>
        <v>theater</v>
      </c>
      <c r="T3300" t="str">
        <f t="shared" si="311"/>
        <v>plays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 s="7">
        <v>3000</v>
      </c>
      <c r="E3301" s="7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7">
        <f t="shared" si="306"/>
        <v>55.333333333333336</v>
      </c>
      <c r="N3301" t="b">
        <v>1</v>
      </c>
      <c r="O3301" s="11">
        <f t="shared" si="307"/>
        <v>1.1619999999999999</v>
      </c>
      <c r="P3301" s="12">
        <f t="shared" si="308"/>
        <v>42261.917395833334</v>
      </c>
      <c r="Q3301" s="12">
        <f t="shared" si="309"/>
        <v>42291.917395833334</v>
      </c>
      <c r="R3301" t="s">
        <v>8271</v>
      </c>
      <c r="S3301" t="str">
        <f t="shared" si="310"/>
        <v>theater</v>
      </c>
      <c r="T3301" t="str">
        <f t="shared" si="311"/>
        <v>plays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 s="7">
        <v>3000</v>
      </c>
      <c r="E3302" s="7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7">
        <f t="shared" si="306"/>
        <v>46.420454545454547</v>
      </c>
      <c r="N3302" t="b">
        <v>1</v>
      </c>
      <c r="O3302" s="11">
        <f t="shared" si="307"/>
        <v>1.3616666666666666</v>
      </c>
      <c r="P3302" s="12">
        <f t="shared" si="308"/>
        <v>42102.743773148148</v>
      </c>
      <c r="Q3302" s="12">
        <f t="shared" si="309"/>
        <v>42123.743773148148</v>
      </c>
      <c r="R3302" t="s">
        <v>8271</v>
      </c>
      <c r="S3302" t="str">
        <f t="shared" si="310"/>
        <v>theater</v>
      </c>
      <c r="T3302" t="str">
        <f t="shared" si="311"/>
        <v>plays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 s="7">
        <v>3000</v>
      </c>
      <c r="E3303" s="7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7">
        <f t="shared" si="306"/>
        <v>57.2</v>
      </c>
      <c r="N3303" t="b">
        <v>1</v>
      </c>
      <c r="O3303" s="11">
        <f t="shared" si="307"/>
        <v>1.3346666666666667</v>
      </c>
      <c r="P3303" s="12">
        <f t="shared" si="308"/>
        <v>42538.73583333334</v>
      </c>
      <c r="Q3303" s="12">
        <f t="shared" si="309"/>
        <v>42583.290972222225</v>
      </c>
      <c r="R3303" t="s">
        <v>8271</v>
      </c>
      <c r="S3303" t="str">
        <f t="shared" si="310"/>
        <v>theater</v>
      </c>
      <c r="T3303" t="str">
        <f t="shared" si="311"/>
        <v>plays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 s="7">
        <v>8400</v>
      </c>
      <c r="E3304" s="7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7">
        <f t="shared" si="306"/>
        <v>173.7</v>
      </c>
      <c r="N3304" t="b">
        <v>1</v>
      </c>
      <c r="O3304" s="11">
        <f t="shared" si="307"/>
        <v>1.0339285714285715</v>
      </c>
      <c r="P3304" s="12">
        <f t="shared" si="308"/>
        <v>42681.35157407407</v>
      </c>
      <c r="Q3304" s="12">
        <f t="shared" si="309"/>
        <v>42711.35157407407</v>
      </c>
      <c r="R3304" t="s">
        <v>8271</v>
      </c>
      <c r="S3304" t="str">
        <f t="shared" si="310"/>
        <v>theater</v>
      </c>
      <c r="T3304" t="str">
        <f t="shared" si="311"/>
        <v>plays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 s="7">
        <v>1800</v>
      </c>
      <c r="E3305" s="7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7">
        <f t="shared" si="306"/>
        <v>59.6</v>
      </c>
      <c r="N3305" t="b">
        <v>1</v>
      </c>
      <c r="O3305" s="11">
        <f t="shared" si="307"/>
        <v>1.1588888888888889</v>
      </c>
      <c r="P3305" s="12">
        <f t="shared" si="308"/>
        <v>42056.65143518518</v>
      </c>
      <c r="Q3305" s="12">
        <f t="shared" si="309"/>
        <v>42091.609768518523</v>
      </c>
      <c r="R3305" t="s">
        <v>8271</v>
      </c>
      <c r="S3305" t="str">
        <f t="shared" si="310"/>
        <v>theater</v>
      </c>
      <c r="T3305" t="str">
        <f t="shared" si="311"/>
        <v>plays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 s="7">
        <v>15000</v>
      </c>
      <c r="E3306" s="7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7">
        <f t="shared" si="306"/>
        <v>89.585714285714289</v>
      </c>
      <c r="N3306" t="b">
        <v>1</v>
      </c>
      <c r="O3306" s="11">
        <f t="shared" si="307"/>
        <v>1.0451666666666666</v>
      </c>
      <c r="P3306" s="12">
        <f t="shared" si="308"/>
        <v>42696.624444444446</v>
      </c>
      <c r="Q3306" s="12">
        <f t="shared" si="309"/>
        <v>42726.624444444446</v>
      </c>
      <c r="R3306" t="s">
        <v>8271</v>
      </c>
      <c r="S3306" t="str">
        <f t="shared" si="310"/>
        <v>theater</v>
      </c>
      <c r="T3306" t="str">
        <f t="shared" si="311"/>
        <v>plays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 s="7">
        <v>4000</v>
      </c>
      <c r="E3307" s="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7">
        <f t="shared" si="306"/>
        <v>204.05</v>
      </c>
      <c r="N3307" t="b">
        <v>1</v>
      </c>
      <c r="O3307" s="11">
        <f t="shared" si="307"/>
        <v>1.0202500000000001</v>
      </c>
      <c r="P3307" s="12">
        <f t="shared" si="308"/>
        <v>42186.855879629627</v>
      </c>
      <c r="Q3307" s="12">
        <f t="shared" si="309"/>
        <v>42216.855879629627</v>
      </c>
      <c r="R3307" t="s">
        <v>8271</v>
      </c>
      <c r="S3307" t="str">
        <f t="shared" si="310"/>
        <v>theater</v>
      </c>
      <c r="T3307" t="str">
        <f t="shared" si="311"/>
        <v>plays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 s="7">
        <v>1500</v>
      </c>
      <c r="E3308" s="7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7">
        <f t="shared" si="306"/>
        <v>48.703703703703702</v>
      </c>
      <c r="N3308" t="b">
        <v>1</v>
      </c>
      <c r="O3308" s="11">
        <f t="shared" si="307"/>
        <v>1.7533333333333334</v>
      </c>
      <c r="P3308" s="12">
        <f t="shared" si="308"/>
        <v>42493.219236111108</v>
      </c>
      <c r="Q3308" s="12">
        <f t="shared" si="309"/>
        <v>42531.125</v>
      </c>
      <c r="R3308" t="s">
        <v>8271</v>
      </c>
      <c r="S3308" t="str">
        <f t="shared" si="310"/>
        <v>theater</v>
      </c>
      <c r="T3308" t="str">
        <f t="shared" si="311"/>
        <v>plays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 s="7">
        <v>1000</v>
      </c>
      <c r="E3309" s="7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7">
        <f t="shared" si="306"/>
        <v>53.339999999999996</v>
      </c>
      <c r="N3309" t="b">
        <v>1</v>
      </c>
      <c r="O3309" s="11">
        <f t="shared" si="307"/>
        <v>1.0668</v>
      </c>
      <c r="P3309" s="12">
        <f t="shared" si="308"/>
        <v>42475.057164351849</v>
      </c>
      <c r="Q3309" s="12">
        <f t="shared" si="309"/>
        <v>42505.057164351849</v>
      </c>
      <c r="R3309" t="s">
        <v>8271</v>
      </c>
      <c r="S3309" t="str">
        <f t="shared" si="310"/>
        <v>theater</v>
      </c>
      <c r="T3309" t="str">
        <f t="shared" si="311"/>
        <v>plays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 s="7">
        <v>3500</v>
      </c>
      <c r="E3310" s="7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7">
        <f t="shared" si="306"/>
        <v>75.087719298245617</v>
      </c>
      <c r="N3310" t="b">
        <v>1</v>
      </c>
      <c r="O3310" s="11">
        <f t="shared" si="307"/>
        <v>1.2228571428571429</v>
      </c>
      <c r="P3310" s="12">
        <f t="shared" si="308"/>
        <v>42452.876909722225</v>
      </c>
      <c r="Q3310" s="12">
        <f t="shared" si="309"/>
        <v>42473.876909722225</v>
      </c>
      <c r="R3310" t="s">
        <v>8271</v>
      </c>
      <c r="S3310" t="str">
        <f t="shared" si="310"/>
        <v>theater</v>
      </c>
      <c r="T3310" t="str">
        <f t="shared" si="311"/>
        <v>plays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 s="7">
        <v>350</v>
      </c>
      <c r="E3311" s="7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7">
        <f t="shared" si="306"/>
        <v>18</v>
      </c>
      <c r="N3311" t="b">
        <v>1</v>
      </c>
      <c r="O3311" s="11">
        <f t="shared" si="307"/>
        <v>1.5942857142857143</v>
      </c>
      <c r="P3311" s="12">
        <f t="shared" si="308"/>
        <v>42628.650208333333</v>
      </c>
      <c r="Q3311" s="12">
        <f t="shared" si="309"/>
        <v>42659.650208333333</v>
      </c>
      <c r="R3311" t="s">
        <v>8271</v>
      </c>
      <c r="S3311" t="str">
        <f t="shared" si="310"/>
        <v>theater</v>
      </c>
      <c r="T3311" t="str">
        <f t="shared" si="311"/>
        <v>plays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 s="7">
        <v>6500</v>
      </c>
      <c r="E3312" s="7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7">
        <f t="shared" si="306"/>
        <v>209.83870967741936</v>
      </c>
      <c r="N3312" t="b">
        <v>1</v>
      </c>
      <c r="O3312" s="11">
        <f t="shared" si="307"/>
        <v>1.0007692307692309</v>
      </c>
      <c r="P3312" s="12">
        <f t="shared" si="308"/>
        <v>42253.928530092591</v>
      </c>
      <c r="Q3312" s="12">
        <f t="shared" si="309"/>
        <v>42283.928530092591</v>
      </c>
      <c r="R3312" t="s">
        <v>8271</v>
      </c>
      <c r="S3312" t="str">
        <f t="shared" si="310"/>
        <v>theater</v>
      </c>
      <c r="T3312" t="str">
        <f t="shared" si="311"/>
        <v>plays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 s="7">
        <v>2500</v>
      </c>
      <c r="E3313" s="7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7">
        <f t="shared" si="306"/>
        <v>61.022222222222226</v>
      </c>
      <c r="N3313" t="b">
        <v>1</v>
      </c>
      <c r="O3313" s="11">
        <f t="shared" si="307"/>
        <v>1.0984</v>
      </c>
      <c r="P3313" s="12">
        <f t="shared" si="308"/>
        <v>42264.29178240741</v>
      </c>
      <c r="Q3313" s="12">
        <f t="shared" si="309"/>
        <v>42294.29178240741</v>
      </c>
      <c r="R3313" t="s">
        <v>8271</v>
      </c>
      <c r="S3313" t="str">
        <f t="shared" si="310"/>
        <v>theater</v>
      </c>
      <c r="T3313" t="str">
        <f t="shared" si="311"/>
        <v>plays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 s="7">
        <v>2500</v>
      </c>
      <c r="E3314" s="7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7">
        <f t="shared" si="306"/>
        <v>61</v>
      </c>
      <c r="N3314" t="b">
        <v>1</v>
      </c>
      <c r="O3314" s="11">
        <f t="shared" si="307"/>
        <v>1.0004</v>
      </c>
      <c r="P3314" s="12">
        <f t="shared" si="308"/>
        <v>42664.809560185182</v>
      </c>
      <c r="Q3314" s="12">
        <f t="shared" si="309"/>
        <v>42685.916666666672</v>
      </c>
      <c r="R3314" t="s">
        <v>8271</v>
      </c>
      <c r="S3314" t="str">
        <f t="shared" si="310"/>
        <v>theater</v>
      </c>
      <c r="T3314" t="str">
        <f t="shared" si="311"/>
        <v>plays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 s="7">
        <v>2000</v>
      </c>
      <c r="E3315" s="7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7">
        <f t="shared" si="306"/>
        <v>80.034482758620683</v>
      </c>
      <c r="N3315" t="b">
        <v>1</v>
      </c>
      <c r="O3315" s="11">
        <f t="shared" si="307"/>
        <v>1.1605000000000001</v>
      </c>
      <c r="P3315" s="12">
        <f t="shared" si="308"/>
        <v>42382.244409722218</v>
      </c>
      <c r="Q3315" s="12">
        <f t="shared" si="309"/>
        <v>42396.041666666672</v>
      </c>
      <c r="R3315" t="s">
        <v>8271</v>
      </c>
      <c r="S3315" t="str">
        <f t="shared" si="310"/>
        <v>theater</v>
      </c>
      <c r="T3315" t="str">
        <f t="shared" si="311"/>
        <v>plays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 s="7">
        <v>800</v>
      </c>
      <c r="E3316" s="7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7">
        <f t="shared" si="306"/>
        <v>29.068965517241381</v>
      </c>
      <c r="N3316" t="b">
        <v>1</v>
      </c>
      <c r="O3316" s="11">
        <f t="shared" si="307"/>
        <v>2.1074999999999999</v>
      </c>
      <c r="P3316" s="12">
        <f t="shared" si="308"/>
        <v>42105.267488425925</v>
      </c>
      <c r="Q3316" s="12">
        <f t="shared" si="309"/>
        <v>42132.836805555555</v>
      </c>
      <c r="R3316" t="s">
        <v>8271</v>
      </c>
      <c r="S3316" t="str">
        <f t="shared" si="310"/>
        <v>theater</v>
      </c>
      <c r="T3316" t="str">
        <f t="shared" si="311"/>
        <v>plays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 s="7">
        <v>4000</v>
      </c>
      <c r="E3317" s="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7">
        <f t="shared" si="306"/>
        <v>49.438202247191015</v>
      </c>
      <c r="N3317" t="b">
        <v>1</v>
      </c>
      <c r="O3317" s="11">
        <f t="shared" si="307"/>
        <v>1.1000000000000001</v>
      </c>
      <c r="P3317" s="12">
        <f t="shared" si="308"/>
        <v>42466.303715277783</v>
      </c>
      <c r="Q3317" s="12">
        <f t="shared" si="309"/>
        <v>42496.303715277783</v>
      </c>
      <c r="R3317" t="s">
        <v>8271</v>
      </c>
      <c r="S3317" t="str">
        <f t="shared" si="310"/>
        <v>theater</v>
      </c>
      <c r="T3317" t="str">
        <f t="shared" si="311"/>
        <v>plays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 s="7">
        <v>11737</v>
      </c>
      <c r="E3318" s="7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7">
        <f t="shared" si="306"/>
        <v>93.977440000000001</v>
      </c>
      <c r="N3318" t="b">
        <v>1</v>
      </c>
      <c r="O3318" s="11">
        <f t="shared" si="307"/>
        <v>1.0008673425918038</v>
      </c>
      <c r="P3318" s="12">
        <f t="shared" si="308"/>
        <v>41826.871238425927</v>
      </c>
      <c r="Q3318" s="12">
        <f t="shared" si="309"/>
        <v>41859.57916666667</v>
      </c>
      <c r="R3318" t="s">
        <v>8271</v>
      </c>
      <c r="S3318" t="str">
        <f t="shared" si="310"/>
        <v>theater</v>
      </c>
      <c r="T3318" t="str">
        <f t="shared" si="311"/>
        <v>plays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 s="7">
        <v>1050</v>
      </c>
      <c r="E3319" s="7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7">
        <f t="shared" si="306"/>
        <v>61.944444444444443</v>
      </c>
      <c r="N3319" t="b">
        <v>1</v>
      </c>
      <c r="O3319" s="11">
        <f t="shared" si="307"/>
        <v>1.0619047619047619</v>
      </c>
      <c r="P3319" s="12">
        <f t="shared" si="308"/>
        <v>42499.039629629624</v>
      </c>
      <c r="Q3319" s="12">
        <f t="shared" si="309"/>
        <v>42529.039629629624</v>
      </c>
      <c r="R3319" t="s">
        <v>8271</v>
      </c>
      <c r="S3319" t="str">
        <f t="shared" si="310"/>
        <v>theater</v>
      </c>
      <c r="T3319" t="str">
        <f t="shared" si="311"/>
        <v>plays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 s="7">
        <v>2000</v>
      </c>
      <c r="E3320" s="7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7">
        <f t="shared" si="306"/>
        <v>78.5</v>
      </c>
      <c r="N3320" t="b">
        <v>1</v>
      </c>
      <c r="O3320" s="11">
        <f t="shared" si="307"/>
        <v>1.256</v>
      </c>
      <c r="P3320" s="12">
        <f t="shared" si="308"/>
        <v>42431.302002314813</v>
      </c>
      <c r="Q3320" s="12">
        <f t="shared" si="309"/>
        <v>42471.104166666672</v>
      </c>
      <c r="R3320" t="s">
        <v>8271</v>
      </c>
      <c r="S3320" t="str">
        <f t="shared" si="310"/>
        <v>theater</v>
      </c>
      <c r="T3320" t="str">
        <f t="shared" si="311"/>
        <v>plays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 s="7">
        <v>500</v>
      </c>
      <c r="E3321" s="7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7">
        <f t="shared" si="306"/>
        <v>33.75</v>
      </c>
      <c r="N3321" t="b">
        <v>1</v>
      </c>
      <c r="O3321" s="11">
        <f t="shared" si="307"/>
        <v>1.08</v>
      </c>
      <c r="P3321" s="12">
        <f t="shared" si="308"/>
        <v>41990.585486111115</v>
      </c>
      <c r="Q3321" s="12">
        <f t="shared" si="309"/>
        <v>42035.585486111115</v>
      </c>
      <c r="R3321" t="s">
        <v>8271</v>
      </c>
      <c r="S3321" t="str">
        <f t="shared" si="310"/>
        <v>theater</v>
      </c>
      <c r="T3321" t="str">
        <f t="shared" si="311"/>
        <v>plays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 s="7">
        <v>2500</v>
      </c>
      <c r="E3322" s="7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7">
        <f t="shared" si="306"/>
        <v>66.44736842105263</v>
      </c>
      <c r="N3322" t="b">
        <v>1</v>
      </c>
      <c r="O3322" s="11">
        <f t="shared" si="307"/>
        <v>1.01</v>
      </c>
      <c r="P3322" s="12">
        <f t="shared" si="308"/>
        <v>42513.045798611114</v>
      </c>
      <c r="Q3322" s="12">
        <f t="shared" si="309"/>
        <v>42543.045798611114</v>
      </c>
      <c r="R3322" t="s">
        <v>8271</v>
      </c>
      <c r="S3322" t="str">
        <f t="shared" si="310"/>
        <v>theater</v>
      </c>
      <c r="T3322" t="str">
        <f t="shared" si="311"/>
        <v>plays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 s="7">
        <v>500</v>
      </c>
      <c r="E3323" s="7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7">
        <f t="shared" si="306"/>
        <v>35.799999999999997</v>
      </c>
      <c r="N3323" t="b">
        <v>1</v>
      </c>
      <c r="O3323" s="11">
        <f t="shared" si="307"/>
        <v>1.0740000000000001</v>
      </c>
      <c r="P3323" s="12">
        <f t="shared" si="308"/>
        <v>41914.100289351853</v>
      </c>
      <c r="Q3323" s="12">
        <f t="shared" si="309"/>
        <v>41928.165972222225</v>
      </c>
      <c r="R3323" t="s">
        <v>8271</v>
      </c>
      <c r="S3323" t="str">
        <f t="shared" si="310"/>
        <v>theater</v>
      </c>
      <c r="T3323" t="str">
        <f t="shared" si="311"/>
        <v>plays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 s="7">
        <v>3300</v>
      </c>
      <c r="E3324" s="7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7">
        <f t="shared" si="306"/>
        <v>145.65217391304347</v>
      </c>
      <c r="N3324" t="b">
        <v>1</v>
      </c>
      <c r="O3324" s="11">
        <f t="shared" si="307"/>
        <v>1.0151515151515151</v>
      </c>
      <c r="P3324" s="12">
        <f t="shared" si="308"/>
        <v>42521.010370370372</v>
      </c>
      <c r="Q3324" s="12">
        <f t="shared" si="309"/>
        <v>42543.163194444445</v>
      </c>
      <c r="R3324" t="s">
        <v>8271</v>
      </c>
      <c r="S3324" t="str">
        <f t="shared" si="310"/>
        <v>theater</v>
      </c>
      <c r="T3324" t="str">
        <f t="shared" si="311"/>
        <v>plays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 s="7">
        <v>1000</v>
      </c>
      <c r="E3325" s="7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7">
        <f t="shared" si="306"/>
        <v>25.693877551020407</v>
      </c>
      <c r="N3325" t="b">
        <v>1</v>
      </c>
      <c r="O3325" s="11">
        <f t="shared" si="307"/>
        <v>1.2589999999999999</v>
      </c>
      <c r="P3325" s="12">
        <f t="shared" si="308"/>
        <v>42608.36583333333</v>
      </c>
      <c r="Q3325" s="12">
        <f t="shared" si="309"/>
        <v>42638.36583333333</v>
      </c>
      <c r="R3325" t="s">
        <v>8271</v>
      </c>
      <c r="S3325" t="str">
        <f t="shared" si="310"/>
        <v>theater</v>
      </c>
      <c r="T3325" t="str">
        <f t="shared" si="311"/>
        <v>plays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 s="7">
        <v>1500</v>
      </c>
      <c r="E3326" s="7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7">
        <f t="shared" si="306"/>
        <v>152.5</v>
      </c>
      <c r="N3326" t="b">
        <v>1</v>
      </c>
      <c r="O3326" s="11">
        <f t="shared" si="307"/>
        <v>1.0166666666666666</v>
      </c>
      <c r="P3326" s="12">
        <f t="shared" si="308"/>
        <v>42512.58321759259</v>
      </c>
      <c r="Q3326" s="12">
        <f t="shared" si="309"/>
        <v>42526.58321759259</v>
      </c>
      <c r="R3326" t="s">
        <v>8271</v>
      </c>
      <c r="S3326" t="str">
        <f t="shared" si="310"/>
        <v>theater</v>
      </c>
      <c r="T3326" t="str">
        <f t="shared" si="311"/>
        <v>plays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 s="7">
        <v>400</v>
      </c>
      <c r="E3327" s="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7">
        <f t="shared" si="306"/>
        <v>30</v>
      </c>
      <c r="N3327" t="b">
        <v>1</v>
      </c>
      <c r="O3327" s="11">
        <f t="shared" si="307"/>
        <v>1.125</v>
      </c>
      <c r="P3327" s="12">
        <f t="shared" si="308"/>
        <v>42064.785613425927</v>
      </c>
      <c r="Q3327" s="12">
        <f t="shared" si="309"/>
        <v>42099.743946759263</v>
      </c>
      <c r="R3327" t="s">
        <v>8271</v>
      </c>
      <c r="S3327" t="str">
        <f t="shared" si="310"/>
        <v>theater</v>
      </c>
      <c r="T3327" t="str">
        <f t="shared" si="311"/>
        <v>plays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 s="7">
        <v>8000</v>
      </c>
      <c r="E3328" s="7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7">
        <f t="shared" si="306"/>
        <v>142.28070175438597</v>
      </c>
      <c r="N3328" t="b">
        <v>1</v>
      </c>
      <c r="O3328" s="11">
        <f t="shared" si="307"/>
        <v>1.0137499999999999</v>
      </c>
      <c r="P3328" s="12">
        <f t="shared" si="308"/>
        <v>42041.714178240742</v>
      </c>
      <c r="Q3328" s="12">
        <f t="shared" si="309"/>
        <v>42071.67251157407</v>
      </c>
      <c r="R3328" t="s">
        <v>8271</v>
      </c>
      <c r="S3328" t="str">
        <f t="shared" si="310"/>
        <v>theater</v>
      </c>
      <c r="T3328" t="str">
        <f t="shared" si="311"/>
        <v>plays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 s="7">
        <v>800</v>
      </c>
      <c r="E3329" s="7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7">
        <f t="shared" si="306"/>
        <v>24.545454545454547</v>
      </c>
      <c r="N3329" t="b">
        <v>1</v>
      </c>
      <c r="O3329" s="11">
        <f t="shared" si="307"/>
        <v>1.0125</v>
      </c>
      <c r="P3329" s="12">
        <f t="shared" si="308"/>
        <v>42468.374606481477</v>
      </c>
      <c r="Q3329" s="12">
        <f t="shared" si="309"/>
        <v>42498.374606481477</v>
      </c>
      <c r="R3329" t="s">
        <v>8271</v>
      </c>
      <c r="S3329" t="str">
        <f t="shared" si="310"/>
        <v>theater</v>
      </c>
      <c r="T3329" t="str">
        <f t="shared" si="311"/>
        <v>plays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 s="7">
        <v>1800</v>
      </c>
      <c r="E3330" s="7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7">
        <f t="shared" si="306"/>
        <v>292.77777777777777</v>
      </c>
      <c r="N3330" t="b">
        <v>1</v>
      </c>
      <c r="O3330" s="11">
        <f t="shared" si="307"/>
        <v>1.4638888888888888</v>
      </c>
      <c r="P3330" s="12">
        <f t="shared" si="308"/>
        <v>41822.57503472222</v>
      </c>
      <c r="Q3330" s="12">
        <f t="shared" si="309"/>
        <v>41825.041666666664</v>
      </c>
      <c r="R3330" t="s">
        <v>8271</v>
      </c>
      <c r="S3330" t="str">
        <f t="shared" si="310"/>
        <v>theater</v>
      </c>
      <c r="T3330" t="str">
        <f t="shared" si="311"/>
        <v>plays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 s="7">
        <v>1000</v>
      </c>
      <c r="E3331" s="7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7">
        <f t="shared" ref="M3331:M3394" si="312">E3331/L3331</f>
        <v>44.92307692307692</v>
      </c>
      <c r="N3331" t="b">
        <v>1</v>
      </c>
      <c r="O3331" s="11">
        <f t="shared" ref="O3331:O3394" si="313">E3331/D3331</f>
        <v>1.1679999999999999</v>
      </c>
      <c r="P3331" s="12">
        <f t="shared" ref="P3331:P3394" si="314">(((J3331/60)/60)/24)+DATE(1970,1,1)</f>
        <v>41837.323009259257</v>
      </c>
      <c r="Q3331" s="12">
        <f t="shared" ref="Q3331:Q3394" si="315">(((I3331/60)/60)/24)+DATE(1970,1,1)</f>
        <v>41847.958333333336</v>
      </c>
      <c r="R3331" t="s">
        <v>8271</v>
      </c>
      <c r="S3331" t="str">
        <f t="shared" ref="S3331:S3394" si="316">LEFT(R3331, SEARCH("/",R3331,1)-1)</f>
        <v>theater</v>
      </c>
      <c r="T3331" t="str">
        <f t="shared" ref="T3331:T3394" si="317">RIGHT(R3331,LEN(R3331)-SEARCH("/",R3331))</f>
        <v>plays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 s="7">
        <v>1500</v>
      </c>
      <c r="E3332" s="7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7">
        <f t="shared" si="312"/>
        <v>23.10144927536232</v>
      </c>
      <c r="N3332" t="b">
        <v>1</v>
      </c>
      <c r="O3332" s="11">
        <f t="shared" si="313"/>
        <v>1.0626666666666666</v>
      </c>
      <c r="P3332" s="12">
        <f t="shared" si="314"/>
        <v>42065.887361111112</v>
      </c>
      <c r="Q3332" s="12">
        <f t="shared" si="315"/>
        <v>42095.845694444448</v>
      </c>
      <c r="R3332" t="s">
        <v>8271</v>
      </c>
      <c r="S3332" t="str">
        <f t="shared" si="316"/>
        <v>theater</v>
      </c>
      <c r="T3332" t="str">
        <f t="shared" si="317"/>
        <v>plays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 s="7">
        <v>5000</v>
      </c>
      <c r="E3333" s="7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7">
        <f t="shared" si="312"/>
        <v>80.400000000000006</v>
      </c>
      <c r="N3333" t="b">
        <v>1</v>
      </c>
      <c r="O3333" s="11">
        <f t="shared" si="313"/>
        <v>1.0451999999999999</v>
      </c>
      <c r="P3333" s="12">
        <f t="shared" si="314"/>
        <v>42248.697754629626</v>
      </c>
      <c r="Q3333" s="12">
        <f t="shared" si="315"/>
        <v>42283.697754629626</v>
      </c>
      <c r="R3333" t="s">
        <v>8271</v>
      </c>
      <c r="S3333" t="str">
        <f t="shared" si="316"/>
        <v>theater</v>
      </c>
      <c r="T3333" t="str">
        <f t="shared" si="317"/>
        <v>plays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 s="7">
        <v>6000</v>
      </c>
      <c r="E3334" s="7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7">
        <f t="shared" si="312"/>
        <v>72.289156626506028</v>
      </c>
      <c r="N3334" t="b">
        <v>1</v>
      </c>
      <c r="O3334" s="11">
        <f t="shared" si="313"/>
        <v>1</v>
      </c>
      <c r="P3334" s="12">
        <f t="shared" si="314"/>
        <v>41809.860300925924</v>
      </c>
      <c r="Q3334" s="12">
        <f t="shared" si="315"/>
        <v>41839.860300925924</v>
      </c>
      <c r="R3334" t="s">
        <v>8271</v>
      </c>
      <c r="S3334" t="str">
        <f t="shared" si="316"/>
        <v>theater</v>
      </c>
      <c r="T3334" t="str">
        <f t="shared" si="317"/>
        <v>plays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 s="7">
        <v>3500</v>
      </c>
      <c r="E3335" s="7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7">
        <f t="shared" si="312"/>
        <v>32.972972972972975</v>
      </c>
      <c r="N3335" t="b">
        <v>1</v>
      </c>
      <c r="O3335" s="11">
        <f t="shared" si="313"/>
        <v>1.0457142857142858</v>
      </c>
      <c r="P3335" s="12">
        <f t="shared" si="314"/>
        <v>42148.676851851851</v>
      </c>
      <c r="Q3335" s="12">
        <f t="shared" si="315"/>
        <v>42170.676851851851</v>
      </c>
      <c r="R3335" t="s">
        <v>8271</v>
      </c>
      <c r="S3335" t="str">
        <f t="shared" si="316"/>
        <v>theater</v>
      </c>
      <c r="T3335" t="str">
        <f t="shared" si="317"/>
        <v>plays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 s="7">
        <v>3871</v>
      </c>
      <c r="E3336" s="7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7">
        <f t="shared" si="312"/>
        <v>116.65217391304348</v>
      </c>
      <c r="N3336" t="b">
        <v>1</v>
      </c>
      <c r="O3336" s="11">
        <f t="shared" si="313"/>
        <v>1.3862051149573753</v>
      </c>
      <c r="P3336" s="12">
        <f t="shared" si="314"/>
        <v>42185.521087962959</v>
      </c>
      <c r="Q3336" s="12">
        <f t="shared" si="315"/>
        <v>42215.521087962959</v>
      </c>
      <c r="R3336" t="s">
        <v>8271</v>
      </c>
      <c r="S3336" t="str">
        <f t="shared" si="316"/>
        <v>theater</v>
      </c>
      <c r="T3336" t="str">
        <f t="shared" si="317"/>
        <v>plays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 s="7">
        <v>5000</v>
      </c>
      <c r="E3337" s="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7">
        <f t="shared" si="312"/>
        <v>79.61904761904762</v>
      </c>
      <c r="N3337" t="b">
        <v>1</v>
      </c>
      <c r="O3337" s="11">
        <f t="shared" si="313"/>
        <v>1.0032000000000001</v>
      </c>
      <c r="P3337" s="12">
        <f t="shared" si="314"/>
        <v>41827.674143518518</v>
      </c>
      <c r="Q3337" s="12">
        <f t="shared" si="315"/>
        <v>41854.958333333336</v>
      </c>
      <c r="R3337" t="s">
        <v>8271</v>
      </c>
      <c r="S3337" t="str">
        <f t="shared" si="316"/>
        <v>theater</v>
      </c>
      <c r="T3337" t="str">
        <f t="shared" si="317"/>
        <v>plays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 s="7">
        <v>250</v>
      </c>
      <c r="E3338" s="7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7">
        <f t="shared" si="312"/>
        <v>27.777777777777779</v>
      </c>
      <c r="N3338" t="b">
        <v>1</v>
      </c>
      <c r="O3338" s="11">
        <f t="shared" si="313"/>
        <v>1</v>
      </c>
      <c r="P3338" s="12">
        <f t="shared" si="314"/>
        <v>42437.398680555561</v>
      </c>
      <c r="Q3338" s="12">
        <f t="shared" si="315"/>
        <v>42465.35701388889</v>
      </c>
      <c r="R3338" t="s">
        <v>8271</v>
      </c>
      <c r="S3338" t="str">
        <f t="shared" si="316"/>
        <v>theater</v>
      </c>
      <c r="T3338" t="str">
        <f t="shared" si="317"/>
        <v>plays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 s="7">
        <v>2500</v>
      </c>
      <c r="E3339" s="7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7">
        <f t="shared" si="312"/>
        <v>81.029411764705884</v>
      </c>
      <c r="N3339" t="b">
        <v>1</v>
      </c>
      <c r="O3339" s="11">
        <f t="shared" si="313"/>
        <v>1.1020000000000001</v>
      </c>
      <c r="P3339" s="12">
        <f t="shared" si="314"/>
        <v>41901.282025462962</v>
      </c>
      <c r="Q3339" s="12">
        <f t="shared" si="315"/>
        <v>41922.875</v>
      </c>
      <c r="R3339" t="s">
        <v>8271</v>
      </c>
      <c r="S3339" t="str">
        <f t="shared" si="316"/>
        <v>theater</v>
      </c>
      <c r="T3339" t="str">
        <f t="shared" si="317"/>
        <v>plays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 s="7">
        <v>15000</v>
      </c>
      <c r="E3340" s="7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7">
        <f t="shared" si="312"/>
        <v>136.84821428571428</v>
      </c>
      <c r="N3340" t="b">
        <v>1</v>
      </c>
      <c r="O3340" s="11">
        <f t="shared" si="313"/>
        <v>1.0218</v>
      </c>
      <c r="P3340" s="12">
        <f t="shared" si="314"/>
        <v>42769.574999999997</v>
      </c>
      <c r="Q3340" s="12">
        <f t="shared" si="315"/>
        <v>42790.574999999997</v>
      </c>
      <c r="R3340" t="s">
        <v>8271</v>
      </c>
      <c r="S3340" t="str">
        <f t="shared" si="316"/>
        <v>theater</v>
      </c>
      <c r="T3340" t="str">
        <f t="shared" si="317"/>
        <v>plays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 s="7">
        <v>8000</v>
      </c>
      <c r="E3341" s="7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7">
        <f t="shared" si="312"/>
        <v>177.61702127659575</v>
      </c>
      <c r="N3341" t="b">
        <v>1</v>
      </c>
      <c r="O3341" s="11">
        <f t="shared" si="313"/>
        <v>1.0435000000000001</v>
      </c>
      <c r="P3341" s="12">
        <f t="shared" si="314"/>
        <v>42549.665717592594</v>
      </c>
      <c r="Q3341" s="12">
        <f t="shared" si="315"/>
        <v>42579.665717592594</v>
      </c>
      <c r="R3341" t="s">
        <v>8271</v>
      </c>
      <c r="S3341" t="str">
        <f t="shared" si="316"/>
        <v>theater</v>
      </c>
      <c r="T3341" t="str">
        <f t="shared" si="317"/>
        <v>plays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 s="7">
        <v>3000</v>
      </c>
      <c r="E3342" s="7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7">
        <f t="shared" si="312"/>
        <v>109.07894736842105</v>
      </c>
      <c r="N3342" t="b">
        <v>1</v>
      </c>
      <c r="O3342" s="11">
        <f t="shared" si="313"/>
        <v>1.3816666666666666</v>
      </c>
      <c r="P3342" s="12">
        <f t="shared" si="314"/>
        <v>42685.974004629628</v>
      </c>
      <c r="Q3342" s="12">
        <f t="shared" si="315"/>
        <v>42710.974004629628</v>
      </c>
      <c r="R3342" t="s">
        <v>8271</v>
      </c>
      <c r="S3342" t="str">
        <f t="shared" si="316"/>
        <v>theater</v>
      </c>
      <c r="T3342" t="str">
        <f t="shared" si="317"/>
        <v>plays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 s="7">
        <v>3350</v>
      </c>
      <c r="E3343" s="7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7">
        <f t="shared" si="312"/>
        <v>119.64285714285714</v>
      </c>
      <c r="N3343" t="b">
        <v>1</v>
      </c>
      <c r="O3343" s="11">
        <f t="shared" si="313"/>
        <v>1</v>
      </c>
      <c r="P3343" s="12">
        <f t="shared" si="314"/>
        <v>42510.798854166671</v>
      </c>
      <c r="Q3343" s="12">
        <f t="shared" si="315"/>
        <v>42533.708333333328</v>
      </c>
      <c r="R3343" t="s">
        <v>8271</v>
      </c>
      <c r="S3343" t="str">
        <f t="shared" si="316"/>
        <v>theater</v>
      </c>
      <c r="T3343" t="str">
        <f t="shared" si="317"/>
        <v>plays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 s="7">
        <v>6000</v>
      </c>
      <c r="E3344" s="7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7">
        <f t="shared" si="312"/>
        <v>78.205128205128204</v>
      </c>
      <c r="N3344" t="b">
        <v>1</v>
      </c>
      <c r="O3344" s="11">
        <f t="shared" si="313"/>
        <v>1.0166666666666666</v>
      </c>
      <c r="P3344" s="12">
        <f t="shared" si="314"/>
        <v>42062.296412037031</v>
      </c>
      <c r="Q3344" s="12">
        <f t="shared" si="315"/>
        <v>42095.207638888889</v>
      </c>
      <c r="R3344" t="s">
        <v>8271</v>
      </c>
      <c r="S3344" t="str">
        <f t="shared" si="316"/>
        <v>theater</v>
      </c>
      <c r="T3344" t="str">
        <f t="shared" si="317"/>
        <v>plays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 s="7">
        <v>700</v>
      </c>
      <c r="E3345" s="7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7">
        <f t="shared" si="312"/>
        <v>52.173913043478258</v>
      </c>
      <c r="N3345" t="b">
        <v>1</v>
      </c>
      <c r="O3345" s="11">
        <f t="shared" si="313"/>
        <v>1.7142857142857142</v>
      </c>
      <c r="P3345" s="12">
        <f t="shared" si="314"/>
        <v>42452.916481481487</v>
      </c>
      <c r="Q3345" s="12">
        <f t="shared" si="315"/>
        <v>42473.554166666669</v>
      </c>
      <c r="R3345" t="s">
        <v>8271</v>
      </c>
      <c r="S3345" t="str">
        <f t="shared" si="316"/>
        <v>theater</v>
      </c>
      <c r="T3345" t="str">
        <f t="shared" si="317"/>
        <v>plays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 s="7">
        <v>4500</v>
      </c>
      <c r="E3346" s="7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7">
        <f t="shared" si="312"/>
        <v>114.125</v>
      </c>
      <c r="N3346" t="b">
        <v>1</v>
      </c>
      <c r="O3346" s="11">
        <f t="shared" si="313"/>
        <v>1.0144444444444445</v>
      </c>
      <c r="P3346" s="12">
        <f t="shared" si="314"/>
        <v>41851.200150462959</v>
      </c>
      <c r="Q3346" s="12">
        <f t="shared" si="315"/>
        <v>41881.200150462959</v>
      </c>
      <c r="R3346" t="s">
        <v>8271</v>
      </c>
      <c r="S3346" t="str">
        <f t="shared" si="316"/>
        <v>theater</v>
      </c>
      <c r="T3346" t="str">
        <f t="shared" si="317"/>
        <v>plays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 s="7">
        <v>500</v>
      </c>
      <c r="E3347" s="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7">
        <f t="shared" si="312"/>
        <v>50</v>
      </c>
      <c r="N3347" t="b">
        <v>1</v>
      </c>
      <c r="O3347" s="11">
        <f t="shared" si="313"/>
        <v>1.3</v>
      </c>
      <c r="P3347" s="12">
        <f t="shared" si="314"/>
        <v>42053.106111111112</v>
      </c>
      <c r="Q3347" s="12">
        <f t="shared" si="315"/>
        <v>42112.025694444441</v>
      </c>
      <c r="R3347" t="s">
        <v>8271</v>
      </c>
      <c r="S3347" t="str">
        <f t="shared" si="316"/>
        <v>theater</v>
      </c>
      <c r="T3347" t="str">
        <f t="shared" si="317"/>
        <v>plays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 s="7">
        <v>1500</v>
      </c>
      <c r="E3348" s="7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7">
        <f t="shared" si="312"/>
        <v>91.666666666666671</v>
      </c>
      <c r="N3348" t="b">
        <v>1</v>
      </c>
      <c r="O3348" s="11">
        <f t="shared" si="313"/>
        <v>1.1000000000000001</v>
      </c>
      <c r="P3348" s="12">
        <f t="shared" si="314"/>
        <v>42054.024421296301</v>
      </c>
      <c r="Q3348" s="12">
        <f t="shared" si="315"/>
        <v>42061.024421296301</v>
      </c>
      <c r="R3348" t="s">
        <v>8271</v>
      </c>
      <c r="S3348" t="str">
        <f t="shared" si="316"/>
        <v>theater</v>
      </c>
      <c r="T3348" t="str">
        <f t="shared" si="317"/>
        <v>plays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 s="7">
        <v>2000</v>
      </c>
      <c r="E3349" s="7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7">
        <f t="shared" si="312"/>
        <v>108.59090909090909</v>
      </c>
      <c r="N3349" t="b">
        <v>1</v>
      </c>
      <c r="O3349" s="11">
        <f t="shared" si="313"/>
        <v>1.1944999999999999</v>
      </c>
      <c r="P3349" s="12">
        <f t="shared" si="314"/>
        <v>42484.551550925928</v>
      </c>
      <c r="Q3349" s="12">
        <f t="shared" si="315"/>
        <v>42498.875</v>
      </c>
      <c r="R3349" t="s">
        <v>8271</v>
      </c>
      <c r="S3349" t="str">
        <f t="shared" si="316"/>
        <v>theater</v>
      </c>
      <c r="T3349" t="str">
        <f t="shared" si="317"/>
        <v>plays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 s="7">
        <v>5500</v>
      </c>
      <c r="E3350" s="7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7">
        <f t="shared" si="312"/>
        <v>69.822784810126578</v>
      </c>
      <c r="N3350" t="b">
        <v>1</v>
      </c>
      <c r="O3350" s="11">
        <f t="shared" si="313"/>
        <v>1.002909090909091</v>
      </c>
      <c r="P3350" s="12">
        <f t="shared" si="314"/>
        <v>42466.558796296296</v>
      </c>
      <c r="Q3350" s="12">
        <f t="shared" si="315"/>
        <v>42490.165972222225</v>
      </c>
      <c r="R3350" t="s">
        <v>8271</v>
      </c>
      <c r="S3350" t="str">
        <f t="shared" si="316"/>
        <v>theater</v>
      </c>
      <c r="T3350" t="str">
        <f t="shared" si="317"/>
        <v>plays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 s="7">
        <v>1000</v>
      </c>
      <c r="E3351" s="7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7">
        <f t="shared" si="312"/>
        <v>109.57142857142857</v>
      </c>
      <c r="N3351" t="b">
        <v>1</v>
      </c>
      <c r="O3351" s="11">
        <f t="shared" si="313"/>
        <v>1.534</v>
      </c>
      <c r="P3351" s="12">
        <f t="shared" si="314"/>
        <v>42513.110787037032</v>
      </c>
      <c r="Q3351" s="12">
        <f t="shared" si="315"/>
        <v>42534.708333333328</v>
      </c>
      <c r="R3351" t="s">
        <v>8271</v>
      </c>
      <c r="S3351" t="str">
        <f t="shared" si="316"/>
        <v>theater</v>
      </c>
      <c r="T3351" t="str">
        <f t="shared" si="317"/>
        <v>plays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 s="7">
        <v>3500</v>
      </c>
      <c r="E3352" s="7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7">
        <f t="shared" si="312"/>
        <v>71.666666666666671</v>
      </c>
      <c r="N3352" t="b">
        <v>1</v>
      </c>
      <c r="O3352" s="11">
        <f t="shared" si="313"/>
        <v>1.0442857142857143</v>
      </c>
      <c r="P3352" s="12">
        <f t="shared" si="314"/>
        <v>42302.701516203699</v>
      </c>
      <c r="Q3352" s="12">
        <f t="shared" si="315"/>
        <v>42337.958333333328</v>
      </c>
      <c r="R3352" t="s">
        <v>8271</v>
      </c>
      <c r="S3352" t="str">
        <f t="shared" si="316"/>
        <v>theater</v>
      </c>
      <c r="T3352" t="str">
        <f t="shared" si="317"/>
        <v>plays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 s="7">
        <v>5000</v>
      </c>
      <c r="E3353" s="7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7">
        <f t="shared" si="312"/>
        <v>93.611111111111114</v>
      </c>
      <c r="N3353" t="b">
        <v>1</v>
      </c>
      <c r="O3353" s="11">
        <f t="shared" si="313"/>
        <v>1.0109999999999999</v>
      </c>
      <c r="P3353" s="12">
        <f t="shared" si="314"/>
        <v>41806.395428240743</v>
      </c>
      <c r="Q3353" s="12">
        <f t="shared" si="315"/>
        <v>41843.458333333336</v>
      </c>
      <c r="R3353" t="s">
        <v>8271</v>
      </c>
      <c r="S3353" t="str">
        <f t="shared" si="316"/>
        <v>theater</v>
      </c>
      <c r="T3353" t="str">
        <f t="shared" si="317"/>
        <v>plays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 s="7">
        <v>5000</v>
      </c>
      <c r="E3354" s="7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7">
        <f t="shared" si="312"/>
        <v>76.8</v>
      </c>
      <c r="N3354" t="b">
        <v>1</v>
      </c>
      <c r="O3354" s="11">
        <f t="shared" si="313"/>
        <v>1.0751999999999999</v>
      </c>
      <c r="P3354" s="12">
        <f t="shared" si="314"/>
        <v>42495.992800925931</v>
      </c>
      <c r="Q3354" s="12">
        <f t="shared" si="315"/>
        <v>42552.958333333328</v>
      </c>
      <c r="R3354" t="s">
        <v>8271</v>
      </c>
      <c r="S3354" t="str">
        <f t="shared" si="316"/>
        <v>theater</v>
      </c>
      <c r="T3354" t="str">
        <f t="shared" si="317"/>
        <v>plays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 s="7">
        <v>500</v>
      </c>
      <c r="E3355" s="7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7">
        <f t="shared" si="312"/>
        <v>35.795454545454547</v>
      </c>
      <c r="N3355" t="b">
        <v>1</v>
      </c>
      <c r="O3355" s="11">
        <f t="shared" si="313"/>
        <v>3.15</v>
      </c>
      <c r="P3355" s="12">
        <f t="shared" si="314"/>
        <v>42479.432291666672</v>
      </c>
      <c r="Q3355" s="12">
        <f t="shared" si="315"/>
        <v>42492.958333333328</v>
      </c>
      <c r="R3355" t="s">
        <v>8271</v>
      </c>
      <c r="S3355" t="str">
        <f t="shared" si="316"/>
        <v>theater</v>
      </c>
      <c r="T3355" t="str">
        <f t="shared" si="317"/>
        <v>plays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 s="7">
        <v>3000</v>
      </c>
      <c r="E3356" s="7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7">
        <f t="shared" si="312"/>
        <v>55.6</v>
      </c>
      <c r="N3356" t="b">
        <v>1</v>
      </c>
      <c r="O3356" s="11">
        <f t="shared" si="313"/>
        <v>1.0193333333333334</v>
      </c>
      <c r="P3356" s="12">
        <f t="shared" si="314"/>
        <v>42270.7269212963</v>
      </c>
      <c r="Q3356" s="12">
        <f t="shared" si="315"/>
        <v>42306.167361111111</v>
      </c>
      <c r="R3356" t="s">
        <v>8271</v>
      </c>
      <c r="S3356" t="str">
        <f t="shared" si="316"/>
        <v>theater</v>
      </c>
      <c r="T3356" t="str">
        <f t="shared" si="317"/>
        <v>plays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 s="7">
        <v>1750</v>
      </c>
      <c r="E3357" s="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7">
        <f t="shared" si="312"/>
        <v>147.33333333333334</v>
      </c>
      <c r="N3357" t="b">
        <v>1</v>
      </c>
      <c r="O3357" s="11">
        <f t="shared" si="313"/>
        <v>1.2628571428571429</v>
      </c>
      <c r="P3357" s="12">
        <f t="shared" si="314"/>
        <v>42489.619525462964</v>
      </c>
      <c r="Q3357" s="12">
        <f t="shared" si="315"/>
        <v>42500.470138888893</v>
      </c>
      <c r="R3357" t="s">
        <v>8271</v>
      </c>
      <c r="S3357" t="str">
        <f t="shared" si="316"/>
        <v>theater</v>
      </c>
      <c r="T3357" t="str">
        <f t="shared" si="317"/>
        <v>plays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 s="7">
        <v>1500</v>
      </c>
      <c r="E3358" s="7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7">
        <f t="shared" si="312"/>
        <v>56.333333333333336</v>
      </c>
      <c r="N3358" t="b">
        <v>1</v>
      </c>
      <c r="O3358" s="11">
        <f t="shared" si="313"/>
        <v>1.014</v>
      </c>
      <c r="P3358" s="12">
        <f t="shared" si="314"/>
        <v>42536.815648148149</v>
      </c>
      <c r="Q3358" s="12">
        <f t="shared" si="315"/>
        <v>42566.815648148149</v>
      </c>
      <c r="R3358" t="s">
        <v>8271</v>
      </c>
      <c r="S3358" t="str">
        <f t="shared" si="316"/>
        <v>theater</v>
      </c>
      <c r="T3358" t="str">
        <f t="shared" si="317"/>
        <v>plays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 s="7">
        <v>2000</v>
      </c>
      <c r="E3359" s="7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7">
        <f t="shared" si="312"/>
        <v>96.19047619047619</v>
      </c>
      <c r="N3359" t="b">
        <v>1</v>
      </c>
      <c r="O3359" s="11">
        <f t="shared" si="313"/>
        <v>1.01</v>
      </c>
      <c r="P3359" s="12">
        <f t="shared" si="314"/>
        <v>41822.417939814812</v>
      </c>
      <c r="Q3359" s="12">
        <f t="shared" si="315"/>
        <v>41852.417939814812</v>
      </c>
      <c r="R3359" t="s">
        <v>8271</v>
      </c>
      <c r="S3359" t="str">
        <f t="shared" si="316"/>
        <v>theater</v>
      </c>
      <c r="T3359" t="str">
        <f t="shared" si="317"/>
        <v>plays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 s="7">
        <v>10000</v>
      </c>
      <c r="E3360" s="7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7">
        <f t="shared" si="312"/>
        <v>63.574074074074076</v>
      </c>
      <c r="N3360" t="b">
        <v>1</v>
      </c>
      <c r="O3360" s="11">
        <f t="shared" si="313"/>
        <v>1.0299</v>
      </c>
      <c r="P3360" s="12">
        <f t="shared" si="314"/>
        <v>41932.311099537037</v>
      </c>
      <c r="Q3360" s="12">
        <f t="shared" si="315"/>
        <v>41962.352766203709</v>
      </c>
      <c r="R3360" t="s">
        <v>8271</v>
      </c>
      <c r="S3360" t="str">
        <f t="shared" si="316"/>
        <v>theater</v>
      </c>
      <c r="T3360" t="str">
        <f t="shared" si="317"/>
        <v>plays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 s="7">
        <v>4000</v>
      </c>
      <c r="E3361" s="7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7">
        <f t="shared" si="312"/>
        <v>184.78260869565219</v>
      </c>
      <c r="N3361" t="b">
        <v>1</v>
      </c>
      <c r="O3361" s="11">
        <f t="shared" si="313"/>
        <v>1.0625</v>
      </c>
      <c r="P3361" s="12">
        <f t="shared" si="314"/>
        <v>42746.057106481487</v>
      </c>
      <c r="Q3361" s="12">
        <f t="shared" si="315"/>
        <v>42791.057106481487</v>
      </c>
      <c r="R3361" t="s">
        <v>8271</v>
      </c>
      <c r="S3361" t="str">
        <f t="shared" si="316"/>
        <v>theater</v>
      </c>
      <c r="T3361" t="str">
        <f t="shared" si="317"/>
        <v>plays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 s="7">
        <v>9000</v>
      </c>
      <c r="E3362" s="7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7">
        <f t="shared" si="312"/>
        <v>126.72222222222223</v>
      </c>
      <c r="N3362" t="b">
        <v>1</v>
      </c>
      <c r="O3362" s="11">
        <f t="shared" si="313"/>
        <v>1.0137777777777779</v>
      </c>
      <c r="P3362" s="12">
        <f t="shared" si="314"/>
        <v>42697.082673611112</v>
      </c>
      <c r="Q3362" s="12">
        <f t="shared" si="315"/>
        <v>42718.665972222225</v>
      </c>
      <c r="R3362" t="s">
        <v>8271</v>
      </c>
      <c r="S3362" t="str">
        <f t="shared" si="316"/>
        <v>theater</v>
      </c>
      <c r="T3362" t="str">
        <f t="shared" si="317"/>
        <v>plays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 s="7">
        <v>5000</v>
      </c>
      <c r="E3363" s="7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7">
        <f t="shared" si="312"/>
        <v>83.42647058823529</v>
      </c>
      <c r="N3363" t="b">
        <v>1</v>
      </c>
      <c r="O3363" s="11">
        <f t="shared" si="313"/>
        <v>1.1346000000000001</v>
      </c>
      <c r="P3363" s="12">
        <f t="shared" si="314"/>
        <v>41866.025347222225</v>
      </c>
      <c r="Q3363" s="12">
        <f t="shared" si="315"/>
        <v>41883.665972222225</v>
      </c>
      <c r="R3363" t="s">
        <v>8271</v>
      </c>
      <c r="S3363" t="str">
        <f t="shared" si="316"/>
        <v>theater</v>
      </c>
      <c r="T3363" t="str">
        <f t="shared" si="317"/>
        <v>plays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 s="7">
        <v>500</v>
      </c>
      <c r="E3364" s="7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7">
        <f t="shared" si="312"/>
        <v>54.5</v>
      </c>
      <c r="N3364" t="b">
        <v>1</v>
      </c>
      <c r="O3364" s="11">
        <f t="shared" si="313"/>
        <v>2.1800000000000002</v>
      </c>
      <c r="P3364" s="12">
        <f t="shared" si="314"/>
        <v>42056.091631944444</v>
      </c>
      <c r="Q3364" s="12">
        <f t="shared" si="315"/>
        <v>42070.204861111109</v>
      </c>
      <c r="R3364" t="s">
        <v>8271</v>
      </c>
      <c r="S3364" t="str">
        <f t="shared" si="316"/>
        <v>theater</v>
      </c>
      <c r="T3364" t="str">
        <f t="shared" si="317"/>
        <v>plays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 s="7">
        <v>7750</v>
      </c>
      <c r="E3365" s="7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7">
        <f t="shared" si="312"/>
        <v>302.30769230769232</v>
      </c>
      <c r="N3365" t="b">
        <v>1</v>
      </c>
      <c r="O3365" s="11">
        <f t="shared" si="313"/>
        <v>1.0141935483870967</v>
      </c>
      <c r="P3365" s="12">
        <f t="shared" si="314"/>
        <v>41851.771354166667</v>
      </c>
      <c r="Q3365" s="12">
        <f t="shared" si="315"/>
        <v>41870.666666666664</v>
      </c>
      <c r="R3365" t="s">
        <v>8271</v>
      </c>
      <c r="S3365" t="str">
        <f t="shared" si="316"/>
        <v>theater</v>
      </c>
      <c r="T3365" t="str">
        <f t="shared" si="317"/>
        <v>plays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 s="7">
        <v>3000</v>
      </c>
      <c r="E3366" s="7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7">
        <f t="shared" si="312"/>
        <v>44.138888888888886</v>
      </c>
      <c r="N3366" t="b">
        <v>1</v>
      </c>
      <c r="O3366" s="11">
        <f t="shared" si="313"/>
        <v>1.0593333333333332</v>
      </c>
      <c r="P3366" s="12">
        <f t="shared" si="314"/>
        <v>42422.977418981478</v>
      </c>
      <c r="Q3366" s="12">
        <f t="shared" si="315"/>
        <v>42444.875</v>
      </c>
      <c r="R3366" t="s">
        <v>8271</v>
      </c>
      <c r="S3366" t="str">
        <f t="shared" si="316"/>
        <v>theater</v>
      </c>
      <c r="T3366" t="str">
        <f t="shared" si="317"/>
        <v>plays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 s="7">
        <v>2500</v>
      </c>
      <c r="E3367" s="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7">
        <f t="shared" si="312"/>
        <v>866.66666666666663</v>
      </c>
      <c r="N3367" t="b">
        <v>1</v>
      </c>
      <c r="O3367" s="11">
        <f t="shared" si="313"/>
        <v>1.04</v>
      </c>
      <c r="P3367" s="12">
        <f t="shared" si="314"/>
        <v>42321.101759259262</v>
      </c>
      <c r="Q3367" s="12">
        <f t="shared" si="315"/>
        <v>42351.101759259262</v>
      </c>
      <c r="R3367" t="s">
        <v>8271</v>
      </c>
      <c r="S3367" t="str">
        <f t="shared" si="316"/>
        <v>theater</v>
      </c>
      <c r="T3367" t="str">
        <f t="shared" si="317"/>
        <v>plays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 s="7">
        <v>500</v>
      </c>
      <c r="E3368" s="7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7">
        <f t="shared" si="312"/>
        <v>61.388888888888886</v>
      </c>
      <c r="N3368" t="b">
        <v>1</v>
      </c>
      <c r="O3368" s="11">
        <f t="shared" si="313"/>
        <v>2.21</v>
      </c>
      <c r="P3368" s="12">
        <f t="shared" si="314"/>
        <v>42107.067557870367</v>
      </c>
      <c r="Q3368" s="12">
        <f t="shared" si="315"/>
        <v>42137.067557870367</v>
      </c>
      <c r="R3368" t="s">
        <v>8271</v>
      </c>
      <c r="S3368" t="str">
        <f t="shared" si="316"/>
        <v>theater</v>
      </c>
      <c r="T3368" t="str">
        <f t="shared" si="317"/>
        <v>plays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 s="7">
        <v>750</v>
      </c>
      <c r="E3369" s="7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7">
        <f t="shared" si="312"/>
        <v>29.666666666666668</v>
      </c>
      <c r="N3369" t="b">
        <v>1</v>
      </c>
      <c r="O3369" s="11">
        <f t="shared" si="313"/>
        <v>1.1866666666666668</v>
      </c>
      <c r="P3369" s="12">
        <f t="shared" si="314"/>
        <v>42192.933958333335</v>
      </c>
      <c r="Q3369" s="12">
        <f t="shared" si="315"/>
        <v>42217.933958333335</v>
      </c>
      <c r="R3369" t="s">
        <v>8271</v>
      </c>
      <c r="S3369" t="str">
        <f t="shared" si="316"/>
        <v>theater</v>
      </c>
      <c r="T3369" t="str">
        <f t="shared" si="317"/>
        <v>plays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 s="7">
        <v>1000</v>
      </c>
      <c r="E3370" s="7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7">
        <f t="shared" si="312"/>
        <v>45.478260869565219</v>
      </c>
      <c r="N3370" t="b">
        <v>1</v>
      </c>
      <c r="O3370" s="11">
        <f t="shared" si="313"/>
        <v>1.046</v>
      </c>
      <c r="P3370" s="12">
        <f t="shared" si="314"/>
        <v>41969.199756944443</v>
      </c>
      <c r="Q3370" s="12">
        <f t="shared" si="315"/>
        <v>42005.208333333328</v>
      </c>
      <c r="R3370" t="s">
        <v>8271</v>
      </c>
      <c r="S3370" t="str">
        <f t="shared" si="316"/>
        <v>theater</v>
      </c>
      <c r="T3370" t="str">
        <f t="shared" si="317"/>
        <v>plays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 s="7">
        <v>5000</v>
      </c>
      <c r="E3371" s="7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7">
        <f t="shared" si="312"/>
        <v>96.203703703703709</v>
      </c>
      <c r="N3371" t="b">
        <v>1</v>
      </c>
      <c r="O3371" s="11">
        <f t="shared" si="313"/>
        <v>1.0389999999999999</v>
      </c>
      <c r="P3371" s="12">
        <f t="shared" si="314"/>
        <v>42690.041435185187</v>
      </c>
      <c r="Q3371" s="12">
        <f t="shared" si="315"/>
        <v>42750.041435185187</v>
      </c>
      <c r="R3371" t="s">
        <v>8271</v>
      </c>
      <c r="S3371" t="str">
        <f t="shared" si="316"/>
        <v>theater</v>
      </c>
      <c r="T3371" t="str">
        <f t="shared" si="317"/>
        <v>plays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 s="7">
        <v>1500</v>
      </c>
      <c r="E3372" s="7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7">
        <f t="shared" si="312"/>
        <v>67.92307692307692</v>
      </c>
      <c r="N3372" t="b">
        <v>1</v>
      </c>
      <c r="O3372" s="11">
        <f t="shared" si="313"/>
        <v>1.1773333333333333</v>
      </c>
      <c r="P3372" s="12">
        <f t="shared" si="314"/>
        <v>42690.334317129629</v>
      </c>
      <c r="Q3372" s="12">
        <f t="shared" si="315"/>
        <v>42721.333333333328</v>
      </c>
      <c r="R3372" t="s">
        <v>8271</v>
      </c>
      <c r="S3372" t="str">
        <f t="shared" si="316"/>
        <v>theater</v>
      </c>
      <c r="T3372" t="str">
        <f t="shared" si="317"/>
        <v>plays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 s="7">
        <v>200</v>
      </c>
      <c r="E3373" s="7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7">
        <f t="shared" si="312"/>
        <v>30.777777777777779</v>
      </c>
      <c r="N3373" t="b">
        <v>1</v>
      </c>
      <c r="O3373" s="11">
        <f t="shared" si="313"/>
        <v>1.385</v>
      </c>
      <c r="P3373" s="12">
        <f t="shared" si="314"/>
        <v>42312.874594907407</v>
      </c>
      <c r="Q3373" s="12">
        <f t="shared" si="315"/>
        <v>42340.874594907407</v>
      </c>
      <c r="R3373" t="s">
        <v>8271</v>
      </c>
      <c r="S3373" t="str">
        <f t="shared" si="316"/>
        <v>theater</v>
      </c>
      <c r="T3373" t="str">
        <f t="shared" si="317"/>
        <v>plays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 s="7">
        <v>1000</v>
      </c>
      <c r="E3374" s="7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7">
        <f t="shared" si="312"/>
        <v>38.333333333333336</v>
      </c>
      <c r="N3374" t="b">
        <v>1</v>
      </c>
      <c r="O3374" s="11">
        <f t="shared" si="313"/>
        <v>1.0349999999999999</v>
      </c>
      <c r="P3374" s="12">
        <f t="shared" si="314"/>
        <v>41855.548101851848</v>
      </c>
      <c r="Q3374" s="12">
        <f t="shared" si="315"/>
        <v>41876.207638888889</v>
      </c>
      <c r="R3374" t="s">
        <v>8271</v>
      </c>
      <c r="S3374" t="str">
        <f t="shared" si="316"/>
        <v>theater</v>
      </c>
      <c r="T3374" t="str">
        <f t="shared" si="317"/>
        <v>plays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 s="7">
        <v>2000</v>
      </c>
      <c r="E3375" s="7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7">
        <f t="shared" si="312"/>
        <v>66.833333333333329</v>
      </c>
      <c r="N3375" t="b">
        <v>1</v>
      </c>
      <c r="O3375" s="11">
        <f t="shared" si="313"/>
        <v>1.0024999999999999</v>
      </c>
      <c r="P3375" s="12">
        <f t="shared" si="314"/>
        <v>42179.854629629626</v>
      </c>
      <c r="Q3375" s="12">
        <f t="shared" si="315"/>
        <v>42203.666666666672</v>
      </c>
      <c r="R3375" t="s">
        <v>8271</v>
      </c>
      <c r="S3375" t="str">
        <f t="shared" si="316"/>
        <v>theater</v>
      </c>
      <c r="T3375" t="str">
        <f t="shared" si="317"/>
        <v>plays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 s="7">
        <v>3500</v>
      </c>
      <c r="E3376" s="7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7">
        <f t="shared" si="312"/>
        <v>71.730769230769226</v>
      </c>
      <c r="N3376" t="b">
        <v>1</v>
      </c>
      <c r="O3376" s="11">
        <f t="shared" si="313"/>
        <v>1.0657142857142856</v>
      </c>
      <c r="P3376" s="12">
        <f t="shared" si="314"/>
        <v>42275.731666666667</v>
      </c>
      <c r="Q3376" s="12">
        <f t="shared" si="315"/>
        <v>42305.731666666667</v>
      </c>
      <c r="R3376" t="s">
        <v>8271</v>
      </c>
      <c r="S3376" t="str">
        <f t="shared" si="316"/>
        <v>theater</v>
      </c>
      <c r="T3376" t="str">
        <f t="shared" si="317"/>
        <v>plays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 s="7">
        <v>3000</v>
      </c>
      <c r="E3377" s="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7">
        <f t="shared" si="312"/>
        <v>176.47058823529412</v>
      </c>
      <c r="N3377" t="b">
        <v>1</v>
      </c>
      <c r="O3377" s="11">
        <f t="shared" si="313"/>
        <v>1</v>
      </c>
      <c r="P3377" s="12">
        <f t="shared" si="314"/>
        <v>41765.610798611109</v>
      </c>
      <c r="Q3377" s="12">
        <f t="shared" si="315"/>
        <v>41777.610798611109</v>
      </c>
      <c r="R3377" t="s">
        <v>8271</v>
      </c>
      <c r="S3377" t="str">
        <f t="shared" si="316"/>
        <v>theater</v>
      </c>
      <c r="T3377" t="str">
        <f t="shared" si="317"/>
        <v>plays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 s="7">
        <v>8000</v>
      </c>
      <c r="E3378" s="7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7">
        <f t="shared" si="312"/>
        <v>421.10526315789474</v>
      </c>
      <c r="N3378" t="b">
        <v>1</v>
      </c>
      <c r="O3378" s="11">
        <f t="shared" si="313"/>
        <v>1.0001249999999999</v>
      </c>
      <c r="P3378" s="12">
        <f t="shared" si="314"/>
        <v>42059.701319444444</v>
      </c>
      <c r="Q3378" s="12">
        <f t="shared" si="315"/>
        <v>42119.659652777773</v>
      </c>
      <c r="R3378" t="s">
        <v>8271</v>
      </c>
      <c r="S3378" t="str">
        <f t="shared" si="316"/>
        <v>theater</v>
      </c>
      <c r="T3378" t="str">
        <f t="shared" si="317"/>
        <v>plays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 s="7">
        <v>8000</v>
      </c>
      <c r="E3379" s="7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7">
        <f t="shared" si="312"/>
        <v>104.98701298701299</v>
      </c>
      <c r="N3379" t="b">
        <v>1</v>
      </c>
      <c r="O3379" s="11">
        <f t="shared" si="313"/>
        <v>1.0105</v>
      </c>
      <c r="P3379" s="12">
        <f t="shared" si="314"/>
        <v>42053.732627314821</v>
      </c>
      <c r="Q3379" s="12">
        <f t="shared" si="315"/>
        <v>42083.705555555556</v>
      </c>
      <c r="R3379" t="s">
        <v>8271</v>
      </c>
      <c r="S3379" t="str">
        <f t="shared" si="316"/>
        <v>theater</v>
      </c>
      <c r="T3379" t="str">
        <f t="shared" si="317"/>
        <v>plays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 s="7">
        <v>550</v>
      </c>
      <c r="E3380" s="7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7">
        <f t="shared" si="312"/>
        <v>28.19047619047619</v>
      </c>
      <c r="N3380" t="b">
        <v>1</v>
      </c>
      <c r="O3380" s="11">
        <f t="shared" si="313"/>
        <v>1.0763636363636364</v>
      </c>
      <c r="P3380" s="12">
        <f t="shared" si="314"/>
        <v>41858.355393518519</v>
      </c>
      <c r="Q3380" s="12">
        <f t="shared" si="315"/>
        <v>41882.547222222223</v>
      </c>
      <c r="R3380" t="s">
        <v>8271</v>
      </c>
      <c r="S3380" t="str">
        <f t="shared" si="316"/>
        <v>theater</v>
      </c>
      <c r="T3380" t="str">
        <f t="shared" si="317"/>
        <v>plays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 s="7">
        <v>2000</v>
      </c>
      <c r="E3381" s="7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7">
        <f t="shared" si="312"/>
        <v>54.55263157894737</v>
      </c>
      <c r="N3381" t="b">
        <v>1</v>
      </c>
      <c r="O3381" s="11">
        <f t="shared" si="313"/>
        <v>1.0365</v>
      </c>
      <c r="P3381" s="12">
        <f t="shared" si="314"/>
        <v>42225.513888888891</v>
      </c>
      <c r="Q3381" s="12">
        <f t="shared" si="315"/>
        <v>42242.958333333328</v>
      </c>
      <c r="R3381" t="s">
        <v>8271</v>
      </c>
      <c r="S3381" t="str">
        <f t="shared" si="316"/>
        <v>theater</v>
      </c>
      <c r="T3381" t="str">
        <f t="shared" si="317"/>
        <v>plays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 s="7">
        <v>3000</v>
      </c>
      <c r="E3382" s="7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7">
        <f t="shared" si="312"/>
        <v>111.89285714285714</v>
      </c>
      <c r="N3382" t="b">
        <v>1</v>
      </c>
      <c r="O3382" s="11">
        <f t="shared" si="313"/>
        <v>1.0443333333333333</v>
      </c>
      <c r="P3382" s="12">
        <f t="shared" si="314"/>
        <v>41937.95344907407</v>
      </c>
      <c r="Q3382" s="12">
        <f t="shared" si="315"/>
        <v>41972.995115740734</v>
      </c>
      <c r="R3382" t="s">
        <v>8271</v>
      </c>
      <c r="S3382" t="str">
        <f t="shared" si="316"/>
        <v>theater</v>
      </c>
      <c r="T3382" t="str">
        <f t="shared" si="317"/>
        <v>plays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 s="7">
        <v>4000</v>
      </c>
      <c r="E3383" s="7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7">
        <f t="shared" si="312"/>
        <v>85.208333333333329</v>
      </c>
      <c r="N3383" t="b">
        <v>1</v>
      </c>
      <c r="O3383" s="11">
        <f t="shared" si="313"/>
        <v>1.0225</v>
      </c>
      <c r="P3383" s="12">
        <f t="shared" si="314"/>
        <v>42044.184988425928</v>
      </c>
      <c r="Q3383" s="12">
        <f t="shared" si="315"/>
        <v>42074.143321759257</v>
      </c>
      <c r="R3383" t="s">
        <v>8271</v>
      </c>
      <c r="S3383" t="str">
        <f t="shared" si="316"/>
        <v>theater</v>
      </c>
      <c r="T3383" t="str">
        <f t="shared" si="317"/>
        <v>plays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 s="7">
        <v>3500</v>
      </c>
      <c r="E3384" s="7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7">
        <f t="shared" si="312"/>
        <v>76.652173913043484</v>
      </c>
      <c r="N3384" t="b">
        <v>1</v>
      </c>
      <c r="O3384" s="11">
        <f t="shared" si="313"/>
        <v>1.0074285714285713</v>
      </c>
      <c r="P3384" s="12">
        <f t="shared" si="314"/>
        <v>42559.431203703702</v>
      </c>
      <c r="Q3384" s="12">
        <f t="shared" si="315"/>
        <v>42583.957638888889</v>
      </c>
      <c r="R3384" t="s">
        <v>8271</v>
      </c>
      <c r="S3384" t="str">
        <f t="shared" si="316"/>
        <v>theater</v>
      </c>
      <c r="T3384" t="str">
        <f t="shared" si="317"/>
        <v>plays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 s="7">
        <v>1750</v>
      </c>
      <c r="E3385" s="7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7">
        <f t="shared" si="312"/>
        <v>65.166666666666671</v>
      </c>
      <c r="N3385" t="b">
        <v>1</v>
      </c>
      <c r="O3385" s="11">
        <f t="shared" si="313"/>
        <v>1.1171428571428572</v>
      </c>
      <c r="P3385" s="12">
        <f t="shared" si="314"/>
        <v>42524.782638888893</v>
      </c>
      <c r="Q3385" s="12">
        <f t="shared" si="315"/>
        <v>42544.782638888893</v>
      </c>
      <c r="R3385" t="s">
        <v>8271</v>
      </c>
      <c r="S3385" t="str">
        <f t="shared" si="316"/>
        <v>theater</v>
      </c>
      <c r="T3385" t="str">
        <f t="shared" si="317"/>
        <v>plays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 s="7">
        <v>6000</v>
      </c>
      <c r="E3386" s="7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7">
        <f t="shared" si="312"/>
        <v>93.760312499999998</v>
      </c>
      <c r="N3386" t="b">
        <v>1</v>
      </c>
      <c r="O3386" s="11">
        <f t="shared" si="313"/>
        <v>1.0001100000000001</v>
      </c>
      <c r="P3386" s="12">
        <f t="shared" si="314"/>
        <v>42292.087592592594</v>
      </c>
      <c r="Q3386" s="12">
        <f t="shared" si="315"/>
        <v>42329.125</v>
      </c>
      <c r="R3386" t="s">
        <v>8271</v>
      </c>
      <c r="S3386" t="str">
        <f t="shared" si="316"/>
        <v>theater</v>
      </c>
      <c r="T3386" t="str">
        <f t="shared" si="317"/>
        <v>plays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 s="7">
        <v>2000</v>
      </c>
      <c r="E3387" s="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7">
        <f t="shared" si="312"/>
        <v>133.33333333333334</v>
      </c>
      <c r="N3387" t="b">
        <v>1</v>
      </c>
      <c r="O3387" s="11">
        <f t="shared" si="313"/>
        <v>1</v>
      </c>
      <c r="P3387" s="12">
        <f t="shared" si="314"/>
        <v>41953.8675</v>
      </c>
      <c r="Q3387" s="12">
        <f t="shared" si="315"/>
        <v>41983.8675</v>
      </c>
      <c r="R3387" t="s">
        <v>8271</v>
      </c>
      <c r="S3387" t="str">
        <f t="shared" si="316"/>
        <v>theater</v>
      </c>
      <c r="T3387" t="str">
        <f t="shared" si="317"/>
        <v>plays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 s="7">
        <v>2000</v>
      </c>
      <c r="E3388" s="7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7">
        <f t="shared" si="312"/>
        <v>51.219512195121951</v>
      </c>
      <c r="N3388" t="b">
        <v>1</v>
      </c>
      <c r="O3388" s="11">
        <f t="shared" si="313"/>
        <v>1.05</v>
      </c>
      <c r="P3388" s="12">
        <f t="shared" si="314"/>
        <v>41946.644745370373</v>
      </c>
      <c r="Q3388" s="12">
        <f t="shared" si="315"/>
        <v>41976.644745370373</v>
      </c>
      <c r="R3388" t="s">
        <v>8271</v>
      </c>
      <c r="S3388" t="str">
        <f t="shared" si="316"/>
        <v>theater</v>
      </c>
      <c r="T3388" t="str">
        <f t="shared" si="317"/>
        <v>plays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 s="7">
        <v>3000</v>
      </c>
      <c r="E3389" s="7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7">
        <f t="shared" si="312"/>
        <v>100.17142857142858</v>
      </c>
      <c r="N3389" t="b">
        <v>1</v>
      </c>
      <c r="O3389" s="11">
        <f t="shared" si="313"/>
        <v>1.1686666666666667</v>
      </c>
      <c r="P3389" s="12">
        <f t="shared" si="314"/>
        <v>41947.762592592589</v>
      </c>
      <c r="Q3389" s="12">
        <f t="shared" si="315"/>
        <v>41987.762592592597</v>
      </c>
      <c r="R3389" t="s">
        <v>8271</v>
      </c>
      <c r="S3389" t="str">
        <f t="shared" si="316"/>
        <v>theater</v>
      </c>
      <c r="T3389" t="str">
        <f t="shared" si="317"/>
        <v>plays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 s="7">
        <v>1500</v>
      </c>
      <c r="E3390" s="7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7">
        <f t="shared" si="312"/>
        <v>34.6</v>
      </c>
      <c r="N3390" t="b">
        <v>1</v>
      </c>
      <c r="O3390" s="11">
        <f t="shared" si="313"/>
        <v>1.038</v>
      </c>
      <c r="P3390" s="12">
        <f t="shared" si="314"/>
        <v>42143.461122685185</v>
      </c>
      <c r="Q3390" s="12">
        <f t="shared" si="315"/>
        <v>42173.461122685185</v>
      </c>
      <c r="R3390" t="s">
        <v>8271</v>
      </c>
      <c r="S3390" t="str">
        <f t="shared" si="316"/>
        <v>theater</v>
      </c>
      <c r="T3390" t="str">
        <f t="shared" si="317"/>
        <v>plays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 s="7">
        <v>10000</v>
      </c>
      <c r="E3391" s="7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7">
        <f t="shared" si="312"/>
        <v>184.67741935483872</v>
      </c>
      <c r="N3391" t="b">
        <v>1</v>
      </c>
      <c r="O3391" s="11">
        <f t="shared" si="313"/>
        <v>1.145</v>
      </c>
      <c r="P3391" s="12">
        <f t="shared" si="314"/>
        <v>42494.563449074078</v>
      </c>
      <c r="Q3391" s="12">
        <f t="shared" si="315"/>
        <v>42524.563449074078</v>
      </c>
      <c r="R3391" t="s">
        <v>8271</v>
      </c>
      <c r="S3391" t="str">
        <f t="shared" si="316"/>
        <v>theater</v>
      </c>
      <c r="T3391" t="str">
        <f t="shared" si="317"/>
        <v>plays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 s="7">
        <v>1500</v>
      </c>
      <c r="E3392" s="7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7">
        <f t="shared" si="312"/>
        <v>69.818181818181813</v>
      </c>
      <c r="N3392" t="b">
        <v>1</v>
      </c>
      <c r="O3392" s="11">
        <f t="shared" si="313"/>
        <v>1.024</v>
      </c>
      <c r="P3392" s="12">
        <f t="shared" si="314"/>
        <v>41815.774826388886</v>
      </c>
      <c r="Q3392" s="12">
        <f t="shared" si="315"/>
        <v>41830.774826388886</v>
      </c>
      <c r="R3392" t="s">
        <v>8271</v>
      </c>
      <c r="S3392" t="str">
        <f t="shared" si="316"/>
        <v>theater</v>
      </c>
      <c r="T3392" t="str">
        <f t="shared" si="317"/>
        <v>plays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 s="7">
        <v>500</v>
      </c>
      <c r="E3393" s="7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7">
        <f t="shared" si="312"/>
        <v>61.944444444444443</v>
      </c>
      <c r="N3393" t="b">
        <v>1</v>
      </c>
      <c r="O3393" s="11">
        <f t="shared" si="313"/>
        <v>2.23</v>
      </c>
      <c r="P3393" s="12">
        <f t="shared" si="314"/>
        <v>41830.545694444445</v>
      </c>
      <c r="Q3393" s="12">
        <f t="shared" si="315"/>
        <v>41859.936111111114</v>
      </c>
      <c r="R3393" t="s">
        <v>8271</v>
      </c>
      <c r="S3393" t="str">
        <f t="shared" si="316"/>
        <v>theater</v>
      </c>
      <c r="T3393" t="str">
        <f t="shared" si="317"/>
        <v>plays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 s="7">
        <v>500</v>
      </c>
      <c r="E3394" s="7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7">
        <f t="shared" si="312"/>
        <v>41.666666666666664</v>
      </c>
      <c r="N3394" t="b">
        <v>1</v>
      </c>
      <c r="O3394" s="11">
        <f t="shared" si="313"/>
        <v>1</v>
      </c>
      <c r="P3394" s="12">
        <f t="shared" si="314"/>
        <v>42446.845543981486</v>
      </c>
      <c r="Q3394" s="12">
        <f t="shared" si="315"/>
        <v>42496.845543981486</v>
      </c>
      <c r="R3394" t="s">
        <v>8271</v>
      </c>
      <c r="S3394" t="str">
        <f t="shared" si="316"/>
        <v>theater</v>
      </c>
      <c r="T3394" t="str">
        <f t="shared" si="317"/>
        <v>plays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 s="7">
        <v>1500</v>
      </c>
      <c r="E3395" s="7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7">
        <f t="shared" ref="M3395:M3458" si="318">E3395/L3395</f>
        <v>36.06818181818182</v>
      </c>
      <c r="N3395" t="b">
        <v>1</v>
      </c>
      <c r="O3395" s="11">
        <f t="shared" ref="O3395:O3458" si="319">E3395/D3395</f>
        <v>1.0580000000000001</v>
      </c>
      <c r="P3395" s="12">
        <f t="shared" ref="P3395:P3458" si="320">(((J3395/60)/60)/24)+DATE(1970,1,1)</f>
        <v>41923.921643518523</v>
      </c>
      <c r="Q3395" s="12">
        <f t="shared" ref="Q3395:Q3458" si="321">(((I3395/60)/60)/24)+DATE(1970,1,1)</f>
        <v>41949.031944444447</v>
      </c>
      <c r="R3395" t="s">
        <v>8271</v>
      </c>
      <c r="S3395" t="str">
        <f t="shared" ref="S3395:S3458" si="322">LEFT(R3395, SEARCH("/",R3395,1)-1)</f>
        <v>theater</v>
      </c>
      <c r="T3395" t="str">
        <f t="shared" ref="T3395:T3458" si="323">RIGHT(R3395,LEN(R3395)-SEARCH("/",R3395))</f>
        <v>plays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 s="7">
        <v>550</v>
      </c>
      <c r="E3396" s="7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7">
        <f t="shared" si="318"/>
        <v>29</v>
      </c>
      <c r="N3396" t="b">
        <v>1</v>
      </c>
      <c r="O3396" s="11">
        <f t="shared" si="319"/>
        <v>1.4236363636363636</v>
      </c>
      <c r="P3396" s="12">
        <f t="shared" si="320"/>
        <v>41817.59542824074</v>
      </c>
      <c r="Q3396" s="12">
        <f t="shared" si="321"/>
        <v>41847.59542824074</v>
      </c>
      <c r="R3396" t="s">
        <v>8271</v>
      </c>
      <c r="S3396" t="str">
        <f t="shared" si="322"/>
        <v>theater</v>
      </c>
      <c r="T3396" t="str">
        <f t="shared" si="323"/>
        <v>plays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 s="7">
        <v>500</v>
      </c>
      <c r="E3397" s="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7">
        <f t="shared" si="318"/>
        <v>24.210526315789473</v>
      </c>
      <c r="N3397" t="b">
        <v>1</v>
      </c>
      <c r="O3397" s="11">
        <f t="shared" si="319"/>
        <v>1.84</v>
      </c>
      <c r="P3397" s="12">
        <f t="shared" si="320"/>
        <v>42140.712314814817</v>
      </c>
      <c r="Q3397" s="12">
        <f t="shared" si="321"/>
        <v>42154.756944444445</v>
      </c>
      <c r="R3397" t="s">
        <v>8271</v>
      </c>
      <c r="S3397" t="str">
        <f t="shared" si="322"/>
        <v>theater</v>
      </c>
      <c r="T3397" t="str">
        <f t="shared" si="323"/>
        <v>plays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 s="7">
        <v>1500</v>
      </c>
      <c r="E3398" s="7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7">
        <f t="shared" si="318"/>
        <v>55.892857142857146</v>
      </c>
      <c r="N3398" t="b">
        <v>1</v>
      </c>
      <c r="O3398" s="11">
        <f t="shared" si="319"/>
        <v>1.0433333333333332</v>
      </c>
      <c r="P3398" s="12">
        <f t="shared" si="320"/>
        <v>41764.44663194444</v>
      </c>
      <c r="Q3398" s="12">
        <f t="shared" si="321"/>
        <v>41791.165972222225</v>
      </c>
      <c r="R3398" t="s">
        <v>8271</v>
      </c>
      <c r="S3398" t="str">
        <f t="shared" si="322"/>
        <v>theater</v>
      </c>
      <c r="T3398" t="str">
        <f t="shared" si="323"/>
        <v>plays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 s="7">
        <v>250</v>
      </c>
      <c r="E3399" s="7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7">
        <f t="shared" si="318"/>
        <v>11.666666666666666</v>
      </c>
      <c r="N3399" t="b">
        <v>1</v>
      </c>
      <c r="O3399" s="11">
        <f t="shared" si="319"/>
        <v>1.1200000000000001</v>
      </c>
      <c r="P3399" s="12">
        <f t="shared" si="320"/>
        <v>42378.478344907402</v>
      </c>
      <c r="Q3399" s="12">
        <f t="shared" si="321"/>
        <v>42418.916666666672</v>
      </c>
      <c r="R3399" t="s">
        <v>8271</v>
      </c>
      <c r="S3399" t="str">
        <f t="shared" si="322"/>
        <v>theater</v>
      </c>
      <c r="T3399" t="str">
        <f t="shared" si="323"/>
        <v>plays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 s="7">
        <v>4000</v>
      </c>
      <c r="E3400" s="7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7">
        <f t="shared" si="318"/>
        <v>68.353846153846149</v>
      </c>
      <c r="N3400" t="b">
        <v>1</v>
      </c>
      <c r="O3400" s="11">
        <f t="shared" si="319"/>
        <v>1.1107499999999999</v>
      </c>
      <c r="P3400" s="12">
        <f t="shared" si="320"/>
        <v>41941.75203703704</v>
      </c>
      <c r="Q3400" s="12">
        <f t="shared" si="321"/>
        <v>41964.708333333328</v>
      </c>
      <c r="R3400" t="s">
        <v>8271</v>
      </c>
      <c r="S3400" t="str">
        <f t="shared" si="322"/>
        <v>theater</v>
      </c>
      <c r="T3400" t="str">
        <f t="shared" si="323"/>
        <v>plays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 s="7">
        <v>1200</v>
      </c>
      <c r="E3401" s="7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7">
        <f t="shared" si="318"/>
        <v>27.065217391304348</v>
      </c>
      <c r="N3401" t="b">
        <v>1</v>
      </c>
      <c r="O3401" s="11">
        <f t="shared" si="319"/>
        <v>1.0375000000000001</v>
      </c>
      <c r="P3401" s="12">
        <f t="shared" si="320"/>
        <v>42026.920428240745</v>
      </c>
      <c r="Q3401" s="12">
        <f t="shared" si="321"/>
        <v>42056.920428240745</v>
      </c>
      <c r="R3401" t="s">
        <v>8271</v>
      </c>
      <c r="S3401" t="str">
        <f t="shared" si="322"/>
        <v>theater</v>
      </c>
      <c r="T3401" t="str">
        <f t="shared" si="323"/>
        <v>plays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 s="7">
        <v>10000</v>
      </c>
      <c r="E3402" s="7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7">
        <f t="shared" si="318"/>
        <v>118.12941176470588</v>
      </c>
      <c r="N3402" t="b">
        <v>1</v>
      </c>
      <c r="O3402" s="11">
        <f t="shared" si="319"/>
        <v>1.0041</v>
      </c>
      <c r="P3402" s="12">
        <f t="shared" si="320"/>
        <v>41834.953865740739</v>
      </c>
      <c r="Q3402" s="12">
        <f t="shared" si="321"/>
        <v>41879.953865740739</v>
      </c>
      <c r="R3402" t="s">
        <v>8271</v>
      </c>
      <c r="S3402" t="str">
        <f t="shared" si="322"/>
        <v>theater</v>
      </c>
      <c r="T3402" t="str">
        <f t="shared" si="323"/>
        <v>plays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 s="7">
        <v>2900</v>
      </c>
      <c r="E3403" s="7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7">
        <f t="shared" si="318"/>
        <v>44.757575757575758</v>
      </c>
      <c r="N3403" t="b">
        <v>1</v>
      </c>
      <c r="O3403" s="11">
        <f t="shared" si="319"/>
        <v>1.0186206896551724</v>
      </c>
      <c r="P3403" s="12">
        <f t="shared" si="320"/>
        <v>42193.723912037036</v>
      </c>
      <c r="Q3403" s="12">
        <f t="shared" si="321"/>
        <v>42223.723912037036</v>
      </c>
      <c r="R3403" t="s">
        <v>8271</v>
      </c>
      <c r="S3403" t="str">
        <f t="shared" si="322"/>
        <v>theater</v>
      </c>
      <c r="T3403" t="str">
        <f t="shared" si="323"/>
        <v>plays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 s="7">
        <v>15000</v>
      </c>
      <c r="E3404" s="7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7">
        <f t="shared" si="318"/>
        <v>99.787878787878782</v>
      </c>
      <c r="N3404" t="b">
        <v>1</v>
      </c>
      <c r="O3404" s="11">
        <f t="shared" si="319"/>
        <v>1.0976666666666666</v>
      </c>
      <c r="P3404" s="12">
        <f t="shared" si="320"/>
        <v>42290.61855324074</v>
      </c>
      <c r="Q3404" s="12">
        <f t="shared" si="321"/>
        <v>42320.104861111111</v>
      </c>
      <c r="R3404" t="s">
        <v>8271</v>
      </c>
      <c r="S3404" t="str">
        <f t="shared" si="322"/>
        <v>theater</v>
      </c>
      <c r="T3404" t="str">
        <f t="shared" si="323"/>
        <v>plays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 s="7">
        <v>2000</v>
      </c>
      <c r="E3405" s="7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7">
        <f t="shared" si="318"/>
        <v>117.64705882352941</v>
      </c>
      <c r="N3405" t="b">
        <v>1</v>
      </c>
      <c r="O3405" s="11">
        <f t="shared" si="319"/>
        <v>1</v>
      </c>
      <c r="P3405" s="12">
        <f t="shared" si="320"/>
        <v>42150.462083333332</v>
      </c>
      <c r="Q3405" s="12">
        <f t="shared" si="321"/>
        <v>42180.462083333332</v>
      </c>
      <c r="R3405" t="s">
        <v>8271</v>
      </c>
      <c r="S3405" t="str">
        <f t="shared" si="322"/>
        <v>theater</v>
      </c>
      <c r="T3405" t="str">
        <f t="shared" si="323"/>
        <v>plays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 s="7">
        <v>500</v>
      </c>
      <c r="E3406" s="7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7">
        <f t="shared" si="318"/>
        <v>203.33333333333334</v>
      </c>
      <c r="N3406" t="b">
        <v>1</v>
      </c>
      <c r="O3406" s="11">
        <f t="shared" si="319"/>
        <v>1.22</v>
      </c>
      <c r="P3406" s="12">
        <f t="shared" si="320"/>
        <v>42152.503495370373</v>
      </c>
      <c r="Q3406" s="12">
        <f t="shared" si="321"/>
        <v>42172.503495370373</v>
      </c>
      <c r="R3406" t="s">
        <v>8271</v>
      </c>
      <c r="S3406" t="str">
        <f t="shared" si="322"/>
        <v>theater</v>
      </c>
      <c r="T3406" t="str">
        <f t="shared" si="323"/>
        <v>plays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 s="7">
        <v>350</v>
      </c>
      <c r="E3407" s="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7">
        <f t="shared" si="318"/>
        <v>28.323529411764707</v>
      </c>
      <c r="N3407" t="b">
        <v>1</v>
      </c>
      <c r="O3407" s="11">
        <f t="shared" si="319"/>
        <v>1.3757142857142857</v>
      </c>
      <c r="P3407" s="12">
        <f t="shared" si="320"/>
        <v>42410.017199074078</v>
      </c>
      <c r="Q3407" s="12">
        <f t="shared" si="321"/>
        <v>42430.999305555553</v>
      </c>
      <c r="R3407" t="s">
        <v>8271</v>
      </c>
      <c r="S3407" t="str">
        <f t="shared" si="322"/>
        <v>theater</v>
      </c>
      <c r="T3407" t="str">
        <f t="shared" si="323"/>
        <v>plays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 s="7">
        <v>10000</v>
      </c>
      <c r="E3408" s="7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7">
        <f t="shared" si="318"/>
        <v>110.23076923076923</v>
      </c>
      <c r="N3408" t="b">
        <v>1</v>
      </c>
      <c r="O3408" s="11">
        <f t="shared" si="319"/>
        <v>1.0031000000000001</v>
      </c>
      <c r="P3408" s="12">
        <f t="shared" si="320"/>
        <v>41791.492777777778</v>
      </c>
      <c r="Q3408" s="12">
        <f t="shared" si="321"/>
        <v>41836.492777777778</v>
      </c>
      <c r="R3408" t="s">
        <v>8271</v>
      </c>
      <c r="S3408" t="str">
        <f t="shared" si="322"/>
        <v>theater</v>
      </c>
      <c r="T3408" t="str">
        <f t="shared" si="323"/>
        <v>plays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 s="7">
        <v>2000</v>
      </c>
      <c r="E3409" s="7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7">
        <f t="shared" si="318"/>
        <v>31.970149253731343</v>
      </c>
      <c r="N3409" t="b">
        <v>1</v>
      </c>
      <c r="O3409" s="11">
        <f t="shared" si="319"/>
        <v>1.071</v>
      </c>
      <c r="P3409" s="12">
        <f t="shared" si="320"/>
        <v>41796.422326388885</v>
      </c>
      <c r="Q3409" s="12">
        <f t="shared" si="321"/>
        <v>41826.422326388885</v>
      </c>
      <c r="R3409" t="s">
        <v>8271</v>
      </c>
      <c r="S3409" t="str">
        <f t="shared" si="322"/>
        <v>theater</v>
      </c>
      <c r="T3409" t="str">
        <f t="shared" si="323"/>
        <v>plays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 s="7">
        <v>500</v>
      </c>
      <c r="E3410" s="7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7">
        <f t="shared" si="318"/>
        <v>58.611111111111114</v>
      </c>
      <c r="N3410" t="b">
        <v>1</v>
      </c>
      <c r="O3410" s="11">
        <f t="shared" si="319"/>
        <v>2.11</v>
      </c>
      <c r="P3410" s="12">
        <f t="shared" si="320"/>
        <v>41808.991944444446</v>
      </c>
      <c r="Q3410" s="12">
        <f t="shared" si="321"/>
        <v>41838.991944444446</v>
      </c>
      <c r="R3410" t="s">
        <v>8271</v>
      </c>
      <c r="S3410" t="str">
        <f t="shared" si="322"/>
        <v>theater</v>
      </c>
      <c r="T3410" t="str">
        <f t="shared" si="323"/>
        <v>plays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 s="7">
        <v>500</v>
      </c>
      <c r="E3411" s="7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7">
        <f t="shared" si="318"/>
        <v>29.428571428571427</v>
      </c>
      <c r="N3411" t="b">
        <v>1</v>
      </c>
      <c r="O3411" s="11">
        <f t="shared" si="319"/>
        <v>1.236</v>
      </c>
      <c r="P3411" s="12">
        <f t="shared" si="320"/>
        <v>42544.814328703709</v>
      </c>
      <c r="Q3411" s="12">
        <f t="shared" si="321"/>
        <v>42582.873611111107</v>
      </c>
      <c r="R3411" t="s">
        <v>8271</v>
      </c>
      <c r="S3411" t="str">
        <f t="shared" si="322"/>
        <v>theater</v>
      </c>
      <c r="T3411" t="str">
        <f t="shared" si="323"/>
        <v>plays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 s="7">
        <v>3000</v>
      </c>
      <c r="E3412" s="7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7">
        <f t="shared" si="318"/>
        <v>81.375</v>
      </c>
      <c r="N3412" t="b">
        <v>1</v>
      </c>
      <c r="O3412" s="11">
        <f t="shared" si="319"/>
        <v>1.085</v>
      </c>
      <c r="P3412" s="12">
        <f t="shared" si="320"/>
        <v>42500.041550925926</v>
      </c>
      <c r="Q3412" s="12">
        <f t="shared" si="321"/>
        <v>42527.291666666672</v>
      </c>
      <c r="R3412" t="s">
        <v>8271</v>
      </c>
      <c r="S3412" t="str">
        <f t="shared" si="322"/>
        <v>theater</v>
      </c>
      <c r="T3412" t="str">
        <f t="shared" si="323"/>
        <v>plays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 s="7">
        <v>15000</v>
      </c>
      <c r="E3413" s="7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7">
        <f t="shared" si="318"/>
        <v>199.16666666666666</v>
      </c>
      <c r="N3413" t="b">
        <v>1</v>
      </c>
      <c r="O3413" s="11">
        <f t="shared" si="319"/>
        <v>1.0356666666666667</v>
      </c>
      <c r="P3413" s="12">
        <f t="shared" si="320"/>
        <v>42265.022824074069</v>
      </c>
      <c r="Q3413" s="12">
        <f t="shared" si="321"/>
        <v>42285.022824074069</v>
      </c>
      <c r="R3413" t="s">
        <v>8271</v>
      </c>
      <c r="S3413" t="str">
        <f t="shared" si="322"/>
        <v>theater</v>
      </c>
      <c r="T3413" t="str">
        <f t="shared" si="323"/>
        <v>plays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 s="7">
        <v>3000</v>
      </c>
      <c r="E3414" s="7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7">
        <f t="shared" si="318"/>
        <v>115.38461538461539</v>
      </c>
      <c r="N3414" t="b">
        <v>1</v>
      </c>
      <c r="O3414" s="11">
        <f t="shared" si="319"/>
        <v>1</v>
      </c>
      <c r="P3414" s="12">
        <f t="shared" si="320"/>
        <v>41879.959050925929</v>
      </c>
      <c r="Q3414" s="12">
        <f t="shared" si="321"/>
        <v>41909.959050925929</v>
      </c>
      <c r="R3414" t="s">
        <v>8271</v>
      </c>
      <c r="S3414" t="str">
        <f t="shared" si="322"/>
        <v>theater</v>
      </c>
      <c r="T3414" t="str">
        <f t="shared" si="323"/>
        <v>plays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 s="7">
        <v>500</v>
      </c>
      <c r="E3415" s="7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7">
        <f t="shared" si="318"/>
        <v>46.428571428571431</v>
      </c>
      <c r="N3415" t="b">
        <v>1</v>
      </c>
      <c r="O3415" s="11">
        <f t="shared" si="319"/>
        <v>1.3</v>
      </c>
      <c r="P3415" s="12">
        <f t="shared" si="320"/>
        <v>42053.733078703706</v>
      </c>
      <c r="Q3415" s="12">
        <f t="shared" si="321"/>
        <v>42063.207638888889</v>
      </c>
      <c r="R3415" t="s">
        <v>8271</v>
      </c>
      <c r="S3415" t="str">
        <f t="shared" si="322"/>
        <v>theater</v>
      </c>
      <c r="T3415" t="str">
        <f t="shared" si="323"/>
        <v>plays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 s="7">
        <v>3000</v>
      </c>
      <c r="E3416" s="7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7">
        <f t="shared" si="318"/>
        <v>70.568181818181813</v>
      </c>
      <c r="N3416" t="b">
        <v>1</v>
      </c>
      <c r="O3416" s="11">
        <f t="shared" si="319"/>
        <v>1.0349999999999999</v>
      </c>
      <c r="P3416" s="12">
        <f t="shared" si="320"/>
        <v>42675.832465277781</v>
      </c>
      <c r="Q3416" s="12">
        <f t="shared" si="321"/>
        <v>42705.332638888889</v>
      </c>
      <c r="R3416" t="s">
        <v>8271</v>
      </c>
      <c r="S3416" t="str">
        <f t="shared" si="322"/>
        <v>theater</v>
      </c>
      <c r="T3416" t="str">
        <f t="shared" si="323"/>
        <v>plays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 s="7">
        <v>200</v>
      </c>
      <c r="E3417" s="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7">
        <f t="shared" si="318"/>
        <v>22.222222222222221</v>
      </c>
      <c r="N3417" t="b">
        <v>1</v>
      </c>
      <c r="O3417" s="11">
        <f t="shared" si="319"/>
        <v>1</v>
      </c>
      <c r="P3417" s="12">
        <f t="shared" si="320"/>
        <v>42467.144166666665</v>
      </c>
      <c r="Q3417" s="12">
        <f t="shared" si="321"/>
        <v>42477.979166666672</v>
      </c>
      <c r="R3417" t="s">
        <v>8271</v>
      </c>
      <c r="S3417" t="str">
        <f t="shared" si="322"/>
        <v>theater</v>
      </c>
      <c r="T3417" t="str">
        <f t="shared" si="323"/>
        <v>plays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 s="7">
        <v>4000</v>
      </c>
      <c r="E3418" s="7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7">
        <f t="shared" si="318"/>
        <v>159.46666666666667</v>
      </c>
      <c r="N3418" t="b">
        <v>1</v>
      </c>
      <c r="O3418" s="11">
        <f t="shared" si="319"/>
        <v>1.196</v>
      </c>
      <c r="P3418" s="12">
        <f t="shared" si="320"/>
        <v>42089.412557870368</v>
      </c>
      <c r="Q3418" s="12">
        <f t="shared" si="321"/>
        <v>42117.770833333328</v>
      </c>
      <c r="R3418" t="s">
        <v>8271</v>
      </c>
      <c r="S3418" t="str">
        <f t="shared" si="322"/>
        <v>theater</v>
      </c>
      <c r="T3418" t="str">
        <f t="shared" si="323"/>
        <v>plays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 s="7">
        <v>1700</v>
      </c>
      <c r="E3419" s="7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7">
        <f t="shared" si="318"/>
        <v>37.777999999999999</v>
      </c>
      <c r="N3419" t="b">
        <v>1</v>
      </c>
      <c r="O3419" s="11">
        <f t="shared" si="319"/>
        <v>1.0000058823529412</v>
      </c>
      <c r="P3419" s="12">
        <f t="shared" si="320"/>
        <v>41894.91375</v>
      </c>
      <c r="Q3419" s="12">
        <f t="shared" si="321"/>
        <v>41938.029861111114</v>
      </c>
      <c r="R3419" t="s">
        <v>8271</v>
      </c>
      <c r="S3419" t="str">
        <f t="shared" si="322"/>
        <v>theater</v>
      </c>
      <c r="T3419" t="str">
        <f t="shared" si="323"/>
        <v>plays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 s="7">
        <v>4000</v>
      </c>
      <c r="E3420" s="7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7">
        <f t="shared" si="318"/>
        <v>72.053571428571431</v>
      </c>
      <c r="N3420" t="b">
        <v>1</v>
      </c>
      <c r="O3420" s="11">
        <f t="shared" si="319"/>
        <v>1.00875</v>
      </c>
      <c r="P3420" s="12">
        <f t="shared" si="320"/>
        <v>41752.83457175926</v>
      </c>
      <c r="Q3420" s="12">
        <f t="shared" si="321"/>
        <v>41782.83457175926</v>
      </c>
      <c r="R3420" t="s">
        <v>8271</v>
      </c>
      <c r="S3420" t="str">
        <f t="shared" si="322"/>
        <v>theater</v>
      </c>
      <c r="T3420" t="str">
        <f t="shared" si="323"/>
        <v>plays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 s="7">
        <v>2750</v>
      </c>
      <c r="E3421" s="7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7">
        <f t="shared" si="318"/>
        <v>63.695652173913047</v>
      </c>
      <c r="N3421" t="b">
        <v>1</v>
      </c>
      <c r="O3421" s="11">
        <f t="shared" si="319"/>
        <v>1.0654545454545454</v>
      </c>
      <c r="P3421" s="12">
        <f t="shared" si="320"/>
        <v>42448.821585648147</v>
      </c>
      <c r="Q3421" s="12">
        <f t="shared" si="321"/>
        <v>42466.895833333328</v>
      </c>
      <c r="R3421" t="s">
        <v>8271</v>
      </c>
      <c r="S3421" t="str">
        <f t="shared" si="322"/>
        <v>theater</v>
      </c>
      <c r="T3421" t="str">
        <f t="shared" si="323"/>
        <v>plays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 s="7">
        <v>700</v>
      </c>
      <c r="E3422" s="7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7">
        <f t="shared" si="318"/>
        <v>28.411764705882351</v>
      </c>
      <c r="N3422" t="b">
        <v>1</v>
      </c>
      <c r="O3422" s="11">
        <f t="shared" si="319"/>
        <v>1.38</v>
      </c>
      <c r="P3422" s="12">
        <f t="shared" si="320"/>
        <v>42405.090300925927</v>
      </c>
      <c r="Q3422" s="12">
        <f t="shared" si="321"/>
        <v>42414</v>
      </c>
      <c r="R3422" t="s">
        <v>8271</v>
      </c>
      <c r="S3422" t="str">
        <f t="shared" si="322"/>
        <v>theater</v>
      </c>
      <c r="T3422" t="str">
        <f t="shared" si="323"/>
        <v>plays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 s="7">
        <v>10000</v>
      </c>
      <c r="E3423" s="7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7">
        <f t="shared" si="318"/>
        <v>103.21428571428571</v>
      </c>
      <c r="N3423" t="b">
        <v>1</v>
      </c>
      <c r="O3423" s="11">
        <f t="shared" si="319"/>
        <v>1.0115000000000001</v>
      </c>
      <c r="P3423" s="12">
        <f t="shared" si="320"/>
        <v>42037.791238425925</v>
      </c>
      <c r="Q3423" s="12">
        <f t="shared" si="321"/>
        <v>42067.791238425925</v>
      </c>
      <c r="R3423" t="s">
        <v>8271</v>
      </c>
      <c r="S3423" t="str">
        <f t="shared" si="322"/>
        <v>theater</v>
      </c>
      <c r="T3423" t="str">
        <f t="shared" si="323"/>
        <v>plays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 s="7">
        <v>3000</v>
      </c>
      <c r="E3424" s="7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7">
        <f t="shared" si="318"/>
        <v>71.152173913043484</v>
      </c>
      <c r="N3424" t="b">
        <v>1</v>
      </c>
      <c r="O3424" s="11">
        <f t="shared" si="319"/>
        <v>1.091</v>
      </c>
      <c r="P3424" s="12">
        <f t="shared" si="320"/>
        <v>42323.562222222223</v>
      </c>
      <c r="Q3424" s="12">
        <f t="shared" si="321"/>
        <v>42352</v>
      </c>
      <c r="R3424" t="s">
        <v>8271</v>
      </c>
      <c r="S3424" t="str">
        <f t="shared" si="322"/>
        <v>theater</v>
      </c>
      <c r="T3424" t="str">
        <f t="shared" si="323"/>
        <v>plays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 s="7">
        <v>250</v>
      </c>
      <c r="E3425" s="7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7">
        <f t="shared" si="318"/>
        <v>35</v>
      </c>
      <c r="N3425" t="b">
        <v>1</v>
      </c>
      <c r="O3425" s="11">
        <f t="shared" si="319"/>
        <v>1.4</v>
      </c>
      <c r="P3425" s="12">
        <f t="shared" si="320"/>
        <v>42088.911354166667</v>
      </c>
      <c r="Q3425" s="12">
        <f t="shared" si="321"/>
        <v>42118.911354166667</v>
      </c>
      <c r="R3425" t="s">
        <v>8271</v>
      </c>
      <c r="S3425" t="str">
        <f t="shared" si="322"/>
        <v>theater</v>
      </c>
      <c r="T3425" t="str">
        <f t="shared" si="323"/>
        <v>plays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 s="7">
        <v>6000</v>
      </c>
      <c r="E3426" s="7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7">
        <f t="shared" si="318"/>
        <v>81.776315789473685</v>
      </c>
      <c r="N3426" t="b">
        <v>1</v>
      </c>
      <c r="O3426" s="11">
        <f t="shared" si="319"/>
        <v>1.0358333333333334</v>
      </c>
      <c r="P3426" s="12">
        <f t="shared" si="320"/>
        <v>42018.676898148144</v>
      </c>
      <c r="Q3426" s="12">
        <f t="shared" si="321"/>
        <v>42040.290972222225</v>
      </c>
      <c r="R3426" t="s">
        <v>8271</v>
      </c>
      <c r="S3426" t="str">
        <f t="shared" si="322"/>
        <v>theater</v>
      </c>
      <c r="T3426" t="str">
        <f t="shared" si="323"/>
        <v>plays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 s="7">
        <v>30000</v>
      </c>
      <c r="E3427" s="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7">
        <f t="shared" si="318"/>
        <v>297.02980769230766</v>
      </c>
      <c r="N3427" t="b">
        <v>1</v>
      </c>
      <c r="O3427" s="11">
        <f t="shared" si="319"/>
        <v>1.0297033333333332</v>
      </c>
      <c r="P3427" s="12">
        <f t="shared" si="320"/>
        <v>41884.617314814815</v>
      </c>
      <c r="Q3427" s="12">
        <f t="shared" si="321"/>
        <v>41916.617314814815</v>
      </c>
      <c r="R3427" t="s">
        <v>8271</v>
      </c>
      <c r="S3427" t="str">
        <f t="shared" si="322"/>
        <v>theater</v>
      </c>
      <c r="T3427" t="str">
        <f t="shared" si="323"/>
        <v>plays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 s="7">
        <v>3750</v>
      </c>
      <c r="E3428" s="7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7">
        <f t="shared" si="318"/>
        <v>46.609195402298852</v>
      </c>
      <c r="N3428" t="b">
        <v>1</v>
      </c>
      <c r="O3428" s="11">
        <f t="shared" si="319"/>
        <v>1.0813333333333333</v>
      </c>
      <c r="P3428" s="12">
        <f t="shared" si="320"/>
        <v>41884.056747685187</v>
      </c>
      <c r="Q3428" s="12">
        <f t="shared" si="321"/>
        <v>41903.083333333336</v>
      </c>
      <c r="R3428" t="s">
        <v>8271</v>
      </c>
      <c r="S3428" t="str">
        <f t="shared" si="322"/>
        <v>theater</v>
      </c>
      <c r="T3428" t="str">
        <f t="shared" si="323"/>
        <v>plays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 s="7">
        <v>1500</v>
      </c>
      <c r="E3429" s="7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7">
        <f t="shared" si="318"/>
        <v>51.724137931034484</v>
      </c>
      <c r="N3429" t="b">
        <v>1</v>
      </c>
      <c r="O3429" s="11">
        <f t="shared" si="319"/>
        <v>1</v>
      </c>
      <c r="P3429" s="12">
        <f t="shared" si="320"/>
        <v>41792.645277777774</v>
      </c>
      <c r="Q3429" s="12">
        <f t="shared" si="321"/>
        <v>41822.645277777774</v>
      </c>
      <c r="R3429" t="s">
        <v>8271</v>
      </c>
      <c r="S3429" t="str">
        <f t="shared" si="322"/>
        <v>theater</v>
      </c>
      <c r="T3429" t="str">
        <f t="shared" si="323"/>
        <v>plays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 s="7">
        <v>2000</v>
      </c>
      <c r="E3430" s="7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7">
        <f t="shared" si="318"/>
        <v>40.294117647058826</v>
      </c>
      <c r="N3430" t="b">
        <v>1</v>
      </c>
      <c r="O3430" s="11">
        <f t="shared" si="319"/>
        <v>1.0275000000000001</v>
      </c>
      <c r="P3430" s="12">
        <f t="shared" si="320"/>
        <v>42038.720451388886</v>
      </c>
      <c r="Q3430" s="12">
        <f t="shared" si="321"/>
        <v>42063.708333333328</v>
      </c>
      <c r="R3430" t="s">
        <v>8271</v>
      </c>
      <c r="S3430" t="str">
        <f t="shared" si="322"/>
        <v>theater</v>
      </c>
      <c r="T3430" t="str">
        <f t="shared" si="323"/>
        <v>plays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 s="7">
        <v>150</v>
      </c>
      <c r="E3431" s="7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7">
        <f t="shared" si="318"/>
        <v>16.25</v>
      </c>
      <c r="N3431" t="b">
        <v>1</v>
      </c>
      <c r="O3431" s="11">
        <f t="shared" si="319"/>
        <v>1.3</v>
      </c>
      <c r="P3431" s="12">
        <f t="shared" si="320"/>
        <v>42662.021539351852</v>
      </c>
      <c r="Q3431" s="12">
        <f t="shared" si="321"/>
        <v>42676.021539351852</v>
      </c>
      <c r="R3431" t="s">
        <v>8271</v>
      </c>
      <c r="S3431" t="str">
        <f t="shared" si="322"/>
        <v>theater</v>
      </c>
      <c r="T3431" t="str">
        <f t="shared" si="323"/>
        <v>plays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 s="7">
        <v>2000</v>
      </c>
      <c r="E3432" s="7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7">
        <f t="shared" si="318"/>
        <v>30.152638888888887</v>
      </c>
      <c r="N3432" t="b">
        <v>1</v>
      </c>
      <c r="O3432" s="11">
        <f t="shared" si="319"/>
        <v>1.0854949999999999</v>
      </c>
      <c r="P3432" s="12">
        <f t="shared" si="320"/>
        <v>41820.945613425924</v>
      </c>
      <c r="Q3432" s="12">
        <f t="shared" si="321"/>
        <v>41850.945613425924</v>
      </c>
      <c r="R3432" t="s">
        <v>8271</v>
      </c>
      <c r="S3432" t="str">
        <f t="shared" si="322"/>
        <v>theater</v>
      </c>
      <c r="T3432" t="str">
        <f t="shared" si="323"/>
        <v>plays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 s="7">
        <v>2000</v>
      </c>
      <c r="E3433" s="7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7">
        <f t="shared" si="318"/>
        <v>95.238095238095241</v>
      </c>
      <c r="N3433" t="b">
        <v>1</v>
      </c>
      <c r="O3433" s="11">
        <f t="shared" si="319"/>
        <v>1</v>
      </c>
      <c r="P3433" s="12">
        <f t="shared" si="320"/>
        <v>41839.730937500004</v>
      </c>
      <c r="Q3433" s="12">
        <f t="shared" si="321"/>
        <v>41869.730937500004</v>
      </c>
      <c r="R3433" t="s">
        <v>8271</v>
      </c>
      <c r="S3433" t="str">
        <f t="shared" si="322"/>
        <v>theater</v>
      </c>
      <c r="T3433" t="str">
        <f t="shared" si="323"/>
        <v>plays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 s="7">
        <v>2000</v>
      </c>
      <c r="E3434" s="7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7">
        <f t="shared" si="318"/>
        <v>52.214285714285715</v>
      </c>
      <c r="N3434" t="b">
        <v>1</v>
      </c>
      <c r="O3434" s="11">
        <f t="shared" si="319"/>
        <v>1.0965</v>
      </c>
      <c r="P3434" s="12">
        <f t="shared" si="320"/>
        <v>42380.581180555557</v>
      </c>
      <c r="Q3434" s="12">
        <f t="shared" si="321"/>
        <v>42405.916666666672</v>
      </c>
      <c r="R3434" t="s">
        <v>8271</v>
      </c>
      <c r="S3434" t="str">
        <f t="shared" si="322"/>
        <v>theater</v>
      </c>
      <c r="T3434" t="str">
        <f t="shared" si="323"/>
        <v>plays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 s="7">
        <v>9500</v>
      </c>
      <c r="E3435" s="7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7">
        <f t="shared" si="318"/>
        <v>134.1549295774648</v>
      </c>
      <c r="N3435" t="b">
        <v>1</v>
      </c>
      <c r="O3435" s="11">
        <f t="shared" si="319"/>
        <v>1.0026315789473683</v>
      </c>
      <c r="P3435" s="12">
        <f t="shared" si="320"/>
        <v>41776.063136574077</v>
      </c>
      <c r="Q3435" s="12">
        <f t="shared" si="321"/>
        <v>41807.125</v>
      </c>
      <c r="R3435" t="s">
        <v>8271</v>
      </c>
      <c r="S3435" t="str">
        <f t="shared" si="322"/>
        <v>theater</v>
      </c>
      <c r="T3435" t="str">
        <f t="shared" si="323"/>
        <v>plays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 s="7">
        <v>10000</v>
      </c>
      <c r="E3436" s="7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7">
        <f t="shared" si="318"/>
        <v>62.827380952380949</v>
      </c>
      <c r="N3436" t="b">
        <v>1</v>
      </c>
      <c r="O3436" s="11">
        <f t="shared" si="319"/>
        <v>1.0555000000000001</v>
      </c>
      <c r="P3436" s="12">
        <f t="shared" si="320"/>
        <v>41800.380428240744</v>
      </c>
      <c r="Q3436" s="12">
        <f t="shared" si="321"/>
        <v>41830.380428240744</v>
      </c>
      <c r="R3436" t="s">
        <v>8271</v>
      </c>
      <c r="S3436" t="str">
        <f t="shared" si="322"/>
        <v>theater</v>
      </c>
      <c r="T3436" t="str">
        <f t="shared" si="323"/>
        <v>plays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 s="7">
        <v>1000</v>
      </c>
      <c r="E3437" s="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7">
        <f t="shared" si="318"/>
        <v>58.94736842105263</v>
      </c>
      <c r="N3437" t="b">
        <v>1</v>
      </c>
      <c r="O3437" s="11">
        <f t="shared" si="319"/>
        <v>1.1200000000000001</v>
      </c>
      <c r="P3437" s="12">
        <f t="shared" si="320"/>
        <v>42572.61681712963</v>
      </c>
      <c r="Q3437" s="12">
        <f t="shared" si="321"/>
        <v>42589.125</v>
      </c>
      <c r="R3437" t="s">
        <v>8271</v>
      </c>
      <c r="S3437" t="str">
        <f t="shared" si="322"/>
        <v>theater</v>
      </c>
      <c r="T3437" t="str">
        <f t="shared" si="323"/>
        <v>plays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 s="7">
        <v>5000</v>
      </c>
      <c r="E3438" s="7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7">
        <f t="shared" si="318"/>
        <v>143.1081081081081</v>
      </c>
      <c r="N3438" t="b">
        <v>1</v>
      </c>
      <c r="O3438" s="11">
        <f t="shared" si="319"/>
        <v>1.0589999999999999</v>
      </c>
      <c r="P3438" s="12">
        <f t="shared" si="320"/>
        <v>41851.541585648149</v>
      </c>
      <c r="Q3438" s="12">
        <f t="shared" si="321"/>
        <v>41872.686111111114</v>
      </c>
      <c r="R3438" t="s">
        <v>8271</v>
      </c>
      <c r="S3438" t="str">
        <f t="shared" si="322"/>
        <v>theater</v>
      </c>
      <c r="T3438" t="str">
        <f t="shared" si="323"/>
        <v>plays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 s="7">
        <v>3000</v>
      </c>
      <c r="E3439" s="7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7">
        <f t="shared" si="318"/>
        <v>84.166666666666671</v>
      </c>
      <c r="N3439" t="b">
        <v>1</v>
      </c>
      <c r="O3439" s="11">
        <f t="shared" si="319"/>
        <v>1.01</v>
      </c>
      <c r="P3439" s="12">
        <f t="shared" si="320"/>
        <v>42205.710879629631</v>
      </c>
      <c r="Q3439" s="12">
        <f t="shared" si="321"/>
        <v>42235.710879629631</v>
      </c>
      <c r="R3439" t="s">
        <v>8271</v>
      </c>
      <c r="S3439" t="str">
        <f t="shared" si="322"/>
        <v>theater</v>
      </c>
      <c r="T3439" t="str">
        <f t="shared" si="323"/>
        <v>plays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 s="7">
        <v>2500</v>
      </c>
      <c r="E3440" s="7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7">
        <f t="shared" si="318"/>
        <v>186.07142857142858</v>
      </c>
      <c r="N3440" t="b">
        <v>1</v>
      </c>
      <c r="O3440" s="11">
        <f t="shared" si="319"/>
        <v>1.042</v>
      </c>
      <c r="P3440" s="12">
        <f t="shared" si="320"/>
        <v>42100.927858796291</v>
      </c>
      <c r="Q3440" s="12">
        <f t="shared" si="321"/>
        <v>42126.875</v>
      </c>
      <c r="R3440" t="s">
        <v>8271</v>
      </c>
      <c r="S3440" t="str">
        <f t="shared" si="322"/>
        <v>theater</v>
      </c>
      <c r="T3440" t="str">
        <f t="shared" si="323"/>
        <v>plays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 s="7">
        <v>1200</v>
      </c>
      <c r="E3441" s="7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7">
        <f t="shared" si="318"/>
        <v>89.785555555555561</v>
      </c>
      <c r="N3441" t="b">
        <v>1</v>
      </c>
      <c r="O3441" s="11">
        <f t="shared" si="319"/>
        <v>1.3467833333333334</v>
      </c>
      <c r="P3441" s="12">
        <f t="shared" si="320"/>
        <v>42374.911226851851</v>
      </c>
      <c r="Q3441" s="12">
        <f t="shared" si="321"/>
        <v>42388.207638888889</v>
      </c>
      <c r="R3441" t="s">
        <v>8271</v>
      </c>
      <c r="S3441" t="str">
        <f t="shared" si="322"/>
        <v>theater</v>
      </c>
      <c r="T3441" t="str">
        <f t="shared" si="323"/>
        <v>plays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 s="7">
        <v>5000</v>
      </c>
      <c r="E3442" s="7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7">
        <f t="shared" si="318"/>
        <v>64.157560975609755</v>
      </c>
      <c r="N3442" t="b">
        <v>1</v>
      </c>
      <c r="O3442" s="11">
        <f t="shared" si="319"/>
        <v>1.052184</v>
      </c>
      <c r="P3442" s="12">
        <f t="shared" si="320"/>
        <v>41809.12300925926</v>
      </c>
      <c r="Q3442" s="12">
        <f t="shared" si="321"/>
        <v>41831.677083333336</v>
      </c>
      <c r="R3442" t="s">
        <v>8271</v>
      </c>
      <c r="S3442" t="str">
        <f t="shared" si="322"/>
        <v>theater</v>
      </c>
      <c r="T3442" t="str">
        <f t="shared" si="323"/>
        <v>plays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 s="7">
        <v>2500</v>
      </c>
      <c r="E3443" s="7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7">
        <f t="shared" si="318"/>
        <v>59.651162790697676</v>
      </c>
      <c r="N3443" t="b">
        <v>1</v>
      </c>
      <c r="O3443" s="11">
        <f t="shared" si="319"/>
        <v>1.026</v>
      </c>
      <c r="P3443" s="12">
        <f t="shared" si="320"/>
        <v>42294.429641203707</v>
      </c>
      <c r="Q3443" s="12">
        <f t="shared" si="321"/>
        <v>42321.845138888893</v>
      </c>
      <c r="R3443" t="s">
        <v>8271</v>
      </c>
      <c r="S3443" t="str">
        <f t="shared" si="322"/>
        <v>theater</v>
      </c>
      <c r="T3443" t="str">
        <f t="shared" si="323"/>
        <v>plays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 s="7">
        <v>250</v>
      </c>
      <c r="E3444" s="7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7">
        <f t="shared" si="318"/>
        <v>31.25</v>
      </c>
      <c r="N3444" t="b">
        <v>1</v>
      </c>
      <c r="O3444" s="11">
        <f t="shared" si="319"/>
        <v>1</v>
      </c>
      <c r="P3444" s="12">
        <f t="shared" si="320"/>
        <v>42124.841111111105</v>
      </c>
      <c r="Q3444" s="12">
        <f t="shared" si="321"/>
        <v>42154.841111111105</v>
      </c>
      <c r="R3444" t="s">
        <v>8271</v>
      </c>
      <c r="S3444" t="str">
        <f t="shared" si="322"/>
        <v>theater</v>
      </c>
      <c r="T3444" t="str">
        <f t="shared" si="323"/>
        <v>plays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 s="7">
        <v>1000</v>
      </c>
      <c r="E3445" s="7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7">
        <f t="shared" si="318"/>
        <v>41.222222222222221</v>
      </c>
      <c r="N3445" t="b">
        <v>1</v>
      </c>
      <c r="O3445" s="11">
        <f t="shared" si="319"/>
        <v>1.855</v>
      </c>
      <c r="P3445" s="12">
        <f t="shared" si="320"/>
        <v>41861.524837962963</v>
      </c>
      <c r="Q3445" s="12">
        <f t="shared" si="321"/>
        <v>41891.524837962963</v>
      </c>
      <c r="R3445" t="s">
        <v>8271</v>
      </c>
      <c r="S3445" t="str">
        <f t="shared" si="322"/>
        <v>theater</v>
      </c>
      <c r="T3445" t="str">
        <f t="shared" si="323"/>
        <v>plays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 s="7">
        <v>300</v>
      </c>
      <c r="E3446" s="7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7">
        <f t="shared" si="318"/>
        <v>43.35</v>
      </c>
      <c r="N3446" t="b">
        <v>1</v>
      </c>
      <c r="O3446" s="11">
        <f t="shared" si="319"/>
        <v>2.89</v>
      </c>
      <c r="P3446" s="12">
        <f t="shared" si="320"/>
        <v>42521.291504629626</v>
      </c>
      <c r="Q3446" s="12">
        <f t="shared" si="321"/>
        <v>42529.582638888889</v>
      </c>
      <c r="R3446" t="s">
        <v>8271</v>
      </c>
      <c r="S3446" t="str">
        <f t="shared" si="322"/>
        <v>theater</v>
      </c>
      <c r="T3446" t="str">
        <f t="shared" si="323"/>
        <v>plays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 s="7">
        <v>2000</v>
      </c>
      <c r="E3447" s="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7">
        <f t="shared" si="318"/>
        <v>64.516129032258064</v>
      </c>
      <c r="N3447" t="b">
        <v>1</v>
      </c>
      <c r="O3447" s="11">
        <f t="shared" si="319"/>
        <v>1</v>
      </c>
      <c r="P3447" s="12">
        <f t="shared" si="320"/>
        <v>42272.530509259261</v>
      </c>
      <c r="Q3447" s="12">
        <f t="shared" si="321"/>
        <v>42300.530509259261</v>
      </c>
      <c r="R3447" t="s">
        <v>8271</v>
      </c>
      <c r="S3447" t="str">
        <f t="shared" si="322"/>
        <v>theater</v>
      </c>
      <c r="T3447" t="str">
        <f t="shared" si="323"/>
        <v>plays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 s="7">
        <v>1000</v>
      </c>
      <c r="E3448" s="7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7">
        <f t="shared" si="318"/>
        <v>43.28</v>
      </c>
      <c r="N3448" t="b">
        <v>1</v>
      </c>
      <c r="O3448" s="11">
        <f t="shared" si="319"/>
        <v>1.0820000000000001</v>
      </c>
      <c r="P3448" s="12">
        <f t="shared" si="320"/>
        <v>42016.832465277781</v>
      </c>
      <c r="Q3448" s="12">
        <f t="shared" si="321"/>
        <v>42040.513888888891</v>
      </c>
      <c r="R3448" t="s">
        <v>8271</v>
      </c>
      <c r="S3448" t="str">
        <f t="shared" si="322"/>
        <v>theater</v>
      </c>
      <c r="T3448" t="str">
        <f t="shared" si="323"/>
        <v>plays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 s="7">
        <v>1000</v>
      </c>
      <c r="E3449" s="7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7">
        <f t="shared" si="318"/>
        <v>77</v>
      </c>
      <c r="N3449" t="b">
        <v>1</v>
      </c>
      <c r="O3449" s="11">
        <f t="shared" si="319"/>
        <v>1.0780000000000001</v>
      </c>
      <c r="P3449" s="12">
        <f t="shared" si="320"/>
        <v>42402.889027777783</v>
      </c>
      <c r="Q3449" s="12">
        <f t="shared" si="321"/>
        <v>42447.847361111111</v>
      </c>
      <c r="R3449" t="s">
        <v>8271</v>
      </c>
      <c r="S3449" t="str">
        <f t="shared" si="322"/>
        <v>theater</v>
      </c>
      <c r="T3449" t="str">
        <f t="shared" si="323"/>
        <v>plays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 s="7">
        <v>2100</v>
      </c>
      <c r="E3450" s="7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7">
        <f t="shared" si="318"/>
        <v>51.222222222222221</v>
      </c>
      <c r="N3450" t="b">
        <v>1</v>
      </c>
      <c r="O3450" s="11">
        <f t="shared" si="319"/>
        <v>1.0976190476190477</v>
      </c>
      <c r="P3450" s="12">
        <f t="shared" si="320"/>
        <v>41960.119085648148</v>
      </c>
      <c r="Q3450" s="12">
        <f t="shared" si="321"/>
        <v>41990.119085648148</v>
      </c>
      <c r="R3450" t="s">
        <v>8271</v>
      </c>
      <c r="S3450" t="str">
        <f t="shared" si="322"/>
        <v>theater</v>
      </c>
      <c r="T3450" t="str">
        <f t="shared" si="323"/>
        <v>plays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 s="7">
        <v>800</v>
      </c>
      <c r="E3451" s="7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7">
        <f t="shared" si="318"/>
        <v>68.25</v>
      </c>
      <c r="N3451" t="b">
        <v>1</v>
      </c>
      <c r="O3451" s="11">
        <f t="shared" si="319"/>
        <v>1.70625</v>
      </c>
      <c r="P3451" s="12">
        <f t="shared" si="320"/>
        <v>42532.052523148144</v>
      </c>
      <c r="Q3451" s="12">
        <f t="shared" si="321"/>
        <v>42560.166666666672</v>
      </c>
      <c r="R3451" t="s">
        <v>8271</v>
      </c>
      <c r="S3451" t="str">
        <f t="shared" si="322"/>
        <v>theater</v>
      </c>
      <c r="T3451" t="str">
        <f t="shared" si="323"/>
        <v>plays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 s="7">
        <v>500</v>
      </c>
      <c r="E3452" s="7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7">
        <f t="shared" si="318"/>
        <v>19.487179487179485</v>
      </c>
      <c r="N3452" t="b">
        <v>1</v>
      </c>
      <c r="O3452" s="11">
        <f t="shared" si="319"/>
        <v>1.52</v>
      </c>
      <c r="P3452" s="12">
        <f t="shared" si="320"/>
        <v>42036.704525462963</v>
      </c>
      <c r="Q3452" s="12">
        <f t="shared" si="321"/>
        <v>42096.662858796291</v>
      </c>
      <c r="R3452" t="s">
        <v>8271</v>
      </c>
      <c r="S3452" t="str">
        <f t="shared" si="322"/>
        <v>theater</v>
      </c>
      <c r="T3452" t="str">
        <f t="shared" si="323"/>
        <v>plays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 s="7">
        <v>650</v>
      </c>
      <c r="E3453" s="7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7">
        <f t="shared" si="318"/>
        <v>41.125</v>
      </c>
      <c r="N3453" t="b">
        <v>1</v>
      </c>
      <c r="O3453" s="11">
        <f t="shared" si="319"/>
        <v>1.0123076923076924</v>
      </c>
      <c r="P3453" s="12">
        <f t="shared" si="320"/>
        <v>42088.723692129628</v>
      </c>
      <c r="Q3453" s="12">
        <f t="shared" si="321"/>
        <v>42115.723692129628</v>
      </c>
      <c r="R3453" t="s">
        <v>8271</v>
      </c>
      <c r="S3453" t="str">
        <f t="shared" si="322"/>
        <v>theater</v>
      </c>
      <c r="T3453" t="str">
        <f t="shared" si="323"/>
        <v>plays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 s="7">
        <v>1000</v>
      </c>
      <c r="E3454" s="7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7">
        <f t="shared" si="318"/>
        <v>41.405405405405403</v>
      </c>
      <c r="N3454" t="b">
        <v>1</v>
      </c>
      <c r="O3454" s="11">
        <f t="shared" si="319"/>
        <v>1.532</v>
      </c>
      <c r="P3454" s="12">
        <f t="shared" si="320"/>
        <v>41820.639189814814</v>
      </c>
      <c r="Q3454" s="12">
        <f t="shared" si="321"/>
        <v>41843.165972222225</v>
      </c>
      <c r="R3454" t="s">
        <v>8271</v>
      </c>
      <c r="S3454" t="str">
        <f t="shared" si="322"/>
        <v>theater</v>
      </c>
      <c r="T3454" t="str">
        <f t="shared" si="323"/>
        <v>plays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 s="7">
        <v>300</v>
      </c>
      <c r="E3455" s="7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7">
        <f t="shared" si="318"/>
        <v>27.5</v>
      </c>
      <c r="N3455" t="b">
        <v>1</v>
      </c>
      <c r="O3455" s="11">
        <f t="shared" si="319"/>
        <v>1.2833333333333334</v>
      </c>
      <c r="P3455" s="12">
        <f t="shared" si="320"/>
        <v>42535.97865740741</v>
      </c>
      <c r="Q3455" s="12">
        <f t="shared" si="321"/>
        <v>42595.97865740741</v>
      </c>
      <c r="R3455" t="s">
        <v>8271</v>
      </c>
      <c r="S3455" t="str">
        <f t="shared" si="322"/>
        <v>theater</v>
      </c>
      <c r="T3455" t="str">
        <f t="shared" si="323"/>
        <v>plays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 s="7">
        <v>700</v>
      </c>
      <c r="E3456" s="7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7">
        <f t="shared" si="318"/>
        <v>33.571428571428569</v>
      </c>
      <c r="N3456" t="b">
        <v>1</v>
      </c>
      <c r="O3456" s="11">
        <f t="shared" si="319"/>
        <v>1.0071428571428571</v>
      </c>
      <c r="P3456" s="12">
        <f t="shared" si="320"/>
        <v>41821.698599537034</v>
      </c>
      <c r="Q3456" s="12">
        <f t="shared" si="321"/>
        <v>41851.698599537034</v>
      </c>
      <c r="R3456" t="s">
        <v>8271</v>
      </c>
      <c r="S3456" t="str">
        <f t="shared" si="322"/>
        <v>theater</v>
      </c>
      <c r="T3456" t="str">
        <f t="shared" si="323"/>
        <v>plays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 s="7">
        <v>10000</v>
      </c>
      <c r="E3457" s="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7">
        <f t="shared" si="318"/>
        <v>145.86956521739131</v>
      </c>
      <c r="N3457" t="b">
        <v>1</v>
      </c>
      <c r="O3457" s="11">
        <f t="shared" si="319"/>
        <v>1.0065</v>
      </c>
      <c r="P3457" s="12">
        <f t="shared" si="320"/>
        <v>42626.7503125</v>
      </c>
      <c r="Q3457" s="12">
        <f t="shared" si="321"/>
        <v>42656.7503125</v>
      </c>
      <c r="R3457" t="s">
        <v>8271</v>
      </c>
      <c r="S3457" t="str">
        <f t="shared" si="322"/>
        <v>theater</v>
      </c>
      <c r="T3457" t="str">
        <f t="shared" si="323"/>
        <v>plays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 s="7">
        <v>3000</v>
      </c>
      <c r="E3458" s="7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7">
        <f t="shared" si="318"/>
        <v>358.6875</v>
      </c>
      <c r="N3458" t="b">
        <v>1</v>
      </c>
      <c r="O3458" s="11">
        <f t="shared" si="319"/>
        <v>1.913</v>
      </c>
      <c r="P3458" s="12">
        <f t="shared" si="320"/>
        <v>41821.205636574072</v>
      </c>
      <c r="Q3458" s="12">
        <f t="shared" si="321"/>
        <v>41852.290972222225</v>
      </c>
      <c r="R3458" t="s">
        <v>8271</v>
      </c>
      <c r="S3458" t="str">
        <f t="shared" si="322"/>
        <v>theater</v>
      </c>
      <c r="T3458" t="str">
        <f t="shared" si="323"/>
        <v>plays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 s="7">
        <v>2000</v>
      </c>
      <c r="E3459" s="7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7">
        <f t="shared" ref="M3459:M3522" si="324">E3459/L3459</f>
        <v>50.981818181818184</v>
      </c>
      <c r="N3459" t="b">
        <v>1</v>
      </c>
      <c r="O3459" s="11">
        <f t="shared" ref="O3459:O3522" si="325">E3459/D3459</f>
        <v>1.4019999999999999</v>
      </c>
      <c r="P3459" s="12">
        <f t="shared" ref="P3459:P3522" si="326">(((J3459/60)/60)/24)+DATE(1970,1,1)</f>
        <v>42016.706678240742</v>
      </c>
      <c r="Q3459" s="12">
        <f t="shared" ref="Q3459:Q3522" si="327">(((I3459/60)/60)/24)+DATE(1970,1,1)</f>
        <v>42047.249305555553</v>
      </c>
      <c r="R3459" t="s">
        <v>8271</v>
      </c>
      <c r="S3459" t="str">
        <f t="shared" ref="S3459:S3522" si="328">LEFT(R3459, SEARCH("/",R3459,1)-1)</f>
        <v>theater</v>
      </c>
      <c r="T3459" t="str">
        <f t="shared" ref="T3459:T3522" si="329">RIGHT(R3459,LEN(R3459)-SEARCH("/",R3459))</f>
        <v>plays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 s="7">
        <v>978</v>
      </c>
      <c r="E3460" s="7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7">
        <f t="shared" si="324"/>
        <v>45.037037037037038</v>
      </c>
      <c r="N3460" t="b">
        <v>1</v>
      </c>
      <c r="O3460" s="11">
        <f t="shared" si="325"/>
        <v>1.2433537832310839</v>
      </c>
      <c r="P3460" s="12">
        <f t="shared" si="326"/>
        <v>42011.202581018515</v>
      </c>
      <c r="Q3460" s="12">
        <f t="shared" si="327"/>
        <v>42038.185416666667</v>
      </c>
      <c r="R3460" t="s">
        <v>8271</v>
      </c>
      <c r="S3460" t="str">
        <f t="shared" si="328"/>
        <v>theater</v>
      </c>
      <c r="T3460" t="str">
        <f t="shared" si="329"/>
        <v>plays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 s="7">
        <v>500</v>
      </c>
      <c r="E3461" s="7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7">
        <f t="shared" si="324"/>
        <v>17.527777777777779</v>
      </c>
      <c r="N3461" t="b">
        <v>1</v>
      </c>
      <c r="O3461" s="11">
        <f t="shared" si="325"/>
        <v>1.262</v>
      </c>
      <c r="P3461" s="12">
        <f t="shared" si="326"/>
        <v>42480.479861111111</v>
      </c>
      <c r="Q3461" s="12">
        <f t="shared" si="327"/>
        <v>42510.479861111111</v>
      </c>
      <c r="R3461" t="s">
        <v>8271</v>
      </c>
      <c r="S3461" t="str">
        <f t="shared" si="328"/>
        <v>theater</v>
      </c>
      <c r="T3461" t="str">
        <f t="shared" si="329"/>
        <v>plays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 s="7">
        <v>500</v>
      </c>
      <c r="E3462" s="7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7">
        <f t="shared" si="324"/>
        <v>50</v>
      </c>
      <c r="N3462" t="b">
        <v>1</v>
      </c>
      <c r="O3462" s="11">
        <f t="shared" si="325"/>
        <v>1.9</v>
      </c>
      <c r="P3462" s="12">
        <f t="shared" si="326"/>
        <v>41852.527222222219</v>
      </c>
      <c r="Q3462" s="12">
        <f t="shared" si="327"/>
        <v>41866.527222222219</v>
      </c>
      <c r="R3462" t="s">
        <v>8271</v>
      </c>
      <c r="S3462" t="str">
        <f t="shared" si="328"/>
        <v>theater</v>
      </c>
      <c r="T3462" t="str">
        <f t="shared" si="329"/>
        <v>plays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 s="7">
        <v>500</v>
      </c>
      <c r="E3463" s="7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7">
        <f t="shared" si="324"/>
        <v>57.916666666666664</v>
      </c>
      <c r="N3463" t="b">
        <v>1</v>
      </c>
      <c r="O3463" s="11">
        <f t="shared" si="325"/>
        <v>1.39</v>
      </c>
      <c r="P3463" s="12">
        <f t="shared" si="326"/>
        <v>42643.632858796293</v>
      </c>
      <c r="Q3463" s="12">
        <f t="shared" si="327"/>
        <v>42672.125</v>
      </c>
      <c r="R3463" t="s">
        <v>8271</v>
      </c>
      <c r="S3463" t="str">
        <f t="shared" si="328"/>
        <v>theater</v>
      </c>
      <c r="T3463" t="str">
        <f t="shared" si="329"/>
        <v>plays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 s="7">
        <v>250</v>
      </c>
      <c r="E3464" s="7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7">
        <f t="shared" si="324"/>
        <v>29.705882352941178</v>
      </c>
      <c r="N3464" t="b">
        <v>1</v>
      </c>
      <c r="O3464" s="11">
        <f t="shared" si="325"/>
        <v>2.02</v>
      </c>
      <c r="P3464" s="12">
        <f t="shared" si="326"/>
        <v>42179.898472222223</v>
      </c>
      <c r="Q3464" s="12">
        <f t="shared" si="327"/>
        <v>42195.75</v>
      </c>
      <c r="R3464" t="s">
        <v>8271</v>
      </c>
      <c r="S3464" t="str">
        <f t="shared" si="328"/>
        <v>theater</v>
      </c>
      <c r="T3464" t="str">
        <f t="shared" si="329"/>
        <v>plays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 s="7">
        <v>10000</v>
      </c>
      <c r="E3465" s="7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7">
        <f t="shared" si="324"/>
        <v>90.684210526315795</v>
      </c>
      <c r="N3465" t="b">
        <v>1</v>
      </c>
      <c r="O3465" s="11">
        <f t="shared" si="325"/>
        <v>1.0338000000000001</v>
      </c>
      <c r="P3465" s="12">
        <f t="shared" si="326"/>
        <v>42612.918807870374</v>
      </c>
      <c r="Q3465" s="12">
        <f t="shared" si="327"/>
        <v>42654.165972222225</v>
      </c>
      <c r="R3465" t="s">
        <v>8271</v>
      </c>
      <c r="S3465" t="str">
        <f t="shared" si="328"/>
        <v>theater</v>
      </c>
      <c r="T3465" t="str">
        <f t="shared" si="329"/>
        <v>plays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 s="7">
        <v>5000</v>
      </c>
      <c r="E3466" s="7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7">
        <f t="shared" si="324"/>
        <v>55.012688172043013</v>
      </c>
      <c r="N3466" t="b">
        <v>1</v>
      </c>
      <c r="O3466" s="11">
        <f t="shared" si="325"/>
        <v>1.023236</v>
      </c>
      <c r="P3466" s="12">
        <f t="shared" si="326"/>
        <v>42575.130057870367</v>
      </c>
      <c r="Q3466" s="12">
        <f t="shared" si="327"/>
        <v>42605.130057870367</v>
      </c>
      <c r="R3466" t="s">
        <v>8271</v>
      </c>
      <c r="S3466" t="str">
        <f t="shared" si="328"/>
        <v>theater</v>
      </c>
      <c r="T3466" t="str">
        <f t="shared" si="329"/>
        <v>plays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 s="7">
        <v>2000</v>
      </c>
      <c r="E3467" s="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7">
        <f t="shared" si="324"/>
        <v>57.222222222222221</v>
      </c>
      <c r="N3467" t="b">
        <v>1</v>
      </c>
      <c r="O3467" s="11">
        <f t="shared" si="325"/>
        <v>1.03</v>
      </c>
      <c r="P3467" s="12">
        <f t="shared" si="326"/>
        <v>42200.625833333332</v>
      </c>
      <c r="Q3467" s="12">
        <f t="shared" si="327"/>
        <v>42225.666666666672</v>
      </c>
      <c r="R3467" t="s">
        <v>8271</v>
      </c>
      <c r="S3467" t="str">
        <f t="shared" si="328"/>
        <v>theater</v>
      </c>
      <c r="T3467" t="str">
        <f t="shared" si="329"/>
        <v>plays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 s="7">
        <v>3500</v>
      </c>
      <c r="E3468" s="7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7">
        <f t="shared" si="324"/>
        <v>72.950819672131146</v>
      </c>
      <c r="N3468" t="b">
        <v>1</v>
      </c>
      <c r="O3468" s="11">
        <f t="shared" si="325"/>
        <v>1.2714285714285714</v>
      </c>
      <c r="P3468" s="12">
        <f t="shared" si="326"/>
        <v>42420.019097222219</v>
      </c>
      <c r="Q3468" s="12">
        <f t="shared" si="327"/>
        <v>42479.977430555555</v>
      </c>
      <c r="R3468" t="s">
        <v>8271</v>
      </c>
      <c r="S3468" t="str">
        <f t="shared" si="328"/>
        <v>theater</v>
      </c>
      <c r="T3468" t="str">
        <f t="shared" si="329"/>
        <v>plays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 s="7">
        <v>3000</v>
      </c>
      <c r="E3469" s="7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7">
        <f t="shared" si="324"/>
        <v>64.468085106382972</v>
      </c>
      <c r="N3469" t="b">
        <v>1</v>
      </c>
      <c r="O3469" s="11">
        <f t="shared" si="325"/>
        <v>1.01</v>
      </c>
      <c r="P3469" s="12">
        <f t="shared" si="326"/>
        <v>42053.671666666662</v>
      </c>
      <c r="Q3469" s="12">
        <f t="shared" si="327"/>
        <v>42083.630000000005</v>
      </c>
      <c r="R3469" t="s">
        <v>8271</v>
      </c>
      <c r="S3469" t="str">
        <f t="shared" si="328"/>
        <v>theater</v>
      </c>
      <c r="T3469" t="str">
        <f t="shared" si="329"/>
        <v>plays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 s="7">
        <v>10000</v>
      </c>
      <c r="E3470" s="7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7">
        <f t="shared" si="324"/>
        <v>716.35294117647061</v>
      </c>
      <c r="N3470" t="b">
        <v>1</v>
      </c>
      <c r="O3470" s="11">
        <f t="shared" si="325"/>
        <v>1.2178</v>
      </c>
      <c r="P3470" s="12">
        <f t="shared" si="326"/>
        <v>42605.765381944439</v>
      </c>
      <c r="Q3470" s="12">
        <f t="shared" si="327"/>
        <v>42634.125</v>
      </c>
      <c r="R3470" t="s">
        <v>8271</v>
      </c>
      <c r="S3470" t="str">
        <f t="shared" si="328"/>
        <v>theater</v>
      </c>
      <c r="T3470" t="str">
        <f t="shared" si="329"/>
        <v>plays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 s="7">
        <v>2800</v>
      </c>
      <c r="E3471" s="7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7">
        <f t="shared" si="324"/>
        <v>50.396825396825399</v>
      </c>
      <c r="N3471" t="b">
        <v>1</v>
      </c>
      <c r="O3471" s="11">
        <f t="shared" si="325"/>
        <v>1.1339285714285714</v>
      </c>
      <c r="P3471" s="12">
        <f t="shared" si="326"/>
        <v>42458.641724537039</v>
      </c>
      <c r="Q3471" s="12">
        <f t="shared" si="327"/>
        <v>42488.641724537039</v>
      </c>
      <c r="R3471" t="s">
        <v>8271</v>
      </c>
      <c r="S3471" t="str">
        <f t="shared" si="328"/>
        <v>theater</v>
      </c>
      <c r="T3471" t="str">
        <f t="shared" si="329"/>
        <v>plays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 s="7">
        <v>250</v>
      </c>
      <c r="E3472" s="7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7">
        <f t="shared" si="324"/>
        <v>41.666666666666664</v>
      </c>
      <c r="N3472" t="b">
        <v>1</v>
      </c>
      <c r="O3472" s="11">
        <f t="shared" si="325"/>
        <v>1.5</v>
      </c>
      <c r="P3472" s="12">
        <f t="shared" si="326"/>
        <v>42529.022013888884</v>
      </c>
      <c r="Q3472" s="12">
        <f t="shared" si="327"/>
        <v>42566.901388888888</v>
      </c>
      <c r="R3472" t="s">
        <v>8271</v>
      </c>
      <c r="S3472" t="str">
        <f t="shared" si="328"/>
        <v>theater</v>
      </c>
      <c r="T3472" t="str">
        <f t="shared" si="329"/>
        <v>plays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 s="7">
        <v>500</v>
      </c>
      <c r="E3473" s="7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7">
        <f t="shared" si="324"/>
        <v>35.766666666666666</v>
      </c>
      <c r="N3473" t="b">
        <v>1</v>
      </c>
      <c r="O3473" s="11">
        <f t="shared" si="325"/>
        <v>2.1459999999999999</v>
      </c>
      <c r="P3473" s="12">
        <f t="shared" si="326"/>
        <v>41841.820486111108</v>
      </c>
      <c r="Q3473" s="12">
        <f t="shared" si="327"/>
        <v>41882.833333333336</v>
      </c>
      <c r="R3473" t="s">
        <v>8271</v>
      </c>
      <c r="S3473" t="str">
        <f t="shared" si="328"/>
        <v>theater</v>
      </c>
      <c r="T3473" t="str">
        <f t="shared" si="329"/>
        <v>plays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 s="7">
        <v>2000</v>
      </c>
      <c r="E3474" s="7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7">
        <f t="shared" si="324"/>
        <v>88.739130434782609</v>
      </c>
      <c r="N3474" t="b">
        <v>1</v>
      </c>
      <c r="O3474" s="11">
        <f t="shared" si="325"/>
        <v>1.0205</v>
      </c>
      <c r="P3474" s="12">
        <f t="shared" si="326"/>
        <v>41928.170497685183</v>
      </c>
      <c r="Q3474" s="12">
        <f t="shared" si="327"/>
        <v>41949.249305555553</v>
      </c>
      <c r="R3474" t="s">
        <v>8271</v>
      </c>
      <c r="S3474" t="str">
        <f t="shared" si="328"/>
        <v>theater</v>
      </c>
      <c r="T3474" t="str">
        <f t="shared" si="329"/>
        <v>plays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 s="7">
        <v>4900</v>
      </c>
      <c r="E3475" s="7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7">
        <f t="shared" si="324"/>
        <v>148.4848484848485</v>
      </c>
      <c r="N3475" t="b">
        <v>1</v>
      </c>
      <c r="O3475" s="11">
        <f t="shared" si="325"/>
        <v>1</v>
      </c>
      <c r="P3475" s="12">
        <f t="shared" si="326"/>
        <v>42062.834444444445</v>
      </c>
      <c r="Q3475" s="12">
        <f t="shared" si="327"/>
        <v>42083.852083333331</v>
      </c>
      <c r="R3475" t="s">
        <v>8271</v>
      </c>
      <c r="S3475" t="str">
        <f t="shared" si="328"/>
        <v>theater</v>
      </c>
      <c r="T3475" t="str">
        <f t="shared" si="329"/>
        <v>plays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 s="7">
        <v>2000</v>
      </c>
      <c r="E3476" s="7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7">
        <f t="shared" si="324"/>
        <v>51.794871794871796</v>
      </c>
      <c r="N3476" t="b">
        <v>1</v>
      </c>
      <c r="O3476" s="11">
        <f t="shared" si="325"/>
        <v>1.01</v>
      </c>
      <c r="P3476" s="12">
        <f t="shared" si="326"/>
        <v>42541.501516203702</v>
      </c>
      <c r="Q3476" s="12">
        <f t="shared" si="327"/>
        <v>42571.501516203702</v>
      </c>
      <c r="R3476" t="s">
        <v>8271</v>
      </c>
      <c r="S3476" t="str">
        <f t="shared" si="328"/>
        <v>theater</v>
      </c>
      <c r="T3476" t="str">
        <f t="shared" si="329"/>
        <v>plays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 s="7">
        <v>300</v>
      </c>
      <c r="E3477" s="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7">
        <f t="shared" si="324"/>
        <v>20</v>
      </c>
      <c r="N3477" t="b">
        <v>1</v>
      </c>
      <c r="O3477" s="11">
        <f t="shared" si="325"/>
        <v>1.1333333333333333</v>
      </c>
      <c r="P3477" s="12">
        <f t="shared" si="326"/>
        <v>41918.880833333329</v>
      </c>
      <c r="Q3477" s="12">
        <f t="shared" si="327"/>
        <v>41946</v>
      </c>
      <c r="R3477" t="s">
        <v>8271</v>
      </c>
      <c r="S3477" t="str">
        <f t="shared" si="328"/>
        <v>theater</v>
      </c>
      <c r="T3477" t="str">
        <f t="shared" si="329"/>
        <v>plays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 s="7">
        <v>300</v>
      </c>
      <c r="E3478" s="7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7">
        <f t="shared" si="324"/>
        <v>52</v>
      </c>
      <c r="N3478" t="b">
        <v>1</v>
      </c>
      <c r="O3478" s="11">
        <f t="shared" si="325"/>
        <v>1.04</v>
      </c>
      <c r="P3478" s="12">
        <f t="shared" si="326"/>
        <v>41921.279976851853</v>
      </c>
      <c r="Q3478" s="12">
        <f t="shared" si="327"/>
        <v>41939.125</v>
      </c>
      <c r="R3478" t="s">
        <v>8271</v>
      </c>
      <c r="S3478" t="str">
        <f t="shared" si="328"/>
        <v>theater</v>
      </c>
      <c r="T3478" t="str">
        <f t="shared" si="329"/>
        <v>plays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 s="7">
        <v>1800</v>
      </c>
      <c r="E3479" s="7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7">
        <f t="shared" si="324"/>
        <v>53.230769230769234</v>
      </c>
      <c r="N3479" t="b">
        <v>1</v>
      </c>
      <c r="O3479" s="11">
        <f t="shared" si="325"/>
        <v>1.1533333333333333</v>
      </c>
      <c r="P3479" s="12">
        <f t="shared" si="326"/>
        <v>42128.736608796295</v>
      </c>
      <c r="Q3479" s="12">
        <f t="shared" si="327"/>
        <v>42141.125</v>
      </c>
      <c r="R3479" t="s">
        <v>8271</v>
      </c>
      <c r="S3479" t="str">
        <f t="shared" si="328"/>
        <v>theater</v>
      </c>
      <c r="T3479" t="str">
        <f t="shared" si="329"/>
        <v>plays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 s="7">
        <v>2000</v>
      </c>
      <c r="E3480" s="7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7">
        <f t="shared" si="324"/>
        <v>39.596491228070178</v>
      </c>
      <c r="N3480" t="b">
        <v>1</v>
      </c>
      <c r="O3480" s="11">
        <f t="shared" si="325"/>
        <v>1.1285000000000001</v>
      </c>
      <c r="P3480" s="12">
        <f t="shared" si="326"/>
        <v>42053.916921296302</v>
      </c>
      <c r="Q3480" s="12">
        <f t="shared" si="327"/>
        <v>42079.875</v>
      </c>
      <c r="R3480" t="s">
        <v>8271</v>
      </c>
      <c r="S3480" t="str">
        <f t="shared" si="328"/>
        <v>theater</v>
      </c>
      <c r="T3480" t="str">
        <f t="shared" si="329"/>
        <v>plays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 s="7">
        <v>1500</v>
      </c>
      <c r="E3481" s="7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7">
        <f t="shared" si="324"/>
        <v>34.25</v>
      </c>
      <c r="N3481" t="b">
        <v>1</v>
      </c>
      <c r="O3481" s="11">
        <f t="shared" si="325"/>
        <v>1.2786666666666666</v>
      </c>
      <c r="P3481" s="12">
        <f t="shared" si="326"/>
        <v>41781.855092592588</v>
      </c>
      <c r="Q3481" s="12">
        <f t="shared" si="327"/>
        <v>41811.855092592588</v>
      </c>
      <c r="R3481" t="s">
        <v>8271</v>
      </c>
      <c r="S3481" t="str">
        <f t="shared" si="328"/>
        <v>theater</v>
      </c>
      <c r="T3481" t="str">
        <f t="shared" si="329"/>
        <v>plays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 s="7">
        <v>1500</v>
      </c>
      <c r="E3482" s="7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7">
        <f t="shared" si="324"/>
        <v>164.61538461538461</v>
      </c>
      <c r="N3482" t="b">
        <v>1</v>
      </c>
      <c r="O3482" s="11">
        <f t="shared" si="325"/>
        <v>1.4266666666666667</v>
      </c>
      <c r="P3482" s="12">
        <f t="shared" si="326"/>
        <v>42171.317442129628</v>
      </c>
      <c r="Q3482" s="12">
        <f t="shared" si="327"/>
        <v>42195.875</v>
      </c>
      <c r="R3482" t="s">
        <v>8271</v>
      </c>
      <c r="S3482" t="str">
        <f t="shared" si="328"/>
        <v>theater</v>
      </c>
      <c r="T3482" t="str">
        <f t="shared" si="329"/>
        <v>plays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 s="7">
        <v>10000</v>
      </c>
      <c r="E3483" s="7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7">
        <f t="shared" si="324"/>
        <v>125.05263157894737</v>
      </c>
      <c r="N3483" t="b">
        <v>1</v>
      </c>
      <c r="O3483" s="11">
        <f t="shared" si="325"/>
        <v>1.1879999999999999</v>
      </c>
      <c r="P3483" s="12">
        <f t="shared" si="326"/>
        <v>41989.24754629629</v>
      </c>
      <c r="Q3483" s="12">
        <f t="shared" si="327"/>
        <v>42006.24754629629</v>
      </c>
      <c r="R3483" t="s">
        <v>8271</v>
      </c>
      <c r="S3483" t="str">
        <f t="shared" si="328"/>
        <v>theater</v>
      </c>
      <c r="T3483" t="str">
        <f t="shared" si="329"/>
        <v>plays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 s="7">
        <v>3000</v>
      </c>
      <c r="E3484" s="7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7">
        <f t="shared" si="324"/>
        <v>51.875</v>
      </c>
      <c r="N3484" t="b">
        <v>1</v>
      </c>
      <c r="O3484" s="11">
        <f t="shared" si="325"/>
        <v>1.3833333333333333</v>
      </c>
      <c r="P3484" s="12">
        <f t="shared" si="326"/>
        <v>41796.771597222221</v>
      </c>
      <c r="Q3484" s="12">
        <f t="shared" si="327"/>
        <v>41826.771597222221</v>
      </c>
      <c r="R3484" t="s">
        <v>8271</v>
      </c>
      <c r="S3484" t="str">
        <f t="shared" si="328"/>
        <v>theater</v>
      </c>
      <c r="T3484" t="str">
        <f t="shared" si="329"/>
        <v>plays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 s="7">
        <v>3350</v>
      </c>
      <c r="E3485" s="7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7">
        <f t="shared" si="324"/>
        <v>40.285714285714285</v>
      </c>
      <c r="N3485" t="b">
        <v>1</v>
      </c>
      <c r="O3485" s="11">
        <f t="shared" si="325"/>
        <v>1.599402985074627</v>
      </c>
      <c r="P3485" s="12">
        <f t="shared" si="326"/>
        <v>41793.668761574074</v>
      </c>
      <c r="Q3485" s="12">
        <f t="shared" si="327"/>
        <v>41823.668761574074</v>
      </c>
      <c r="R3485" t="s">
        <v>8271</v>
      </c>
      <c r="S3485" t="str">
        <f t="shared" si="328"/>
        <v>theater</v>
      </c>
      <c r="T3485" t="str">
        <f t="shared" si="329"/>
        <v>plays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 s="7">
        <v>2500</v>
      </c>
      <c r="E3486" s="7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7">
        <f t="shared" si="324"/>
        <v>64.909090909090907</v>
      </c>
      <c r="N3486" t="b">
        <v>1</v>
      </c>
      <c r="O3486" s="11">
        <f t="shared" si="325"/>
        <v>1.1424000000000001</v>
      </c>
      <c r="P3486" s="12">
        <f t="shared" si="326"/>
        <v>42506.760405092587</v>
      </c>
      <c r="Q3486" s="12">
        <f t="shared" si="327"/>
        <v>42536.760405092587</v>
      </c>
      <c r="R3486" t="s">
        <v>8271</v>
      </c>
      <c r="S3486" t="str">
        <f t="shared" si="328"/>
        <v>theater</v>
      </c>
      <c r="T3486" t="str">
        <f t="shared" si="329"/>
        <v>plays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 s="7">
        <v>1650</v>
      </c>
      <c r="E3487" s="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7">
        <f t="shared" si="324"/>
        <v>55.333333333333336</v>
      </c>
      <c r="N3487" t="b">
        <v>1</v>
      </c>
      <c r="O3487" s="11">
        <f t="shared" si="325"/>
        <v>1.0060606060606061</v>
      </c>
      <c r="P3487" s="12">
        <f t="shared" si="326"/>
        <v>42372.693055555559</v>
      </c>
      <c r="Q3487" s="12">
        <f t="shared" si="327"/>
        <v>42402.693055555559</v>
      </c>
      <c r="R3487" t="s">
        <v>8271</v>
      </c>
      <c r="S3487" t="str">
        <f t="shared" si="328"/>
        <v>theater</v>
      </c>
      <c r="T3487" t="str">
        <f t="shared" si="329"/>
        <v>plays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 s="7">
        <v>3000</v>
      </c>
      <c r="E3488" s="7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7">
        <f t="shared" si="324"/>
        <v>83.142857142857139</v>
      </c>
      <c r="N3488" t="b">
        <v>1</v>
      </c>
      <c r="O3488" s="11">
        <f t="shared" si="325"/>
        <v>1.552</v>
      </c>
      <c r="P3488" s="12">
        <f t="shared" si="326"/>
        <v>42126.87501157407</v>
      </c>
      <c r="Q3488" s="12">
        <f t="shared" si="327"/>
        <v>42158.290972222225</v>
      </c>
      <c r="R3488" t="s">
        <v>8271</v>
      </c>
      <c r="S3488" t="str">
        <f t="shared" si="328"/>
        <v>theater</v>
      </c>
      <c r="T3488" t="str">
        <f t="shared" si="329"/>
        <v>plays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 s="7">
        <v>2000</v>
      </c>
      <c r="E3489" s="7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7">
        <f t="shared" si="324"/>
        <v>38.712121212121211</v>
      </c>
      <c r="N3489" t="b">
        <v>1</v>
      </c>
      <c r="O3489" s="11">
        <f t="shared" si="325"/>
        <v>1.2775000000000001</v>
      </c>
      <c r="P3489" s="12">
        <f t="shared" si="326"/>
        <v>42149.940416666665</v>
      </c>
      <c r="Q3489" s="12">
        <f t="shared" si="327"/>
        <v>42179.940416666665</v>
      </c>
      <c r="R3489" t="s">
        <v>8271</v>
      </c>
      <c r="S3489" t="str">
        <f t="shared" si="328"/>
        <v>theater</v>
      </c>
      <c r="T3489" t="str">
        <f t="shared" si="329"/>
        <v>plays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 s="7">
        <v>3000</v>
      </c>
      <c r="E3490" s="7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7">
        <f t="shared" si="324"/>
        <v>125.37931034482759</v>
      </c>
      <c r="N3490" t="b">
        <v>1</v>
      </c>
      <c r="O3490" s="11">
        <f t="shared" si="325"/>
        <v>1.212</v>
      </c>
      <c r="P3490" s="12">
        <f t="shared" si="326"/>
        <v>42087.768055555556</v>
      </c>
      <c r="Q3490" s="12">
        <f t="shared" si="327"/>
        <v>42111.666666666672</v>
      </c>
      <c r="R3490" t="s">
        <v>8271</v>
      </c>
      <c r="S3490" t="str">
        <f t="shared" si="328"/>
        <v>theater</v>
      </c>
      <c r="T3490" t="str">
        <f t="shared" si="329"/>
        <v>plays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 s="7">
        <v>5000</v>
      </c>
      <c r="E3491" s="7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7">
        <f t="shared" si="324"/>
        <v>78.263888888888886</v>
      </c>
      <c r="N3491" t="b">
        <v>1</v>
      </c>
      <c r="O3491" s="11">
        <f t="shared" si="325"/>
        <v>1.127</v>
      </c>
      <c r="P3491" s="12">
        <f t="shared" si="326"/>
        <v>41753.635775462964</v>
      </c>
      <c r="Q3491" s="12">
        <f t="shared" si="327"/>
        <v>41783.875</v>
      </c>
      <c r="R3491" t="s">
        <v>8271</v>
      </c>
      <c r="S3491" t="str">
        <f t="shared" si="328"/>
        <v>theater</v>
      </c>
      <c r="T3491" t="str">
        <f t="shared" si="329"/>
        <v>plays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 s="7">
        <v>1000</v>
      </c>
      <c r="E3492" s="7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7">
        <f t="shared" si="324"/>
        <v>47.222222222222221</v>
      </c>
      <c r="N3492" t="b">
        <v>1</v>
      </c>
      <c r="O3492" s="11">
        <f t="shared" si="325"/>
        <v>1.2749999999999999</v>
      </c>
      <c r="P3492" s="12">
        <f t="shared" si="326"/>
        <v>42443.802361111113</v>
      </c>
      <c r="Q3492" s="12">
        <f t="shared" si="327"/>
        <v>42473.802361111113</v>
      </c>
      <c r="R3492" t="s">
        <v>8271</v>
      </c>
      <c r="S3492" t="str">
        <f t="shared" si="328"/>
        <v>theater</v>
      </c>
      <c r="T3492" t="str">
        <f t="shared" si="329"/>
        <v>plays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 s="7">
        <v>500</v>
      </c>
      <c r="E3493" s="7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7">
        <f t="shared" si="324"/>
        <v>79.099999999999994</v>
      </c>
      <c r="N3493" t="b">
        <v>1</v>
      </c>
      <c r="O3493" s="11">
        <f t="shared" si="325"/>
        <v>1.5820000000000001</v>
      </c>
      <c r="P3493" s="12">
        <f t="shared" si="326"/>
        <v>42121.249814814815</v>
      </c>
      <c r="Q3493" s="12">
        <f t="shared" si="327"/>
        <v>42142.249814814815</v>
      </c>
      <c r="R3493" t="s">
        <v>8271</v>
      </c>
      <c r="S3493" t="str">
        <f t="shared" si="328"/>
        <v>theater</v>
      </c>
      <c r="T3493" t="str">
        <f t="shared" si="329"/>
        <v>plays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 s="7">
        <v>3800</v>
      </c>
      <c r="E3494" s="7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7">
        <f t="shared" si="324"/>
        <v>114.29199999999999</v>
      </c>
      <c r="N3494" t="b">
        <v>1</v>
      </c>
      <c r="O3494" s="11">
        <f t="shared" si="325"/>
        <v>1.0526894736842105</v>
      </c>
      <c r="P3494" s="12">
        <f t="shared" si="326"/>
        <v>42268.009224537032</v>
      </c>
      <c r="Q3494" s="12">
        <f t="shared" si="327"/>
        <v>42303.009224537032</v>
      </c>
      <c r="R3494" t="s">
        <v>8271</v>
      </c>
      <c r="S3494" t="str">
        <f t="shared" si="328"/>
        <v>theater</v>
      </c>
      <c r="T3494" t="str">
        <f t="shared" si="329"/>
        <v>plays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 s="7">
        <v>1500</v>
      </c>
      <c r="E3495" s="7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7">
        <f t="shared" si="324"/>
        <v>51.724137931034484</v>
      </c>
      <c r="N3495" t="b">
        <v>1</v>
      </c>
      <c r="O3495" s="11">
        <f t="shared" si="325"/>
        <v>1</v>
      </c>
      <c r="P3495" s="12">
        <f t="shared" si="326"/>
        <v>41848.866157407407</v>
      </c>
      <c r="Q3495" s="12">
        <f t="shared" si="327"/>
        <v>41868.21597222222</v>
      </c>
      <c r="R3495" t="s">
        <v>8271</v>
      </c>
      <c r="S3495" t="str">
        <f t="shared" si="328"/>
        <v>theater</v>
      </c>
      <c r="T3495" t="str">
        <f t="shared" si="329"/>
        <v>plays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 s="7">
        <v>400</v>
      </c>
      <c r="E3496" s="7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7">
        <f t="shared" si="324"/>
        <v>30.76923076923077</v>
      </c>
      <c r="N3496" t="b">
        <v>1</v>
      </c>
      <c r="O3496" s="11">
        <f t="shared" si="325"/>
        <v>1</v>
      </c>
      <c r="P3496" s="12">
        <f t="shared" si="326"/>
        <v>42689.214988425927</v>
      </c>
      <c r="Q3496" s="12">
        <f t="shared" si="327"/>
        <v>42700.25</v>
      </c>
      <c r="R3496" t="s">
        <v>8271</v>
      </c>
      <c r="S3496" t="str">
        <f t="shared" si="328"/>
        <v>theater</v>
      </c>
      <c r="T3496" t="str">
        <f t="shared" si="329"/>
        <v>plays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 s="7">
        <v>5000</v>
      </c>
      <c r="E3497" s="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7">
        <f t="shared" si="324"/>
        <v>74.208333333333329</v>
      </c>
      <c r="N3497" t="b">
        <v>1</v>
      </c>
      <c r="O3497" s="11">
        <f t="shared" si="325"/>
        <v>1.0686</v>
      </c>
      <c r="P3497" s="12">
        <f t="shared" si="326"/>
        <v>41915.762835648151</v>
      </c>
      <c r="Q3497" s="12">
        <f t="shared" si="327"/>
        <v>41944.720833333333</v>
      </c>
      <c r="R3497" t="s">
        <v>8271</v>
      </c>
      <c r="S3497" t="str">
        <f t="shared" si="328"/>
        <v>theater</v>
      </c>
      <c r="T3497" t="str">
        <f t="shared" si="329"/>
        <v>plays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 s="7">
        <v>3000</v>
      </c>
      <c r="E3498" s="7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7">
        <f t="shared" si="324"/>
        <v>47.846153846153847</v>
      </c>
      <c r="N3498" t="b">
        <v>1</v>
      </c>
      <c r="O3498" s="11">
        <f t="shared" si="325"/>
        <v>1.244</v>
      </c>
      <c r="P3498" s="12">
        <f t="shared" si="326"/>
        <v>42584.846828703703</v>
      </c>
      <c r="Q3498" s="12">
        <f t="shared" si="327"/>
        <v>42624.846828703703</v>
      </c>
      <c r="R3498" t="s">
        <v>8271</v>
      </c>
      <c r="S3498" t="str">
        <f t="shared" si="328"/>
        <v>theater</v>
      </c>
      <c r="T3498" t="str">
        <f t="shared" si="329"/>
        <v>plays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 s="7">
        <v>1551</v>
      </c>
      <c r="E3499" s="7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7">
        <f t="shared" si="324"/>
        <v>34.408163265306122</v>
      </c>
      <c r="N3499" t="b">
        <v>1</v>
      </c>
      <c r="O3499" s="11">
        <f t="shared" si="325"/>
        <v>1.0870406189555126</v>
      </c>
      <c r="P3499" s="12">
        <f t="shared" si="326"/>
        <v>42511.741944444439</v>
      </c>
      <c r="Q3499" s="12">
        <f t="shared" si="327"/>
        <v>42523.916666666672</v>
      </c>
      <c r="R3499" t="s">
        <v>8271</v>
      </c>
      <c r="S3499" t="str">
        <f t="shared" si="328"/>
        <v>theater</v>
      </c>
      <c r="T3499" t="str">
        <f t="shared" si="329"/>
        <v>plays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 s="7">
        <v>1650</v>
      </c>
      <c r="E3500" s="7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7">
        <f t="shared" si="324"/>
        <v>40.238095238095241</v>
      </c>
      <c r="N3500" t="b">
        <v>1</v>
      </c>
      <c r="O3500" s="11">
        <f t="shared" si="325"/>
        <v>1.0242424242424242</v>
      </c>
      <c r="P3500" s="12">
        <f t="shared" si="326"/>
        <v>42459.15861111111</v>
      </c>
      <c r="Q3500" s="12">
        <f t="shared" si="327"/>
        <v>42518.905555555553</v>
      </c>
      <c r="R3500" t="s">
        <v>8271</v>
      </c>
      <c r="S3500" t="str">
        <f t="shared" si="328"/>
        <v>theater</v>
      </c>
      <c r="T3500" t="str">
        <f t="shared" si="329"/>
        <v>plays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 s="7">
        <v>2000</v>
      </c>
      <c r="E3501" s="7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7">
        <f t="shared" si="324"/>
        <v>60.285714285714285</v>
      </c>
      <c r="N3501" t="b">
        <v>1</v>
      </c>
      <c r="O3501" s="11">
        <f t="shared" si="325"/>
        <v>1.0549999999999999</v>
      </c>
      <c r="P3501" s="12">
        <f t="shared" si="326"/>
        <v>42132.036168981482</v>
      </c>
      <c r="Q3501" s="12">
        <f t="shared" si="327"/>
        <v>42186.290972222225</v>
      </c>
      <c r="R3501" t="s">
        <v>8271</v>
      </c>
      <c r="S3501" t="str">
        <f t="shared" si="328"/>
        <v>theater</v>
      </c>
      <c r="T3501" t="str">
        <f t="shared" si="329"/>
        <v>plays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 s="7">
        <v>1000</v>
      </c>
      <c r="E3502" s="7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7">
        <f t="shared" si="324"/>
        <v>25.30952380952381</v>
      </c>
      <c r="N3502" t="b">
        <v>1</v>
      </c>
      <c r="O3502" s="11">
        <f t="shared" si="325"/>
        <v>1.0629999999999999</v>
      </c>
      <c r="P3502" s="12">
        <f t="shared" si="326"/>
        <v>42419.91942129629</v>
      </c>
      <c r="Q3502" s="12">
        <f t="shared" si="327"/>
        <v>42436.207638888889</v>
      </c>
      <c r="R3502" t="s">
        <v>8271</v>
      </c>
      <c r="S3502" t="str">
        <f t="shared" si="328"/>
        <v>theater</v>
      </c>
      <c r="T3502" t="str">
        <f t="shared" si="329"/>
        <v>plays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 s="7">
        <v>1500</v>
      </c>
      <c r="E3503" s="7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7">
        <f t="shared" si="324"/>
        <v>35.952380952380949</v>
      </c>
      <c r="N3503" t="b">
        <v>1</v>
      </c>
      <c r="O3503" s="11">
        <f t="shared" si="325"/>
        <v>1.0066666666666666</v>
      </c>
      <c r="P3503" s="12">
        <f t="shared" si="326"/>
        <v>42233.763831018514</v>
      </c>
      <c r="Q3503" s="12">
        <f t="shared" si="327"/>
        <v>42258.763831018514</v>
      </c>
      <c r="R3503" t="s">
        <v>8271</v>
      </c>
      <c r="S3503" t="str">
        <f t="shared" si="328"/>
        <v>theater</v>
      </c>
      <c r="T3503" t="str">
        <f t="shared" si="329"/>
        <v>plays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 s="7">
        <v>4000</v>
      </c>
      <c r="E3504" s="7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7">
        <f t="shared" si="324"/>
        <v>136</v>
      </c>
      <c r="N3504" t="b">
        <v>1</v>
      </c>
      <c r="O3504" s="11">
        <f t="shared" si="325"/>
        <v>1.054</v>
      </c>
      <c r="P3504" s="12">
        <f t="shared" si="326"/>
        <v>42430.839398148149</v>
      </c>
      <c r="Q3504" s="12">
        <f t="shared" si="327"/>
        <v>42445.165972222225</v>
      </c>
      <c r="R3504" t="s">
        <v>8271</v>
      </c>
      <c r="S3504" t="str">
        <f t="shared" si="328"/>
        <v>theater</v>
      </c>
      <c r="T3504" t="str">
        <f t="shared" si="329"/>
        <v>plays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 s="7">
        <v>2500</v>
      </c>
      <c r="E3505" s="7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7">
        <f t="shared" si="324"/>
        <v>70.763157894736835</v>
      </c>
      <c r="N3505" t="b">
        <v>1</v>
      </c>
      <c r="O3505" s="11">
        <f t="shared" si="325"/>
        <v>1.0755999999999999</v>
      </c>
      <c r="P3505" s="12">
        <f t="shared" si="326"/>
        <v>42545.478333333333</v>
      </c>
      <c r="Q3505" s="12">
        <f t="shared" si="327"/>
        <v>42575.478333333333</v>
      </c>
      <c r="R3505" t="s">
        <v>8271</v>
      </c>
      <c r="S3505" t="str">
        <f t="shared" si="328"/>
        <v>theater</v>
      </c>
      <c r="T3505" t="str">
        <f t="shared" si="329"/>
        <v>plays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 s="7">
        <v>1000</v>
      </c>
      <c r="E3506" s="7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7">
        <f t="shared" si="324"/>
        <v>125</v>
      </c>
      <c r="N3506" t="b">
        <v>1</v>
      </c>
      <c r="O3506" s="11">
        <f t="shared" si="325"/>
        <v>1</v>
      </c>
      <c r="P3506" s="12">
        <f t="shared" si="326"/>
        <v>42297.748738425929</v>
      </c>
      <c r="Q3506" s="12">
        <f t="shared" si="327"/>
        <v>42327.790405092594</v>
      </c>
      <c r="R3506" t="s">
        <v>8271</v>
      </c>
      <c r="S3506" t="str">
        <f t="shared" si="328"/>
        <v>theater</v>
      </c>
      <c r="T3506" t="str">
        <f t="shared" si="329"/>
        <v>plays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 s="7">
        <v>2500</v>
      </c>
      <c r="E3507" s="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7">
        <f t="shared" si="324"/>
        <v>66.512820512820511</v>
      </c>
      <c r="N3507" t="b">
        <v>1</v>
      </c>
      <c r="O3507" s="11">
        <f t="shared" si="325"/>
        <v>1.0376000000000001</v>
      </c>
      <c r="P3507" s="12">
        <f t="shared" si="326"/>
        <v>41760.935706018521</v>
      </c>
      <c r="Q3507" s="12">
        <f t="shared" si="327"/>
        <v>41772.166666666664</v>
      </c>
      <c r="R3507" t="s">
        <v>8271</v>
      </c>
      <c r="S3507" t="str">
        <f t="shared" si="328"/>
        <v>theater</v>
      </c>
      <c r="T3507" t="str">
        <f t="shared" si="329"/>
        <v>plays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 s="7">
        <v>3000</v>
      </c>
      <c r="E3508" s="7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7">
        <f t="shared" si="324"/>
        <v>105</v>
      </c>
      <c r="N3508" t="b">
        <v>1</v>
      </c>
      <c r="O3508" s="11">
        <f t="shared" si="325"/>
        <v>1.0149999999999999</v>
      </c>
      <c r="P3508" s="12">
        <f t="shared" si="326"/>
        <v>41829.734259259261</v>
      </c>
      <c r="Q3508" s="12">
        <f t="shared" si="327"/>
        <v>41874.734259259261</v>
      </c>
      <c r="R3508" t="s">
        <v>8271</v>
      </c>
      <c r="S3508" t="str">
        <f t="shared" si="328"/>
        <v>theater</v>
      </c>
      <c r="T3508" t="str">
        <f t="shared" si="329"/>
        <v>plays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 s="7">
        <v>10000</v>
      </c>
      <c r="E3509" s="7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7">
        <f t="shared" si="324"/>
        <v>145</v>
      </c>
      <c r="N3509" t="b">
        <v>1</v>
      </c>
      <c r="O3509" s="11">
        <f t="shared" si="325"/>
        <v>1.044</v>
      </c>
      <c r="P3509" s="12">
        <f t="shared" si="326"/>
        <v>42491.92288194444</v>
      </c>
      <c r="Q3509" s="12">
        <f t="shared" si="327"/>
        <v>42521.92288194444</v>
      </c>
      <c r="R3509" t="s">
        <v>8271</v>
      </c>
      <c r="S3509" t="str">
        <f t="shared" si="328"/>
        <v>theater</v>
      </c>
      <c r="T3509" t="str">
        <f t="shared" si="329"/>
        <v>plays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 s="7">
        <v>100</v>
      </c>
      <c r="E3510" s="7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7">
        <f t="shared" si="324"/>
        <v>12</v>
      </c>
      <c r="N3510" t="b">
        <v>1</v>
      </c>
      <c r="O3510" s="11">
        <f t="shared" si="325"/>
        <v>1.8</v>
      </c>
      <c r="P3510" s="12">
        <f t="shared" si="326"/>
        <v>42477.729780092588</v>
      </c>
      <c r="Q3510" s="12">
        <f t="shared" si="327"/>
        <v>42500.875</v>
      </c>
      <c r="R3510" t="s">
        <v>8271</v>
      </c>
      <c r="S3510" t="str">
        <f t="shared" si="328"/>
        <v>theater</v>
      </c>
      <c r="T3510" t="str">
        <f t="shared" si="329"/>
        <v>plays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 s="7">
        <v>3000</v>
      </c>
      <c r="E3511" s="7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7">
        <f t="shared" si="324"/>
        <v>96.666666666666671</v>
      </c>
      <c r="N3511" t="b">
        <v>1</v>
      </c>
      <c r="O3511" s="11">
        <f t="shared" si="325"/>
        <v>1.0633333333333332</v>
      </c>
      <c r="P3511" s="12">
        <f t="shared" si="326"/>
        <v>41950.859560185185</v>
      </c>
      <c r="Q3511" s="12">
        <f t="shared" si="327"/>
        <v>41964.204861111109</v>
      </c>
      <c r="R3511" t="s">
        <v>8271</v>
      </c>
      <c r="S3511" t="str">
        <f t="shared" si="328"/>
        <v>theater</v>
      </c>
      <c r="T3511" t="str">
        <f t="shared" si="329"/>
        <v>plays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 s="7">
        <v>900</v>
      </c>
      <c r="E3512" s="7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7">
        <f t="shared" si="324"/>
        <v>60.333333333333336</v>
      </c>
      <c r="N3512" t="b">
        <v>1</v>
      </c>
      <c r="O3512" s="11">
        <f t="shared" si="325"/>
        <v>1.0055555555555555</v>
      </c>
      <c r="P3512" s="12">
        <f t="shared" si="326"/>
        <v>41802.62090277778</v>
      </c>
      <c r="Q3512" s="12">
        <f t="shared" si="327"/>
        <v>41822.62090277778</v>
      </c>
      <c r="R3512" t="s">
        <v>8271</v>
      </c>
      <c r="S3512" t="str">
        <f t="shared" si="328"/>
        <v>theater</v>
      </c>
      <c r="T3512" t="str">
        <f t="shared" si="329"/>
        <v>plays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 s="7">
        <v>1500</v>
      </c>
      <c r="E3513" s="7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7">
        <f t="shared" si="324"/>
        <v>79.89473684210526</v>
      </c>
      <c r="N3513" t="b">
        <v>1</v>
      </c>
      <c r="O3513" s="11">
        <f t="shared" si="325"/>
        <v>1.012</v>
      </c>
      <c r="P3513" s="12">
        <f t="shared" si="326"/>
        <v>41927.873784722222</v>
      </c>
      <c r="Q3513" s="12">
        <f t="shared" si="327"/>
        <v>41950.770833333336</v>
      </c>
      <c r="R3513" t="s">
        <v>8271</v>
      </c>
      <c r="S3513" t="str">
        <f t="shared" si="328"/>
        <v>theater</v>
      </c>
      <c r="T3513" t="str">
        <f t="shared" si="329"/>
        <v>plays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 s="7">
        <v>1000</v>
      </c>
      <c r="E3514" s="7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7">
        <f t="shared" si="324"/>
        <v>58.823529411764703</v>
      </c>
      <c r="N3514" t="b">
        <v>1</v>
      </c>
      <c r="O3514" s="11">
        <f t="shared" si="325"/>
        <v>1</v>
      </c>
      <c r="P3514" s="12">
        <f t="shared" si="326"/>
        <v>42057.536944444444</v>
      </c>
      <c r="Q3514" s="12">
        <f t="shared" si="327"/>
        <v>42117.49527777778</v>
      </c>
      <c r="R3514" t="s">
        <v>8271</v>
      </c>
      <c r="S3514" t="str">
        <f t="shared" si="328"/>
        <v>theater</v>
      </c>
      <c r="T3514" t="str">
        <f t="shared" si="329"/>
        <v>plays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 s="7">
        <v>2800</v>
      </c>
      <c r="E3515" s="7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7">
        <f t="shared" si="324"/>
        <v>75.340909090909093</v>
      </c>
      <c r="N3515" t="b">
        <v>1</v>
      </c>
      <c r="O3515" s="11">
        <f t="shared" si="325"/>
        <v>1.1839285714285714</v>
      </c>
      <c r="P3515" s="12">
        <f t="shared" si="326"/>
        <v>41781.096203703702</v>
      </c>
      <c r="Q3515" s="12">
        <f t="shared" si="327"/>
        <v>41794.207638888889</v>
      </c>
      <c r="R3515" t="s">
        <v>8271</v>
      </c>
      <c r="S3515" t="str">
        <f t="shared" si="328"/>
        <v>theater</v>
      </c>
      <c r="T3515" t="str">
        <f t="shared" si="329"/>
        <v>plays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 s="7">
        <v>500</v>
      </c>
      <c r="E3516" s="7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7">
        <f t="shared" si="324"/>
        <v>55</v>
      </c>
      <c r="N3516" t="b">
        <v>1</v>
      </c>
      <c r="O3516" s="11">
        <f t="shared" si="325"/>
        <v>1.1000000000000001</v>
      </c>
      <c r="P3516" s="12">
        <f t="shared" si="326"/>
        <v>42020.846666666665</v>
      </c>
      <c r="Q3516" s="12">
        <f t="shared" si="327"/>
        <v>42037.207638888889</v>
      </c>
      <c r="R3516" t="s">
        <v>8271</v>
      </c>
      <c r="S3516" t="str">
        <f t="shared" si="328"/>
        <v>theater</v>
      </c>
      <c r="T3516" t="str">
        <f t="shared" si="329"/>
        <v>plays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 s="7">
        <v>3000</v>
      </c>
      <c r="E3517" s="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7">
        <f t="shared" si="324"/>
        <v>66.956521739130437</v>
      </c>
      <c r="N3517" t="b">
        <v>1</v>
      </c>
      <c r="O3517" s="11">
        <f t="shared" si="325"/>
        <v>1.0266666666666666</v>
      </c>
      <c r="P3517" s="12">
        <f t="shared" si="326"/>
        <v>42125.772812499999</v>
      </c>
      <c r="Q3517" s="12">
        <f t="shared" si="327"/>
        <v>42155.772812499999</v>
      </c>
      <c r="R3517" t="s">
        <v>8271</v>
      </c>
      <c r="S3517" t="str">
        <f t="shared" si="328"/>
        <v>theater</v>
      </c>
      <c r="T3517" t="str">
        <f t="shared" si="329"/>
        <v>plays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 s="7">
        <v>2500</v>
      </c>
      <c r="E3518" s="7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7">
        <f t="shared" si="324"/>
        <v>227.27272727272728</v>
      </c>
      <c r="N3518" t="b">
        <v>1</v>
      </c>
      <c r="O3518" s="11">
        <f t="shared" si="325"/>
        <v>1</v>
      </c>
      <c r="P3518" s="12">
        <f t="shared" si="326"/>
        <v>41856.010069444441</v>
      </c>
      <c r="Q3518" s="12">
        <f t="shared" si="327"/>
        <v>41890.125</v>
      </c>
      <c r="R3518" t="s">
        <v>8271</v>
      </c>
      <c r="S3518" t="str">
        <f t="shared" si="328"/>
        <v>theater</v>
      </c>
      <c r="T3518" t="str">
        <f t="shared" si="329"/>
        <v>plays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 s="7">
        <v>4000</v>
      </c>
      <c r="E3519" s="7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7">
        <f t="shared" si="324"/>
        <v>307.69230769230768</v>
      </c>
      <c r="N3519" t="b">
        <v>1</v>
      </c>
      <c r="O3519" s="11">
        <f t="shared" si="325"/>
        <v>1</v>
      </c>
      <c r="P3519" s="12">
        <f t="shared" si="326"/>
        <v>41794.817523148151</v>
      </c>
      <c r="Q3519" s="12">
        <f t="shared" si="327"/>
        <v>41824.458333333336</v>
      </c>
      <c r="R3519" t="s">
        <v>8271</v>
      </c>
      <c r="S3519" t="str">
        <f t="shared" si="328"/>
        <v>theater</v>
      </c>
      <c r="T3519" t="str">
        <f t="shared" si="329"/>
        <v>plays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 s="7">
        <v>1500</v>
      </c>
      <c r="E3520" s="7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7">
        <f t="shared" si="324"/>
        <v>50.020909090909093</v>
      </c>
      <c r="N3520" t="b">
        <v>1</v>
      </c>
      <c r="O3520" s="11">
        <f t="shared" si="325"/>
        <v>1.10046</v>
      </c>
      <c r="P3520" s="12">
        <f t="shared" si="326"/>
        <v>41893.783553240741</v>
      </c>
      <c r="Q3520" s="12">
        <f t="shared" si="327"/>
        <v>41914.597916666666</v>
      </c>
      <c r="R3520" t="s">
        <v>8271</v>
      </c>
      <c r="S3520" t="str">
        <f t="shared" si="328"/>
        <v>theater</v>
      </c>
      <c r="T3520" t="str">
        <f t="shared" si="329"/>
        <v>plays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 s="7">
        <v>2000</v>
      </c>
      <c r="E3521" s="7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7">
        <f t="shared" si="324"/>
        <v>72.392857142857139</v>
      </c>
      <c r="N3521" t="b">
        <v>1</v>
      </c>
      <c r="O3521" s="11">
        <f t="shared" si="325"/>
        <v>1.0135000000000001</v>
      </c>
      <c r="P3521" s="12">
        <f t="shared" si="326"/>
        <v>42037.598958333328</v>
      </c>
      <c r="Q3521" s="12">
        <f t="shared" si="327"/>
        <v>42067.598958333328</v>
      </c>
      <c r="R3521" t="s">
        <v>8271</v>
      </c>
      <c r="S3521" t="str">
        <f t="shared" si="328"/>
        <v>theater</v>
      </c>
      <c r="T3521" t="str">
        <f t="shared" si="329"/>
        <v>plays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 s="7">
        <v>2000</v>
      </c>
      <c r="E3522" s="7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7">
        <f t="shared" si="324"/>
        <v>95.952380952380949</v>
      </c>
      <c r="N3522" t="b">
        <v>1</v>
      </c>
      <c r="O3522" s="11">
        <f t="shared" si="325"/>
        <v>1.0075000000000001</v>
      </c>
      <c r="P3522" s="12">
        <f t="shared" si="326"/>
        <v>42227.824212962965</v>
      </c>
      <c r="Q3522" s="12">
        <f t="shared" si="327"/>
        <v>42253.57430555555</v>
      </c>
      <c r="R3522" t="s">
        <v>8271</v>
      </c>
      <c r="S3522" t="str">
        <f t="shared" si="328"/>
        <v>theater</v>
      </c>
      <c r="T3522" t="str">
        <f t="shared" si="329"/>
        <v>plays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 s="7">
        <v>350</v>
      </c>
      <c r="E3523" s="7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7">
        <f t="shared" ref="M3523:M3586" si="330">E3523/L3523</f>
        <v>45.615384615384613</v>
      </c>
      <c r="N3523" t="b">
        <v>1</v>
      </c>
      <c r="O3523" s="11">
        <f t="shared" ref="O3523:O3586" si="331">E3523/D3523</f>
        <v>1.6942857142857144</v>
      </c>
      <c r="P3523" s="12">
        <f t="shared" ref="P3523:P3586" si="332">(((J3523/60)/60)/24)+DATE(1970,1,1)</f>
        <v>41881.361342592594</v>
      </c>
      <c r="Q3523" s="12">
        <f t="shared" ref="Q3523:Q3586" si="333">(((I3523/60)/60)/24)+DATE(1970,1,1)</f>
        <v>41911.361342592594</v>
      </c>
      <c r="R3523" t="s">
        <v>8271</v>
      </c>
      <c r="S3523" t="str">
        <f t="shared" ref="S3523:S3586" si="334">LEFT(R3523, SEARCH("/",R3523,1)-1)</f>
        <v>theater</v>
      </c>
      <c r="T3523" t="str">
        <f t="shared" ref="T3523:T3586" si="335">RIGHT(R3523,LEN(R3523)-SEARCH("/",R3523))</f>
        <v>plays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 s="7">
        <v>1395</v>
      </c>
      <c r="E3524" s="7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7">
        <f t="shared" si="330"/>
        <v>41.029411764705884</v>
      </c>
      <c r="N3524" t="b">
        <v>1</v>
      </c>
      <c r="O3524" s="11">
        <f t="shared" si="331"/>
        <v>1</v>
      </c>
      <c r="P3524" s="12">
        <f t="shared" si="332"/>
        <v>42234.789884259255</v>
      </c>
      <c r="Q3524" s="12">
        <f t="shared" si="333"/>
        <v>42262.420833333337</v>
      </c>
      <c r="R3524" t="s">
        <v>8271</v>
      </c>
      <c r="S3524" t="str">
        <f t="shared" si="334"/>
        <v>theater</v>
      </c>
      <c r="T3524" t="str">
        <f t="shared" si="335"/>
        <v>plays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 s="7">
        <v>4000</v>
      </c>
      <c r="E3525" s="7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7">
        <f t="shared" si="330"/>
        <v>56.825000000000003</v>
      </c>
      <c r="N3525" t="b">
        <v>1</v>
      </c>
      <c r="O3525" s="11">
        <f t="shared" si="331"/>
        <v>1.1365000000000001</v>
      </c>
      <c r="P3525" s="12">
        <f t="shared" si="332"/>
        <v>42581.397546296299</v>
      </c>
      <c r="Q3525" s="12">
        <f t="shared" si="333"/>
        <v>42638.958333333328</v>
      </c>
      <c r="R3525" t="s">
        <v>8271</v>
      </c>
      <c r="S3525" t="str">
        <f t="shared" si="334"/>
        <v>theater</v>
      </c>
      <c r="T3525" t="str">
        <f t="shared" si="335"/>
        <v>plays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 s="7">
        <v>10000</v>
      </c>
      <c r="E3526" s="7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7">
        <f t="shared" si="330"/>
        <v>137.24324324324326</v>
      </c>
      <c r="N3526" t="b">
        <v>1</v>
      </c>
      <c r="O3526" s="11">
        <f t="shared" si="331"/>
        <v>1.0156000000000001</v>
      </c>
      <c r="P3526" s="12">
        <f t="shared" si="332"/>
        <v>41880.76357638889</v>
      </c>
      <c r="Q3526" s="12">
        <f t="shared" si="333"/>
        <v>41895.166666666664</v>
      </c>
      <c r="R3526" t="s">
        <v>8271</v>
      </c>
      <c r="S3526" t="str">
        <f t="shared" si="334"/>
        <v>theater</v>
      </c>
      <c r="T3526" t="str">
        <f t="shared" si="335"/>
        <v>plays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 s="7">
        <v>500</v>
      </c>
      <c r="E3527" s="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7">
        <f t="shared" si="330"/>
        <v>75.714285714285708</v>
      </c>
      <c r="N3527" t="b">
        <v>1</v>
      </c>
      <c r="O3527" s="11">
        <f t="shared" si="331"/>
        <v>1.06</v>
      </c>
      <c r="P3527" s="12">
        <f t="shared" si="332"/>
        <v>42214.6956712963</v>
      </c>
      <c r="Q3527" s="12">
        <f t="shared" si="333"/>
        <v>42225.666666666672</v>
      </c>
      <c r="R3527" t="s">
        <v>8271</v>
      </c>
      <c r="S3527" t="str">
        <f t="shared" si="334"/>
        <v>theater</v>
      </c>
      <c r="T3527" t="str">
        <f t="shared" si="335"/>
        <v>plays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 s="7">
        <v>3300</v>
      </c>
      <c r="E3528" s="7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7">
        <f t="shared" si="330"/>
        <v>99</v>
      </c>
      <c r="N3528" t="b">
        <v>1</v>
      </c>
      <c r="O3528" s="11">
        <f t="shared" si="331"/>
        <v>1.02</v>
      </c>
      <c r="P3528" s="12">
        <f t="shared" si="332"/>
        <v>42460.335312499999</v>
      </c>
      <c r="Q3528" s="12">
        <f t="shared" si="333"/>
        <v>42488.249305555553</v>
      </c>
      <c r="R3528" t="s">
        <v>8271</v>
      </c>
      <c r="S3528" t="str">
        <f t="shared" si="334"/>
        <v>theater</v>
      </c>
      <c r="T3528" t="str">
        <f t="shared" si="335"/>
        <v>plays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 s="7">
        <v>6000</v>
      </c>
      <c r="E3529" s="7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7">
        <f t="shared" si="330"/>
        <v>81.569767441860463</v>
      </c>
      <c r="N3529" t="b">
        <v>1</v>
      </c>
      <c r="O3529" s="11">
        <f t="shared" si="331"/>
        <v>1.1691666666666667</v>
      </c>
      <c r="P3529" s="12">
        <f t="shared" si="332"/>
        <v>42167.023206018523</v>
      </c>
      <c r="Q3529" s="12">
        <f t="shared" si="333"/>
        <v>42196.165972222225</v>
      </c>
      <c r="R3529" t="s">
        <v>8271</v>
      </c>
      <c r="S3529" t="str">
        <f t="shared" si="334"/>
        <v>theater</v>
      </c>
      <c r="T3529" t="str">
        <f t="shared" si="335"/>
        <v>plays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 s="7">
        <v>1650</v>
      </c>
      <c r="E3530" s="7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7">
        <f t="shared" si="330"/>
        <v>45.108108108108105</v>
      </c>
      <c r="N3530" t="b">
        <v>1</v>
      </c>
      <c r="O3530" s="11">
        <f t="shared" si="331"/>
        <v>1.0115151515151515</v>
      </c>
      <c r="P3530" s="12">
        <f t="shared" si="332"/>
        <v>42733.50136574074</v>
      </c>
      <c r="Q3530" s="12">
        <f t="shared" si="333"/>
        <v>42753.50136574074</v>
      </c>
      <c r="R3530" t="s">
        <v>8271</v>
      </c>
      <c r="S3530" t="str">
        <f t="shared" si="334"/>
        <v>theater</v>
      </c>
      <c r="T3530" t="str">
        <f t="shared" si="335"/>
        <v>plays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 s="7">
        <v>500</v>
      </c>
      <c r="E3531" s="7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7">
        <f t="shared" si="330"/>
        <v>36.666666666666664</v>
      </c>
      <c r="N3531" t="b">
        <v>1</v>
      </c>
      <c r="O3531" s="11">
        <f t="shared" si="331"/>
        <v>1.32</v>
      </c>
      <c r="P3531" s="12">
        <f t="shared" si="332"/>
        <v>42177.761782407411</v>
      </c>
      <c r="Q3531" s="12">
        <f t="shared" si="333"/>
        <v>42198.041666666672</v>
      </c>
      <c r="R3531" t="s">
        <v>8271</v>
      </c>
      <c r="S3531" t="str">
        <f t="shared" si="334"/>
        <v>theater</v>
      </c>
      <c r="T3531" t="str">
        <f t="shared" si="335"/>
        <v>plays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 s="7">
        <v>2750</v>
      </c>
      <c r="E3532" s="7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7">
        <f t="shared" si="330"/>
        <v>125</v>
      </c>
      <c r="N3532" t="b">
        <v>1</v>
      </c>
      <c r="O3532" s="11">
        <f t="shared" si="331"/>
        <v>1</v>
      </c>
      <c r="P3532" s="12">
        <f t="shared" si="332"/>
        <v>42442.623344907406</v>
      </c>
      <c r="Q3532" s="12">
        <f t="shared" si="333"/>
        <v>42470.833333333328</v>
      </c>
      <c r="R3532" t="s">
        <v>8271</v>
      </c>
      <c r="S3532" t="str">
        <f t="shared" si="334"/>
        <v>theater</v>
      </c>
      <c r="T3532" t="str">
        <f t="shared" si="335"/>
        <v>plays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 s="7">
        <v>1000</v>
      </c>
      <c r="E3533" s="7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7">
        <f t="shared" si="330"/>
        <v>49.230769230769234</v>
      </c>
      <c r="N3533" t="b">
        <v>1</v>
      </c>
      <c r="O3533" s="11">
        <f t="shared" si="331"/>
        <v>1.28</v>
      </c>
      <c r="P3533" s="12">
        <f t="shared" si="332"/>
        <v>42521.654328703706</v>
      </c>
      <c r="Q3533" s="12">
        <f t="shared" si="333"/>
        <v>42551.654328703706</v>
      </c>
      <c r="R3533" t="s">
        <v>8271</v>
      </c>
      <c r="S3533" t="str">
        <f t="shared" si="334"/>
        <v>theater</v>
      </c>
      <c r="T3533" t="str">
        <f t="shared" si="335"/>
        <v>plays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 s="7">
        <v>960</v>
      </c>
      <c r="E3534" s="7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7">
        <f t="shared" si="330"/>
        <v>42.296296296296298</v>
      </c>
      <c r="N3534" t="b">
        <v>1</v>
      </c>
      <c r="O3534" s="11">
        <f t="shared" si="331"/>
        <v>1.1895833333333334</v>
      </c>
      <c r="P3534" s="12">
        <f t="shared" si="332"/>
        <v>41884.599849537037</v>
      </c>
      <c r="Q3534" s="12">
        <f t="shared" si="333"/>
        <v>41900.165972222225</v>
      </c>
      <c r="R3534" t="s">
        <v>8271</v>
      </c>
      <c r="S3534" t="str">
        <f t="shared" si="334"/>
        <v>theater</v>
      </c>
      <c r="T3534" t="str">
        <f t="shared" si="335"/>
        <v>plays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 s="7">
        <v>500</v>
      </c>
      <c r="E3535" s="7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7">
        <f t="shared" si="330"/>
        <v>78.875</v>
      </c>
      <c r="N3535" t="b">
        <v>1</v>
      </c>
      <c r="O3535" s="11">
        <f t="shared" si="331"/>
        <v>1.262</v>
      </c>
      <c r="P3535" s="12">
        <f t="shared" si="332"/>
        <v>42289.761192129634</v>
      </c>
      <c r="Q3535" s="12">
        <f t="shared" si="333"/>
        <v>42319.802858796291</v>
      </c>
      <c r="R3535" t="s">
        <v>8271</v>
      </c>
      <c r="S3535" t="str">
        <f t="shared" si="334"/>
        <v>theater</v>
      </c>
      <c r="T3535" t="str">
        <f t="shared" si="335"/>
        <v>plays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 s="7">
        <v>5000</v>
      </c>
      <c r="E3536" s="7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7">
        <f t="shared" si="330"/>
        <v>38.284313725490193</v>
      </c>
      <c r="N3536" t="b">
        <v>1</v>
      </c>
      <c r="O3536" s="11">
        <f t="shared" si="331"/>
        <v>1.5620000000000001</v>
      </c>
      <c r="P3536" s="12">
        <f t="shared" si="332"/>
        <v>42243.6252662037</v>
      </c>
      <c r="Q3536" s="12">
        <f t="shared" si="333"/>
        <v>42278.6252662037</v>
      </c>
      <c r="R3536" t="s">
        <v>8271</v>
      </c>
      <c r="S3536" t="str">
        <f t="shared" si="334"/>
        <v>theater</v>
      </c>
      <c r="T3536" t="str">
        <f t="shared" si="335"/>
        <v>plays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 s="7">
        <v>2000</v>
      </c>
      <c r="E3537" s="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7">
        <f t="shared" si="330"/>
        <v>44.847826086956523</v>
      </c>
      <c r="N3537" t="b">
        <v>1</v>
      </c>
      <c r="O3537" s="11">
        <f t="shared" si="331"/>
        <v>1.0315000000000001</v>
      </c>
      <c r="P3537" s="12">
        <f t="shared" si="332"/>
        <v>42248.640162037031</v>
      </c>
      <c r="Q3537" s="12">
        <f t="shared" si="333"/>
        <v>42279.75</v>
      </c>
      <c r="R3537" t="s">
        <v>8271</v>
      </c>
      <c r="S3537" t="str">
        <f t="shared" si="334"/>
        <v>theater</v>
      </c>
      <c r="T3537" t="str">
        <f t="shared" si="335"/>
        <v>plays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 s="7">
        <v>150</v>
      </c>
      <c r="E3538" s="7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7">
        <f t="shared" si="330"/>
        <v>13.529411764705882</v>
      </c>
      <c r="N3538" t="b">
        <v>1</v>
      </c>
      <c r="O3538" s="11">
        <f t="shared" si="331"/>
        <v>1.5333333333333334</v>
      </c>
      <c r="P3538" s="12">
        <f t="shared" si="332"/>
        <v>42328.727141203708</v>
      </c>
      <c r="Q3538" s="12">
        <f t="shared" si="333"/>
        <v>42358.499305555553</v>
      </c>
      <c r="R3538" t="s">
        <v>8271</v>
      </c>
      <c r="S3538" t="str">
        <f t="shared" si="334"/>
        <v>theater</v>
      </c>
      <c r="T3538" t="str">
        <f t="shared" si="335"/>
        <v>plays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 s="7">
        <v>675</v>
      </c>
      <c r="E3539" s="7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7">
        <f t="shared" si="330"/>
        <v>43.5</v>
      </c>
      <c r="N3539" t="b">
        <v>1</v>
      </c>
      <c r="O3539" s="11">
        <f t="shared" si="331"/>
        <v>1.8044444444444445</v>
      </c>
      <c r="P3539" s="12">
        <f t="shared" si="332"/>
        <v>41923.354351851849</v>
      </c>
      <c r="Q3539" s="12">
        <f t="shared" si="333"/>
        <v>41960.332638888889</v>
      </c>
      <c r="R3539" t="s">
        <v>8271</v>
      </c>
      <c r="S3539" t="str">
        <f t="shared" si="334"/>
        <v>theater</v>
      </c>
      <c r="T3539" t="str">
        <f t="shared" si="335"/>
        <v>plays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 s="7">
        <v>2000</v>
      </c>
      <c r="E3540" s="7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7">
        <f t="shared" si="330"/>
        <v>30.951807228915662</v>
      </c>
      <c r="N3540" t="b">
        <v>1</v>
      </c>
      <c r="O3540" s="11">
        <f t="shared" si="331"/>
        <v>1.2845</v>
      </c>
      <c r="P3540" s="12">
        <f t="shared" si="332"/>
        <v>42571.420601851853</v>
      </c>
      <c r="Q3540" s="12">
        <f t="shared" si="333"/>
        <v>42599.420601851853</v>
      </c>
      <c r="R3540" t="s">
        <v>8271</v>
      </c>
      <c r="S3540" t="str">
        <f t="shared" si="334"/>
        <v>theater</v>
      </c>
      <c r="T3540" t="str">
        <f t="shared" si="335"/>
        <v>plays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 s="7">
        <v>600</v>
      </c>
      <c r="E3541" s="7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7">
        <f t="shared" si="330"/>
        <v>55.230769230769234</v>
      </c>
      <c r="N3541" t="b">
        <v>1</v>
      </c>
      <c r="O3541" s="11">
        <f t="shared" si="331"/>
        <v>1.1966666666666668</v>
      </c>
      <c r="P3541" s="12">
        <f t="shared" si="332"/>
        <v>42600.756041666667</v>
      </c>
      <c r="Q3541" s="12">
        <f t="shared" si="333"/>
        <v>42621.756041666667</v>
      </c>
      <c r="R3541" t="s">
        <v>8271</v>
      </c>
      <c r="S3541" t="str">
        <f t="shared" si="334"/>
        <v>theater</v>
      </c>
      <c r="T3541" t="str">
        <f t="shared" si="335"/>
        <v>plays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 s="7">
        <v>300</v>
      </c>
      <c r="E3542" s="7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7">
        <f t="shared" si="330"/>
        <v>46.125</v>
      </c>
      <c r="N3542" t="b">
        <v>1</v>
      </c>
      <c r="O3542" s="11">
        <f t="shared" si="331"/>
        <v>1.23</v>
      </c>
      <c r="P3542" s="12">
        <f t="shared" si="332"/>
        <v>42517.003368055557</v>
      </c>
      <c r="Q3542" s="12">
        <f t="shared" si="333"/>
        <v>42547.003368055557</v>
      </c>
      <c r="R3542" t="s">
        <v>8271</v>
      </c>
      <c r="S3542" t="str">
        <f t="shared" si="334"/>
        <v>theater</v>
      </c>
      <c r="T3542" t="str">
        <f t="shared" si="335"/>
        <v>plays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 s="7">
        <v>1200</v>
      </c>
      <c r="E3543" s="7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7">
        <f t="shared" si="330"/>
        <v>39.375</v>
      </c>
      <c r="N3543" t="b">
        <v>1</v>
      </c>
      <c r="O3543" s="11">
        <f t="shared" si="331"/>
        <v>1.05</v>
      </c>
      <c r="P3543" s="12">
        <f t="shared" si="332"/>
        <v>42222.730034722219</v>
      </c>
      <c r="Q3543" s="12">
        <f t="shared" si="333"/>
        <v>42247.730034722219</v>
      </c>
      <c r="R3543" t="s">
        <v>8271</v>
      </c>
      <c r="S3543" t="str">
        <f t="shared" si="334"/>
        <v>theater</v>
      </c>
      <c r="T3543" t="str">
        <f t="shared" si="335"/>
        <v>plays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 s="7">
        <v>5500</v>
      </c>
      <c r="E3544" s="7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7">
        <f t="shared" si="330"/>
        <v>66.152941176470591</v>
      </c>
      <c r="N3544" t="b">
        <v>1</v>
      </c>
      <c r="O3544" s="11">
        <f t="shared" si="331"/>
        <v>1.0223636363636364</v>
      </c>
      <c r="P3544" s="12">
        <f t="shared" si="332"/>
        <v>41829.599791666667</v>
      </c>
      <c r="Q3544" s="12">
        <f t="shared" si="333"/>
        <v>41889.599791666667</v>
      </c>
      <c r="R3544" t="s">
        <v>8271</v>
      </c>
      <c r="S3544" t="str">
        <f t="shared" si="334"/>
        <v>theater</v>
      </c>
      <c r="T3544" t="str">
        <f t="shared" si="335"/>
        <v>plays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 s="7">
        <v>1500</v>
      </c>
      <c r="E3545" s="7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7">
        <f t="shared" si="330"/>
        <v>54.137931034482762</v>
      </c>
      <c r="N3545" t="b">
        <v>1</v>
      </c>
      <c r="O3545" s="11">
        <f t="shared" si="331"/>
        <v>1.0466666666666666</v>
      </c>
      <c r="P3545" s="12">
        <f t="shared" si="332"/>
        <v>42150.755312499998</v>
      </c>
      <c r="Q3545" s="12">
        <f t="shared" si="333"/>
        <v>42180.755312499998</v>
      </c>
      <c r="R3545" t="s">
        <v>8271</v>
      </c>
      <c r="S3545" t="str">
        <f t="shared" si="334"/>
        <v>theater</v>
      </c>
      <c r="T3545" t="str">
        <f t="shared" si="335"/>
        <v>plays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 s="7">
        <v>2500</v>
      </c>
      <c r="E3546" s="7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7">
        <f t="shared" si="330"/>
        <v>104.16666666666667</v>
      </c>
      <c r="N3546" t="b">
        <v>1</v>
      </c>
      <c r="O3546" s="11">
        <f t="shared" si="331"/>
        <v>1</v>
      </c>
      <c r="P3546" s="12">
        <f t="shared" si="332"/>
        <v>42040.831678240742</v>
      </c>
      <c r="Q3546" s="12">
        <f t="shared" si="333"/>
        <v>42070.831678240742</v>
      </c>
      <c r="R3546" t="s">
        <v>8271</v>
      </c>
      <c r="S3546" t="str">
        <f t="shared" si="334"/>
        <v>theater</v>
      </c>
      <c r="T3546" t="str">
        <f t="shared" si="335"/>
        <v>plays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 s="7">
        <v>250</v>
      </c>
      <c r="E3547" s="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7">
        <f t="shared" si="330"/>
        <v>31.375</v>
      </c>
      <c r="N3547" t="b">
        <v>1</v>
      </c>
      <c r="O3547" s="11">
        <f t="shared" si="331"/>
        <v>1.004</v>
      </c>
      <c r="P3547" s="12">
        <f t="shared" si="332"/>
        <v>42075.807395833333</v>
      </c>
      <c r="Q3547" s="12">
        <f t="shared" si="333"/>
        <v>42105.807395833333</v>
      </c>
      <c r="R3547" t="s">
        <v>8271</v>
      </c>
      <c r="S3547" t="str">
        <f t="shared" si="334"/>
        <v>theater</v>
      </c>
      <c r="T3547" t="str">
        <f t="shared" si="335"/>
        <v>plays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 s="7">
        <v>1100</v>
      </c>
      <c r="E3548" s="7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7">
        <f t="shared" si="330"/>
        <v>59.210526315789473</v>
      </c>
      <c r="N3548" t="b">
        <v>1</v>
      </c>
      <c r="O3548" s="11">
        <f t="shared" si="331"/>
        <v>1.0227272727272727</v>
      </c>
      <c r="P3548" s="12">
        <f t="shared" si="332"/>
        <v>42073.660694444443</v>
      </c>
      <c r="Q3548" s="12">
        <f t="shared" si="333"/>
        <v>42095.165972222225</v>
      </c>
      <c r="R3548" t="s">
        <v>8271</v>
      </c>
      <c r="S3548" t="str">
        <f t="shared" si="334"/>
        <v>theater</v>
      </c>
      <c r="T3548" t="str">
        <f t="shared" si="335"/>
        <v>plays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 s="7">
        <v>35000</v>
      </c>
      <c r="E3549" s="7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7">
        <f t="shared" si="330"/>
        <v>119.17633928571429</v>
      </c>
      <c r="N3549" t="b">
        <v>1</v>
      </c>
      <c r="O3549" s="11">
        <f t="shared" si="331"/>
        <v>1.1440928571428572</v>
      </c>
      <c r="P3549" s="12">
        <f t="shared" si="332"/>
        <v>42480.078715277778</v>
      </c>
      <c r="Q3549" s="12">
        <f t="shared" si="333"/>
        <v>42504.165972222225</v>
      </c>
      <c r="R3549" t="s">
        <v>8271</v>
      </c>
      <c r="S3549" t="str">
        <f t="shared" si="334"/>
        <v>theater</v>
      </c>
      <c r="T3549" t="str">
        <f t="shared" si="335"/>
        <v>plays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 s="7">
        <v>2100</v>
      </c>
      <c r="E3550" s="7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7">
        <f t="shared" si="330"/>
        <v>164.61538461538461</v>
      </c>
      <c r="N3550" t="b">
        <v>1</v>
      </c>
      <c r="O3550" s="11">
        <f t="shared" si="331"/>
        <v>1.019047619047619</v>
      </c>
      <c r="P3550" s="12">
        <f t="shared" si="332"/>
        <v>42411.942291666666</v>
      </c>
      <c r="Q3550" s="12">
        <f t="shared" si="333"/>
        <v>42434.041666666672</v>
      </c>
      <c r="R3550" t="s">
        <v>8271</v>
      </c>
      <c r="S3550" t="str">
        <f t="shared" si="334"/>
        <v>theater</v>
      </c>
      <c r="T3550" t="str">
        <f t="shared" si="335"/>
        <v>plays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 s="7">
        <v>1000</v>
      </c>
      <c r="E3551" s="7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7">
        <f t="shared" si="330"/>
        <v>24.285714285714285</v>
      </c>
      <c r="N3551" t="b">
        <v>1</v>
      </c>
      <c r="O3551" s="11">
        <f t="shared" si="331"/>
        <v>1.02</v>
      </c>
      <c r="P3551" s="12">
        <f t="shared" si="332"/>
        <v>42223.394363425927</v>
      </c>
      <c r="Q3551" s="12">
        <f t="shared" si="333"/>
        <v>42251.394363425927</v>
      </c>
      <c r="R3551" t="s">
        <v>8271</v>
      </c>
      <c r="S3551" t="str">
        <f t="shared" si="334"/>
        <v>theater</v>
      </c>
      <c r="T3551" t="str">
        <f t="shared" si="335"/>
        <v>plays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 s="7">
        <v>2500</v>
      </c>
      <c r="E3552" s="7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7">
        <f t="shared" si="330"/>
        <v>40.9375</v>
      </c>
      <c r="N3552" t="b">
        <v>1</v>
      </c>
      <c r="O3552" s="11">
        <f t="shared" si="331"/>
        <v>1.048</v>
      </c>
      <c r="P3552" s="12">
        <f t="shared" si="332"/>
        <v>42462.893495370372</v>
      </c>
      <c r="Q3552" s="12">
        <f t="shared" si="333"/>
        <v>42492.893495370372</v>
      </c>
      <c r="R3552" t="s">
        <v>8271</v>
      </c>
      <c r="S3552" t="str">
        <f t="shared" si="334"/>
        <v>theater</v>
      </c>
      <c r="T3552" t="str">
        <f t="shared" si="335"/>
        <v>plays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 s="7">
        <v>1500</v>
      </c>
      <c r="E3553" s="7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7">
        <f t="shared" si="330"/>
        <v>61.1</v>
      </c>
      <c r="N3553" t="b">
        <v>1</v>
      </c>
      <c r="O3553" s="11">
        <f t="shared" si="331"/>
        <v>1.0183333333333333</v>
      </c>
      <c r="P3553" s="12">
        <f t="shared" si="332"/>
        <v>41753.515856481477</v>
      </c>
      <c r="Q3553" s="12">
        <f t="shared" si="333"/>
        <v>41781.921527777777</v>
      </c>
      <c r="R3553" t="s">
        <v>8271</v>
      </c>
      <c r="S3553" t="str">
        <f t="shared" si="334"/>
        <v>theater</v>
      </c>
      <c r="T3553" t="str">
        <f t="shared" si="335"/>
        <v>plays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 s="7">
        <v>773</v>
      </c>
      <c r="E3554" s="7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7">
        <f t="shared" si="330"/>
        <v>38.65</v>
      </c>
      <c r="N3554" t="b">
        <v>1</v>
      </c>
      <c r="O3554" s="11">
        <f t="shared" si="331"/>
        <v>1</v>
      </c>
      <c r="P3554" s="12">
        <f t="shared" si="332"/>
        <v>41788.587083333332</v>
      </c>
      <c r="Q3554" s="12">
        <f t="shared" si="333"/>
        <v>41818.587083333332</v>
      </c>
      <c r="R3554" t="s">
        <v>8271</v>
      </c>
      <c r="S3554" t="str">
        <f t="shared" si="334"/>
        <v>theater</v>
      </c>
      <c r="T3554" t="str">
        <f t="shared" si="335"/>
        <v>plays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 s="7">
        <v>5500</v>
      </c>
      <c r="E3555" s="7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7">
        <f t="shared" si="330"/>
        <v>56.20192307692308</v>
      </c>
      <c r="N3555" t="b">
        <v>1</v>
      </c>
      <c r="O3555" s="11">
        <f t="shared" si="331"/>
        <v>1.0627272727272727</v>
      </c>
      <c r="P3555" s="12">
        <f t="shared" si="332"/>
        <v>42196.028703703705</v>
      </c>
      <c r="Q3555" s="12">
        <f t="shared" si="333"/>
        <v>42228</v>
      </c>
      <c r="R3555" t="s">
        <v>8271</v>
      </c>
      <c r="S3555" t="str">
        <f t="shared" si="334"/>
        <v>theater</v>
      </c>
      <c r="T3555" t="str">
        <f t="shared" si="335"/>
        <v>plays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 s="7">
        <v>5000</v>
      </c>
      <c r="E3556" s="7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7">
        <f t="shared" si="330"/>
        <v>107.00207547169811</v>
      </c>
      <c r="N3556" t="b">
        <v>1</v>
      </c>
      <c r="O3556" s="11">
        <f t="shared" si="331"/>
        <v>1.1342219999999998</v>
      </c>
      <c r="P3556" s="12">
        <f t="shared" si="332"/>
        <v>42016.050451388888</v>
      </c>
      <c r="Q3556" s="12">
        <f t="shared" si="333"/>
        <v>42046.708333333328</v>
      </c>
      <c r="R3556" t="s">
        <v>8271</v>
      </c>
      <c r="S3556" t="str">
        <f t="shared" si="334"/>
        <v>theater</v>
      </c>
      <c r="T3556" t="str">
        <f t="shared" si="335"/>
        <v>plays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 s="7">
        <v>2400</v>
      </c>
      <c r="E3557" s="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7">
        <f t="shared" si="330"/>
        <v>171.42857142857142</v>
      </c>
      <c r="N3557" t="b">
        <v>1</v>
      </c>
      <c r="O3557" s="11">
        <f t="shared" si="331"/>
        <v>1</v>
      </c>
      <c r="P3557" s="12">
        <f t="shared" si="332"/>
        <v>42661.442060185189</v>
      </c>
      <c r="Q3557" s="12">
        <f t="shared" si="333"/>
        <v>42691.483726851846</v>
      </c>
      <c r="R3557" t="s">
        <v>8271</v>
      </c>
      <c r="S3557" t="str">
        <f t="shared" si="334"/>
        <v>theater</v>
      </c>
      <c r="T3557" t="str">
        <f t="shared" si="335"/>
        <v>plays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 s="7">
        <v>2200</v>
      </c>
      <c r="E3558" s="7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7">
        <f t="shared" si="330"/>
        <v>110.5</v>
      </c>
      <c r="N3558" t="b">
        <v>1</v>
      </c>
      <c r="O3558" s="11">
        <f t="shared" si="331"/>
        <v>1.0045454545454546</v>
      </c>
      <c r="P3558" s="12">
        <f t="shared" si="332"/>
        <v>41808.649583333332</v>
      </c>
      <c r="Q3558" s="12">
        <f t="shared" si="333"/>
        <v>41868.649583333332</v>
      </c>
      <c r="R3558" t="s">
        <v>8271</v>
      </c>
      <c r="S3558" t="str">
        <f t="shared" si="334"/>
        <v>theater</v>
      </c>
      <c r="T3558" t="str">
        <f t="shared" si="335"/>
        <v>plays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 s="7">
        <v>100000</v>
      </c>
      <c r="E3559" s="7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7">
        <f t="shared" si="330"/>
        <v>179.27598566308242</v>
      </c>
      <c r="N3559" t="b">
        <v>1</v>
      </c>
      <c r="O3559" s="11">
        <f t="shared" si="331"/>
        <v>1.0003599999999999</v>
      </c>
      <c r="P3559" s="12">
        <f t="shared" si="332"/>
        <v>41730.276747685188</v>
      </c>
      <c r="Q3559" s="12">
        <f t="shared" si="333"/>
        <v>41764.276747685188</v>
      </c>
      <c r="R3559" t="s">
        <v>8271</v>
      </c>
      <c r="S3559" t="str">
        <f t="shared" si="334"/>
        <v>theater</v>
      </c>
      <c r="T3559" t="str">
        <f t="shared" si="335"/>
        <v>plays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 s="7">
        <v>350</v>
      </c>
      <c r="E3560" s="7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7">
        <f t="shared" si="330"/>
        <v>22.90909090909091</v>
      </c>
      <c r="N3560" t="b">
        <v>1</v>
      </c>
      <c r="O3560" s="11">
        <f t="shared" si="331"/>
        <v>1.44</v>
      </c>
      <c r="P3560" s="12">
        <f t="shared" si="332"/>
        <v>42139.816840277781</v>
      </c>
      <c r="Q3560" s="12">
        <f t="shared" si="333"/>
        <v>42181.875</v>
      </c>
      <c r="R3560" t="s">
        <v>8271</v>
      </c>
      <c r="S3560" t="str">
        <f t="shared" si="334"/>
        <v>theater</v>
      </c>
      <c r="T3560" t="str">
        <f t="shared" si="335"/>
        <v>plays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 s="7">
        <v>1000</v>
      </c>
      <c r="E3561" s="7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7">
        <f t="shared" si="330"/>
        <v>43.125</v>
      </c>
      <c r="N3561" t="b">
        <v>1</v>
      </c>
      <c r="O3561" s="11">
        <f t="shared" si="331"/>
        <v>1.0349999999999999</v>
      </c>
      <c r="P3561" s="12">
        <f t="shared" si="332"/>
        <v>42194.096157407403</v>
      </c>
      <c r="Q3561" s="12">
        <f t="shared" si="333"/>
        <v>42216.373611111107</v>
      </c>
      <c r="R3561" t="s">
        <v>8271</v>
      </c>
      <c r="S3561" t="str">
        <f t="shared" si="334"/>
        <v>theater</v>
      </c>
      <c r="T3561" t="str">
        <f t="shared" si="335"/>
        <v>plays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 s="7">
        <v>3200</v>
      </c>
      <c r="E3562" s="7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7">
        <f t="shared" si="330"/>
        <v>46.891891891891895</v>
      </c>
      <c r="N3562" t="b">
        <v>1</v>
      </c>
      <c r="O3562" s="11">
        <f t="shared" si="331"/>
        <v>1.0843750000000001</v>
      </c>
      <c r="P3562" s="12">
        <f t="shared" si="332"/>
        <v>42115.889652777783</v>
      </c>
      <c r="Q3562" s="12">
        <f t="shared" si="333"/>
        <v>42151.114583333328</v>
      </c>
      <c r="R3562" t="s">
        <v>8271</v>
      </c>
      <c r="S3562" t="str">
        <f t="shared" si="334"/>
        <v>theater</v>
      </c>
      <c r="T3562" t="str">
        <f t="shared" si="335"/>
        <v>plays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 s="7">
        <v>2500</v>
      </c>
      <c r="E3563" s="7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7">
        <f t="shared" si="330"/>
        <v>47.407407407407405</v>
      </c>
      <c r="N3563" t="b">
        <v>1</v>
      </c>
      <c r="O3563" s="11">
        <f t="shared" si="331"/>
        <v>1.024</v>
      </c>
      <c r="P3563" s="12">
        <f t="shared" si="332"/>
        <v>42203.680300925931</v>
      </c>
      <c r="Q3563" s="12">
        <f t="shared" si="333"/>
        <v>42221.774999999994</v>
      </c>
      <c r="R3563" t="s">
        <v>8271</v>
      </c>
      <c r="S3563" t="str">
        <f t="shared" si="334"/>
        <v>theater</v>
      </c>
      <c r="T3563" t="str">
        <f t="shared" si="335"/>
        <v>plays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 s="7">
        <v>315</v>
      </c>
      <c r="E3564" s="7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7">
        <f t="shared" si="330"/>
        <v>15.129032258064516</v>
      </c>
      <c r="N3564" t="b">
        <v>1</v>
      </c>
      <c r="O3564" s="11">
        <f t="shared" si="331"/>
        <v>1.4888888888888889</v>
      </c>
      <c r="P3564" s="12">
        <f t="shared" si="332"/>
        <v>42433.761886574073</v>
      </c>
      <c r="Q3564" s="12">
        <f t="shared" si="333"/>
        <v>42442.916666666672</v>
      </c>
      <c r="R3564" t="s">
        <v>8271</v>
      </c>
      <c r="S3564" t="str">
        <f t="shared" si="334"/>
        <v>theater</v>
      </c>
      <c r="T3564" t="str">
        <f t="shared" si="335"/>
        <v>plays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 s="7">
        <v>500</v>
      </c>
      <c r="E3565" s="7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7">
        <f t="shared" si="330"/>
        <v>21.098000000000003</v>
      </c>
      <c r="N3565" t="b">
        <v>1</v>
      </c>
      <c r="O3565" s="11">
        <f t="shared" si="331"/>
        <v>1.0549000000000002</v>
      </c>
      <c r="P3565" s="12">
        <f t="shared" si="332"/>
        <v>42555.671944444446</v>
      </c>
      <c r="Q3565" s="12">
        <f t="shared" si="333"/>
        <v>42583.791666666672</v>
      </c>
      <c r="R3565" t="s">
        <v>8271</v>
      </c>
      <c r="S3565" t="str">
        <f t="shared" si="334"/>
        <v>theater</v>
      </c>
      <c r="T3565" t="str">
        <f t="shared" si="335"/>
        <v>plays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 s="7">
        <v>1000</v>
      </c>
      <c r="E3566" s="7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7">
        <f t="shared" si="330"/>
        <v>59.117647058823529</v>
      </c>
      <c r="N3566" t="b">
        <v>1</v>
      </c>
      <c r="O3566" s="11">
        <f t="shared" si="331"/>
        <v>1.0049999999999999</v>
      </c>
      <c r="P3566" s="12">
        <f t="shared" si="332"/>
        <v>42236.623252314821</v>
      </c>
      <c r="Q3566" s="12">
        <f t="shared" si="333"/>
        <v>42282.666666666672</v>
      </c>
      <c r="R3566" t="s">
        <v>8271</v>
      </c>
      <c r="S3566" t="str">
        <f t="shared" si="334"/>
        <v>theater</v>
      </c>
      <c r="T3566" t="str">
        <f t="shared" si="335"/>
        <v>plays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 s="7">
        <v>900</v>
      </c>
      <c r="E3567" s="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7">
        <f t="shared" si="330"/>
        <v>97.916666666666671</v>
      </c>
      <c r="N3567" t="b">
        <v>1</v>
      </c>
      <c r="O3567" s="11">
        <f t="shared" si="331"/>
        <v>1.3055555555555556</v>
      </c>
      <c r="P3567" s="12">
        <f t="shared" si="332"/>
        <v>41974.743148148147</v>
      </c>
      <c r="Q3567" s="12">
        <f t="shared" si="333"/>
        <v>42004.743148148147</v>
      </c>
      <c r="R3567" t="s">
        <v>8271</v>
      </c>
      <c r="S3567" t="str">
        <f t="shared" si="334"/>
        <v>theater</v>
      </c>
      <c r="T3567" t="str">
        <f t="shared" si="335"/>
        <v>plays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 s="7">
        <v>2000</v>
      </c>
      <c r="E3568" s="7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7">
        <f t="shared" si="330"/>
        <v>55.131578947368418</v>
      </c>
      <c r="N3568" t="b">
        <v>1</v>
      </c>
      <c r="O3568" s="11">
        <f t="shared" si="331"/>
        <v>1.0475000000000001</v>
      </c>
      <c r="P3568" s="12">
        <f t="shared" si="332"/>
        <v>41997.507905092592</v>
      </c>
      <c r="Q3568" s="12">
        <f t="shared" si="333"/>
        <v>42027.507905092592</v>
      </c>
      <c r="R3568" t="s">
        <v>8271</v>
      </c>
      <c r="S3568" t="str">
        <f t="shared" si="334"/>
        <v>theater</v>
      </c>
      <c r="T3568" t="str">
        <f t="shared" si="335"/>
        <v>plays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 s="7">
        <v>1000</v>
      </c>
      <c r="E3569" s="7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7">
        <f t="shared" si="330"/>
        <v>26.536585365853657</v>
      </c>
      <c r="N3569" t="b">
        <v>1</v>
      </c>
      <c r="O3569" s="11">
        <f t="shared" si="331"/>
        <v>1.0880000000000001</v>
      </c>
      <c r="P3569" s="12">
        <f t="shared" si="332"/>
        <v>42135.810694444444</v>
      </c>
      <c r="Q3569" s="12">
        <f t="shared" si="333"/>
        <v>42165.810694444444</v>
      </c>
      <c r="R3569" t="s">
        <v>8271</v>
      </c>
      <c r="S3569" t="str">
        <f t="shared" si="334"/>
        <v>theater</v>
      </c>
      <c r="T3569" t="str">
        <f t="shared" si="335"/>
        <v>plays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 s="7">
        <v>1000</v>
      </c>
      <c r="E3570" s="7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7">
        <f t="shared" si="330"/>
        <v>58.421052631578945</v>
      </c>
      <c r="N3570" t="b">
        <v>1</v>
      </c>
      <c r="O3570" s="11">
        <f t="shared" si="331"/>
        <v>1.1100000000000001</v>
      </c>
      <c r="P3570" s="12">
        <f t="shared" si="332"/>
        <v>41869.740671296298</v>
      </c>
      <c r="Q3570" s="12">
        <f t="shared" si="333"/>
        <v>41899.740671296298</v>
      </c>
      <c r="R3570" t="s">
        <v>8271</v>
      </c>
      <c r="S3570" t="str">
        <f t="shared" si="334"/>
        <v>theater</v>
      </c>
      <c r="T3570" t="str">
        <f t="shared" si="335"/>
        <v>plays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 s="7">
        <v>5000</v>
      </c>
      <c r="E3571" s="7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7">
        <f t="shared" si="330"/>
        <v>122.53658536585365</v>
      </c>
      <c r="N3571" t="b">
        <v>1</v>
      </c>
      <c r="O3571" s="11">
        <f t="shared" si="331"/>
        <v>1.0047999999999999</v>
      </c>
      <c r="P3571" s="12">
        <f t="shared" si="332"/>
        <v>41982.688611111109</v>
      </c>
      <c r="Q3571" s="12">
        <f t="shared" si="333"/>
        <v>42012.688611111109</v>
      </c>
      <c r="R3571" t="s">
        <v>8271</v>
      </c>
      <c r="S3571" t="str">
        <f t="shared" si="334"/>
        <v>theater</v>
      </c>
      <c r="T3571" t="str">
        <f t="shared" si="335"/>
        <v>plays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 s="7">
        <v>2000</v>
      </c>
      <c r="E3572" s="7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7">
        <f t="shared" si="330"/>
        <v>87.961538461538467</v>
      </c>
      <c r="N3572" t="b">
        <v>1</v>
      </c>
      <c r="O3572" s="11">
        <f t="shared" si="331"/>
        <v>1.1435</v>
      </c>
      <c r="P3572" s="12">
        <f t="shared" si="332"/>
        <v>41976.331979166673</v>
      </c>
      <c r="Q3572" s="12">
        <f t="shared" si="333"/>
        <v>42004.291666666672</v>
      </c>
      <c r="R3572" t="s">
        <v>8271</v>
      </c>
      <c r="S3572" t="str">
        <f t="shared" si="334"/>
        <v>theater</v>
      </c>
      <c r="T3572" t="str">
        <f t="shared" si="335"/>
        <v>plays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 s="7">
        <v>1500</v>
      </c>
      <c r="E3573" s="7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7">
        <f t="shared" si="330"/>
        <v>73.239999999999995</v>
      </c>
      <c r="N3573" t="b">
        <v>1</v>
      </c>
      <c r="O3573" s="11">
        <f t="shared" si="331"/>
        <v>1.2206666666666666</v>
      </c>
      <c r="P3573" s="12">
        <f t="shared" si="332"/>
        <v>41912.858946759261</v>
      </c>
      <c r="Q3573" s="12">
        <f t="shared" si="333"/>
        <v>41942.858946759261</v>
      </c>
      <c r="R3573" t="s">
        <v>8271</v>
      </c>
      <c r="S3573" t="str">
        <f t="shared" si="334"/>
        <v>theater</v>
      </c>
      <c r="T3573" t="str">
        <f t="shared" si="335"/>
        <v>plays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 s="7">
        <v>500</v>
      </c>
      <c r="E3574" s="7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7">
        <f t="shared" si="330"/>
        <v>55.555555555555557</v>
      </c>
      <c r="N3574" t="b">
        <v>1</v>
      </c>
      <c r="O3574" s="11">
        <f t="shared" si="331"/>
        <v>1</v>
      </c>
      <c r="P3574" s="12">
        <f t="shared" si="332"/>
        <v>42146.570393518516</v>
      </c>
      <c r="Q3574" s="12">
        <f t="shared" si="333"/>
        <v>42176.570393518516</v>
      </c>
      <c r="R3574" t="s">
        <v>8271</v>
      </c>
      <c r="S3574" t="str">
        <f t="shared" si="334"/>
        <v>theater</v>
      </c>
      <c r="T3574" t="str">
        <f t="shared" si="335"/>
        <v>plays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 s="7">
        <v>3000</v>
      </c>
      <c r="E3575" s="7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7">
        <f t="shared" si="330"/>
        <v>39.53846153846154</v>
      </c>
      <c r="N3575" t="b">
        <v>1</v>
      </c>
      <c r="O3575" s="11">
        <f t="shared" si="331"/>
        <v>1.028</v>
      </c>
      <c r="P3575" s="12">
        <f t="shared" si="332"/>
        <v>41921.375532407408</v>
      </c>
      <c r="Q3575" s="12">
        <f t="shared" si="333"/>
        <v>41951.417199074072</v>
      </c>
      <c r="R3575" t="s">
        <v>8271</v>
      </c>
      <c r="S3575" t="str">
        <f t="shared" si="334"/>
        <v>theater</v>
      </c>
      <c r="T3575" t="str">
        <f t="shared" si="335"/>
        <v>plays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 s="7">
        <v>5800</v>
      </c>
      <c r="E3576" s="7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7">
        <f t="shared" si="330"/>
        <v>136.77777777777777</v>
      </c>
      <c r="N3576" t="b">
        <v>1</v>
      </c>
      <c r="O3576" s="11">
        <f t="shared" si="331"/>
        <v>1.0612068965517241</v>
      </c>
      <c r="P3576" s="12">
        <f t="shared" si="332"/>
        <v>41926.942685185182</v>
      </c>
      <c r="Q3576" s="12">
        <f t="shared" si="333"/>
        <v>41956.984351851846</v>
      </c>
      <c r="R3576" t="s">
        <v>8271</v>
      </c>
      <c r="S3576" t="str">
        <f t="shared" si="334"/>
        <v>theater</v>
      </c>
      <c r="T3576" t="str">
        <f t="shared" si="335"/>
        <v>plays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 s="7">
        <v>10000</v>
      </c>
      <c r="E3577" s="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7">
        <f t="shared" si="330"/>
        <v>99.343137254901961</v>
      </c>
      <c r="N3577" t="b">
        <v>1</v>
      </c>
      <c r="O3577" s="11">
        <f t="shared" si="331"/>
        <v>1.0133000000000001</v>
      </c>
      <c r="P3577" s="12">
        <f t="shared" si="332"/>
        <v>42561.783877314811</v>
      </c>
      <c r="Q3577" s="12">
        <f t="shared" si="333"/>
        <v>42593.165972222225</v>
      </c>
      <c r="R3577" t="s">
        <v>8271</v>
      </c>
      <c r="S3577" t="str">
        <f t="shared" si="334"/>
        <v>theater</v>
      </c>
      <c r="T3577" t="str">
        <f t="shared" si="335"/>
        <v>plays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 s="7">
        <v>100</v>
      </c>
      <c r="E3578" s="7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7">
        <f t="shared" si="330"/>
        <v>20</v>
      </c>
      <c r="N3578" t="b">
        <v>1</v>
      </c>
      <c r="O3578" s="11">
        <f t="shared" si="331"/>
        <v>1</v>
      </c>
      <c r="P3578" s="12">
        <f t="shared" si="332"/>
        <v>42649.54923611111</v>
      </c>
      <c r="Q3578" s="12">
        <f t="shared" si="333"/>
        <v>42709.590902777782</v>
      </c>
      <c r="R3578" t="s">
        <v>8271</v>
      </c>
      <c r="S3578" t="str">
        <f t="shared" si="334"/>
        <v>theater</v>
      </c>
      <c r="T3578" t="str">
        <f t="shared" si="335"/>
        <v>plays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 s="7">
        <v>600</v>
      </c>
      <c r="E3579" s="7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7">
        <f t="shared" si="330"/>
        <v>28.888888888888889</v>
      </c>
      <c r="N3579" t="b">
        <v>1</v>
      </c>
      <c r="O3579" s="11">
        <f t="shared" si="331"/>
        <v>1.3</v>
      </c>
      <c r="P3579" s="12">
        <f t="shared" si="332"/>
        <v>42093.786840277782</v>
      </c>
      <c r="Q3579" s="12">
        <f t="shared" si="333"/>
        <v>42120.26944444445</v>
      </c>
      <c r="R3579" t="s">
        <v>8271</v>
      </c>
      <c r="S3579" t="str">
        <f t="shared" si="334"/>
        <v>theater</v>
      </c>
      <c r="T3579" t="str">
        <f t="shared" si="335"/>
        <v>plays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 s="7">
        <v>1500</v>
      </c>
      <c r="E3580" s="7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7">
        <f t="shared" si="330"/>
        <v>40.545945945945945</v>
      </c>
      <c r="N3580" t="b">
        <v>1</v>
      </c>
      <c r="O3580" s="11">
        <f t="shared" si="331"/>
        <v>1.0001333333333333</v>
      </c>
      <c r="P3580" s="12">
        <f t="shared" si="332"/>
        <v>42460.733530092592</v>
      </c>
      <c r="Q3580" s="12">
        <f t="shared" si="333"/>
        <v>42490.733530092592</v>
      </c>
      <c r="R3580" t="s">
        <v>8271</v>
      </c>
      <c r="S3580" t="str">
        <f t="shared" si="334"/>
        <v>theater</v>
      </c>
      <c r="T3580" t="str">
        <f t="shared" si="335"/>
        <v>plays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 s="7">
        <v>500</v>
      </c>
      <c r="E3581" s="7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7">
        <f t="shared" si="330"/>
        <v>35.714285714285715</v>
      </c>
      <c r="N3581" t="b">
        <v>1</v>
      </c>
      <c r="O3581" s="11">
        <f t="shared" si="331"/>
        <v>1</v>
      </c>
      <c r="P3581" s="12">
        <f t="shared" si="332"/>
        <v>42430.762222222227</v>
      </c>
      <c r="Q3581" s="12">
        <f t="shared" si="333"/>
        <v>42460.720555555556</v>
      </c>
      <c r="R3581" t="s">
        <v>8271</v>
      </c>
      <c r="S3581" t="str">
        <f t="shared" si="334"/>
        <v>theater</v>
      </c>
      <c r="T3581" t="str">
        <f t="shared" si="335"/>
        <v>plays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 s="7">
        <v>900</v>
      </c>
      <c r="E3582" s="7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7">
        <f t="shared" si="330"/>
        <v>37.962962962962962</v>
      </c>
      <c r="N3582" t="b">
        <v>1</v>
      </c>
      <c r="O3582" s="11">
        <f t="shared" si="331"/>
        <v>1.1388888888888888</v>
      </c>
      <c r="P3582" s="12">
        <f t="shared" si="332"/>
        <v>42026.176180555558</v>
      </c>
      <c r="Q3582" s="12">
        <f t="shared" si="333"/>
        <v>42064.207638888889</v>
      </c>
      <c r="R3582" t="s">
        <v>8271</v>
      </c>
      <c r="S3582" t="str">
        <f t="shared" si="334"/>
        <v>theater</v>
      </c>
      <c r="T3582" t="str">
        <f t="shared" si="335"/>
        <v>plays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 s="7">
        <v>1500</v>
      </c>
      <c r="E3583" s="7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7">
        <f t="shared" si="330"/>
        <v>33.333333333333336</v>
      </c>
      <c r="N3583" t="b">
        <v>1</v>
      </c>
      <c r="O3583" s="11">
        <f t="shared" si="331"/>
        <v>1</v>
      </c>
      <c r="P3583" s="12">
        <f t="shared" si="332"/>
        <v>41836.471180555556</v>
      </c>
      <c r="Q3583" s="12">
        <f t="shared" si="333"/>
        <v>41850.471180555556</v>
      </c>
      <c r="R3583" t="s">
        <v>8271</v>
      </c>
      <c r="S3583" t="str">
        <f t="shared" si="334"/>
        <v>theater</v>
      </c>
      <c r="T3583" t="str">
        <f t="shared" si="335"/>
        <v>plays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 s="7">
        <v>1000</v>
      </c>
      <c r="E3584" s="7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7">
        <f t="shared" si="330"/>
        <v>58.571428571428569</v>
      </c>
      <c r="N3584" t="b">
        <v>1</v>
      </c>
      <c r="O3584" s="11">
        <f t="shared" si="331"/>
        <v>2.87</v>
      </c>
      <c r="P3584" s="12">
        <f t="shared" si="332"/>
        <v>42451.095856481479</v>
      </c>
      <c r="Q3584" s="12">
        <f t="shared" si="333"/>
        <v>42465.095856481479</v>
      </c>
      <c r="R3584" t="s">
        <v>8271</v>
      </c>
      <c r="S3584" t="str">
        <f t="shared" si="334"/>
        <v>theater</v>
      </c>
      <c r="T3584" t="str">
        <f t="shared" si="335"/>
        <v>plays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 s="7">
        <v>3000</v>
      </c>
      <c r="E3585" s="7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7">
        <f t="shared" si="330"/>
        <v>135.625</v>
      </c>
      <c r="N3585" t="b">
        <v>1</v>
      </c>
      <c r="O3585" s="11">
        <f t="shared" si="331"/>
        <v>1.085</v>
      </c>
      <c r="P3585" s="12">
        <f t="shared" si="332"/>
        <v>42418.425983796296</v>
      </c>
      <c r="Q3585" s="12">
        <f t="shared" si="333"/>
        <v>42478.384317129632</v>
      </c>
      <c r="R3585" t="s">
        <v>8271</v>
      </c>
      <c r="S3585" t="str">
        <f t="shared" si="334"/>
        <v>theater</v>
      </c>
      <c r="T3585" t="str">
        <f t="shared" si="335"/>
        <v>plays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 s="7">
        <v>3000</v>
      </c>
      <c r="E3586" s="7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7">
        <f t="shared" si="330"/>
        <v>30.9375</v>
      </c>
      <c r="N3586" t="b">
        <v>1</v>
      </c>
      <c r="O3586" s="11">
        <f t="shared" si="331"/>
        <v>1.155</v>
      </c>
      <c r="P3586" s="12">
        <f t="shared" si="332"/>
        <v>42168.316481481481</v>
      </c>
      <c r="Q3586" s="12">
        <f t="shared" si="333"/>
        <v>42198.316481481481</v>
      </c>
      <c r="R3586" t="s">
        <v>8271</v>
      </c>
      <c r="S3586" t="str">
        <f t="shared" si="334"/>
        <v>theater</v>
      </c>
      <c r="T3586" t="str">
        <f t="shared" si="335"/>
        <v>plays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 s="7">
        <v>3400</v>
      </c>
      <c r="E3587" s="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7">
        <f t="shared" ref="M3587:M3650" si="336">E3587/L3587</f>
        <v>176.08695652173913</v>
      </c>
      <c r="N3587" t="b">
        <v>1</v>
      </c>
      <c r="O3587" s="11">
        <f t="shared" ref="O3587:O3650" si="337">E3587/D3587</f>
        <v>1.1911764705882353</v>
      </c>
      <c r="P3587" s="12">
        <f t="shared" ref="P3587:P3650" si="338">(((J3587/60)/60)/24)+DATE(1970,1,1)</f>
        <v>41964.716319444444</v>
      </c>
      <c r="Q3587" s="12">
        <f t="shared" ref="Q3587:Q3650" si="339">(((I3587/60)/60)/24)+DATE(1970,1,1)</f>
        <v>41994.716319444444</v>
      </c>
      <c r="R3587" t="s">
        <v>8271</v>
      </c>
      <c r="S3587" t="str">
        <f t="shared" ref="S3587:S3650" si="340">LEFT(R3587, SEARCH("/",R3587,1)-1)</f>
        <v>theater</v>
      </c>
      <c r="T3587" t="str">
        <f t="shared" ref="T3587:T3650" si="341">RIGHT(R3587,LEN(R3587)-SEARCH("/",R3587))</f>
        <v>plays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 s="7">
        <v>7500</v>
      </c>
      <c r="E3588" s="7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7">
        <f t="shared" si="336"/>
        <v>151.9814814814815</v>
      </c>
      <c r="N3588" t="b">
        <v>1</v>
      </c>
      <c r="O3588" s="11">
        <f t="shared" si="337"/>
        <v>1.0942666666666667</v>
      </c>
      <c r="P3588" s="12">
        <f t="shared" si="338"/>
        <v>42576.697569444441</v>
      </c>
      <c r="Q3588" s="12">
        <f t="shared" si="339"/>
        <v>42636.697569444441</v>
      </c>
      <c r="R3588" t="s">
        <v>8271</v>
      </c>
      <c r="S3588" t="str">
        <f t="shared" si="340"/>
        <v>theater</v>
      </c>
      <c r="T3588" t="str">
        <f t="shared" si="341"/>
        <v>plays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 s="7">
        <v>500</v>
      </c>
      <c r="E3589" s="7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7">
        <f t="shared" si="336"/>
        <v>22.607142857142858</v>
      </c>
      <c r="N3589" t="b">
        <v>1</v>
      </c>
      <c r="O3589" s="11">
        <f t="shared" si="337"/>
        <v>1.266</v>
      </c>
      <c r="P3589" s="12">
        <f t="shared" si="338"/>
        <v>42503.539976851855</v>
      </c>
      <c r="Q3589" s="12">
        <f t="shared" si="339"/>
        <v>42548.791666666672</v>
      </c>
      <c r="R3589" t="s">
        <v>8271</v>
      </c>
      <c r="S3589" t="str">
        <f t="shared" si="340"/>
        <v>theater</v>
      </c>
      <c r="T3589" t="str">
        <f t="shared" si="341"/>
        <v>plays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 s="7">
        <v>200</v>
      </c>
      <c r="E3590" s="7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7">
        <f t="shared" si="336"/>
        <v>18.272727272727273</v>
      </c>
      <c r="N3590" t="b">
        <v>1</v>
      </c>
      <c r="O3590" s="11">
        <f t="shared" si="337"/>
        <v>1.0049999999999999</v>
      </c>
      <c r="P3590" s="12">
        <f t="shared" si="338"/>
        <v>42101.828819444447</v>
      </c>
      <c r="Q3590" s="12">
        <f t="shared" si="339"/>
        <v>42123.958333333328</v>
      </c>
      <c r="R3590" t="s">
        <v>8271</v>
      </c>
      <c r="S3590" t="str">
        <f t="shared" si="340"/>
        <v>theater</v>
      </c>
      <c r="T3590" t="str">
        <f t="shared" si="341"/>
        <v>plays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 s="7">
        <v>4000</v>
      </c>
      <c r="E3591" s="7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7">
        <f t="shared" si="336"/>
        <v>82.258064516129039</v>
      </c>
      <c r="N3591" t="b">
        <v>1</v>
      </c>
      <c r="O3591" s="11">
        <f t="shared" si="337"/>
        <v>1.2749999999999999</v>
      </c>
      <c r="P3591" s="12">
        <f t="shared" si="338"/>
        <v>42125.647534722222</v>
      </c>
      <c r="Q3591" s="12">
        <f t="shared" si="339"/>
        <v>42150.647534722222</v>
      </c>
      <c r="R3591" t="s">
        <v>8271</v>
      </c>
      <c r="S3591" t="str">
        <f t="shared" si="340"/>
        <v>theater</v>
      </c>
      <c r="T3591" t="str">
        <f t="shared" si="341"/>
        <v>plays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 s="7">
        <v>5000</v>
      </c>
      <c r="E3592" s="7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7">
        <f t="shared" si="336"/>
        <v>68.534246575342465</v>
      </c>
      <c r="N3592" t="b">
        <v>1</v>
      </c>
      <c r="O3592" s="11">
        <f t="shared" si="337"/>
        <v>1.0005999999999999</v>
      </c>
      <c r="P3592" s="12">
        <f t="shared" si="338"/>
        <v>41902.333726851852</v>
      </c>
      <c r="Q3592" s="12">
        <f t="shared" si="339"/>
        <v>41932.333726851852</v>
      </c>
      <c r="R3592" t="s">
        <v>8271</v>
      </c>
      <c r="S3592" t="str">
        <f t="shared" si="340"/>
        <v>theater</v>
      </c>
      <c r="T3592" t="str">
        <f t="shared" si="341"/>
        <v>plays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 s="7">
        <v>700</v>
      </c>
      <c r="E3593" s="7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7">
        <f t="shared" si="336"/>
        <v>68.055555555555557</v>
      </c>
      <c r="N3593" t="b">
        <v>1</v>
      </c>
      <c r="O3593" s="11">
        <f t="shared" si="337"/>
        <v>1.75</v>
      </c>
      <c r="P3593" s="12">
        <f t="shared" si="338"/>
        <v>42003.948425925926</v>
      </c>
      <c r="Q3593" s="12">
        <f t="shared" si="339"/>
        <v>42028.207638888889</v>
      </c>
      <c r="R3593" t="s">
        <v>8271</v>
      </c>
      <c r="S3593" t="str">
        <f t="shared" si="340"/>
        <v>theater</v>
      </c>
      <c r="T3593" t="str">
        <f t="shared" si="341"/>
        <v>plays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 s="7">
        <v>2000</v>
      </c>
      <c r="E3594" s="7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7">
        <f t="shared" si="336"/>
        <v>72.714285714285708</v>
      </c>
      <c r="N3594" t="b">
        <v>1</v>
      </c>
      <c r="O3594" s="11">
        <f t="shared" si="337"/>
        <v>1.2725</v>
      </c>
      <c r="P3594" s="12">
        <f t="shared" si="338"/>
        <v>41988.829942129625</v>
      </c>
      <c r="Q3594" s="12">
        <f t="shared" si="339"/>
        <v>42046.207638888889</v>
      </c>
      <c r="R3594" t="s">
        <v>8271</v>
      </c>
      <c r="S3594" t="str">
        <f t="shared" si="340"/>
        <v>theater</v>
      </c>
      <c r="T3594" t="str">
        <f t="shared" si="341"/>
        <v>plays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 s="7">
        <v>3000</v>
      </c>
      <c r="E3595" s="7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7">
        <f t="shared" si="336"/>
        <v>77.186046511627907</v>
      </c>
      <c r="N3595" t="b">
        <v>1</v>
      </c>
      <c r="O3595" s="11">
        <f t="shared" si="337"/>
        <v>1.1063333333333334</v>
      </c>
      <c r="P3595" s="12">
        <f t="shared" si="338"/>
        <v>41974.898599537039</v>
      </c>
      <c r="Q3595" s="12">
        <f t="shared" si="339"/>
        <v>42009.851388888885</v>
      </c>
      <c r="R3595" t="s">
        <v>8271</v>
      </c>
      <c r="S3595" t="str">
        <f t="shared" si="340"/>
        <v>theater</v>
      </c>
      <c r="T3595" t="str">
        <f t="shared" si="341"/>
        <v>plays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 s="7">
        <v>1600</v>
      </c>
      <c r="E3596" s="7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7">
        <f t="shared" si="336"/>
        <v>55.972222222222221</v>
      </c>
      <c r="N3596" t="b">
        <v>1</v>
      </c>
      <c r="O3596" s="11">
        <f t="shared" si="337"/>
        <v>1.2593749999999999</v>
      </c>
      <c r="P3596" s="12">
        <f t="shared" si="338"/>
        <v>42592.066921296297</v>
      </c>
      <c r="Q3596" s="12">
        <f t="shared" si="339"/>
        <v>42617.066921296297</v>
      </c>
      <c r="R3596" t="s">
        <v>8271</v>
      </c>
      <c r="S3596" t="str">
        <f t="shared" si="340"/>
        <v>theater</v>
      </c>
      <c r="T3596" t="str">
        <f t="shared" si="341"/>
        <v>plays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 s="7">
        <v>2600</v>
      </c>
      <c r="E3597" s="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7">
        <f t="shared" si="336"/>
        <v>49.693548387096776</v>
      </c>
      <c r="N3597" t="b">
        <v>1</v>
      </c>
      <c r="O3597" s="11">
        <f t="shared" si="337"/>
        <v>1.1850000000000001</v>
      </c>
      <c r="P3597" s="12">
        <f t="shared" si="338"/>
        <v>42050.008368055554</v>
      </c>
      <c r="Q3597" s="12">
        <f t="shared" si="339"/>
        <v>42076.290972222225</v>
      </c>
      <c r="R3597" t="s">
        <v>8271</v>
      </c>
      <c r="S3597" t="str">
        <f t="shared" si="340"/>
        <v>theater</v>
      </c>
      <c r="T3597" t="str">
        <f t="shared" si="341"/>
        <v>plays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 s="7">
        <v>1100</v>
      </c>
      <c r="E3598" s="7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7">
        <f t="shared" si="336"/>
        <v>79</v>
      </c>
      <c r="N3598" t="b">
        <v>1</v>
      </c>
      <c r="O3598" s="11">
        <f t="shared" si="337"/>
        <v>1.0772727272727274</v>
      </c>
      <c r="P3598" s="12">
        <f t="shared" si="338"/>
        <v>41856.715069444443</v>
      </c>
      <c r="Q3598" s="12">
        <f t="shared" si="339"/>
        <v>41877.715069444443</v>
      </c>
      <c r="R3598" t="s">
        <v>8271</v>
      </c>
      <c r="S3598" t="str">
        <f t="shared" si="340"/>
        <v>theater</v>
      </c>
      <c r="T3598" t="str">
        <f t="shared" si="341"/>
        <v>plays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 s="7">
        <v>2500</v>
      </c>
      <c r="E3599" s="7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7">
        <f t="shared" si="336"/>
        <v>77.727272727272734</v>
      </c>
      <c r="N3599" t="b">
        <v>1</v>
      </c>
      <c r="O3599" s="11">
        <f t="shared" si="337"/>
        <v>1.026</v>
      </c>
      <c r="P3599" s="12">
        <f t="shared" si="338"/>
        <v>42417.585532407407</v>
      </c>
      <c r="Q3599" s="12">
        <f t="shared" si="339"/>
        <v>42432.249305555553</v>
      </c>
      <c r="R3599" t="s">
        <v>8271</v>
      </c>
      <c r="S3599" t="str">
        <f t="shared" si="340"/>
        <v>theater</v>
      </c>
      <c r="T3599" t="str">
        <f t="shared" si="341"/>
        <v>plays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 s="7">
        <v>1000</v>
      </c>
      <c r="E3600" s="7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7">
        <f t="shared" si="336"/>
        <v>40.777777777777779</v>
      </c>
      <c r="N3600" t="b">
        <v>1</v>
      </c>
      <c r="O3600" s="11">
        <f t="shared" si="337"/>
        <v>1.101</v>
      </c>
      <c r="P3600" s="12">
        <f t="shared" si="338"/>
        <v>41866.79886574074</v>
      </c>
      <c r="Q3600" s="12">
        <f t="shared" si="339"/>
        <v>41885.207638888889</v>
      </c>
      <c r="R3600" t="s">
        <v>8271</v>
      </c>
      <c r="S3600" t="str">
        <f t="shared" si="340"/>
        <v>theater</v>
      </c>
      <c r="T3600" t="str">
        <f t="shared" si="341"/>
        <v>plays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 s="7">
        <v>500</v>
      </c>
      <c r="E3601" s="7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7">
        <f t="shared" si="336"/>
        <v>59.411764705882355</v>
      </c>
      <c r="N3601" t="b">
        <v>1</v>
      </c>
      <c r="O3601" s="11">
        <f t="shared" si="337"/>
        <v>2.02</v>
      </c>
      <c r="P3601" s="12">
        <f t="shared" si="338"/>
        <v>42220.79487268519</v>
      </c>
      <c r="Q3601" s="12">
        <f t="shared" si="339"/>
        <v>42246</v>
      </c>
      <c r="R3601" t="s">
        <v>8271</v>
      </c>
      <c r="S3601" t="str">
        <f t="shared" si="340"/>
        <v>theater</v>
      </c>
      <c r="T3601" t="str">
        <f t="shared" si="341"/>
        <v>plays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 s="7">
        <v>10</v>
      </c>
      <c r="E3602" s="7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7">
        <f t="shared" si="336"/>
        <v>3.25</v>
      </c>
      <c r="N3602" t="b">
        <v>1</v>
      </c>
      <c r="O3602" s="11">
        <f t="shared" si="337"/>
        <v>1.3</v>
      </c>
      <c r="P3602" s="12">
        <f t="shared" si="338"/>
        <v>42628.849120370374</v>
      </c>
      <c r="Q3602" s="12">
        <f t="shared" si="339"/>
        <v>42656.849120370374</v>
      </c>
      <c r="R3602" t="s">
        <v>8271</v>
      </c>
      <c r="S3602" t="str">
        <f t="shared" si="340"/>
        <v>theater</v>
      </c>
      <c r="T3602" t="str">
        <f t="shared" si="341"/>
        <v>plays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 s="7">
        <v>2000</v>
      </c>
      <c r="E3603" s="7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7">
        <f t="shared" si="336"/>
        <v>39.377358490566039</v>
      </c>
      <c r="N3603" t="b">
        <v>1</v>
      </c>
      <c r="O3603" s="11">
        <f t="shared" si="337"/>
        <v>1.0435000000000001</v>
      </c>
      <c r="P3603" s="12">
        <f t="shared" si="338"/>
        <v>41990.99863425926</v>
      </c>
      <c r="Q3603" s="12">
        <f t="shared" si="339"/>
        <v>42020.99863425926</v>
      </c>
      <c r="R3603" t="s">
        <v>8271</v>
      </c>
      <c r="S3603" t="str">
        <f t="shared" si="340"/>
        <v>theater</v>
      </c>
      <c r="T3603" t="str">
        <f t="shared" si="341"/>
        <v>plays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 s="7">
        <v>4000</v>
      </c>
      <c r="E3604" s="7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7">
        <f t="shared" si="336"/>
        <v>81.673469387755105</v>
      </c>
      <c r="N3604" t="b">
        <v>1</v>
      </c>
      <c r="O3604" s="11">
        <f t="shared" si="337"/>
        <v>1.0004999999999999</v>
      </c>
      <c r="P3604" s="12">
        <f t="shared" si="338"/>
        <v>42447.894432870366</v>
      </c>
      <c r="Q3604" s="12">
        <f t="shared" si="339"/>
        <v>42507.894432870366</v>
      </c>
      <c r="R3604" t="s">
        <v>8271</v>
      </c>
      <c r="S3604" t="str">
        <f t="shared" si="340"/>
        <v>theater</v>
      </c>
      <c r="T3604" t="str">
        <f t="shared" si="341"/>
        <v>plays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 s="7">
        <v>1500</v>
      </c>
      <c r="E3605" s="7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7">
        <f t="shared" si="336"/>
        <v>44.912280701754383</v>
      </c>
      <c r="N3605" t="b">
        <v>1</v>
      </c>
      <c r="O3605" s="11">
        <f t="shared" si="337"/>
        <v>1.7066666666666668</v>
      </c>
      <c r="P3605" s="12">
        <f t="shared" si="338"/>
        <v>42283.864351851851</v>
      </c>
      <c r="Q3605" s="12">
        <f t="shared" si="339"/>
        <v>42313.906018518523</v>
      </c>
      <c r="R3605" t="s">
        <v>8271</v>
      </c>
      <c r="S3605" t="str">
        <f t="shared" si="340"/>
        <v>theater</v>
      </c>
      <c r="T3605" t="str">
        <f t="shared" si="341"/>
        <v>plays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 s="7">
        <v>3000</v>
      </c>
      <c r="E3606" s="7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7">
        <f t="shared" si="336"/>
        <v>49.05797101449275</v>
      </c>
      <c r="N3606" t="b">
        <v>1</v>
      </c>
      <c r="O3606" s="11">
        <f t="shared" si="337"/>
        <v>1.1283333333333334</v>
      </c>
      <c r="P3606" s="12">
        <f t="shared" si="338"/>
        <v>42483.015694444446</v>
      </c>
      <c r="Q3606" s="12">
        <f t="shared" si="339"/>
        <v>42489.290972222225</v>
      </c>
      <c r="R3606" t="s">
        <v>8271</v>
      </c>
      <c r="S3606" t="str">
        <f t="shared" si="340"/>
        <v>theater</v>
      </c>
      <c r="T3606" t="str">
        <f t="shared" si="341"/>
        <v>plays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 s="7">
        <v>250</v>
      </c>
      <c r="E3607" s="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7">
        <f t="shared" si="336"/>
        <v>30.666666666666668</v>
      </c>
      <c r="N3607" t="b">
        <v>1</v>
      </c>
      <c r="O3607" s="11">
        <f t="shared" si="337"/>
        <v>1.84</v>
      </c>
      <c r="P3607" s="12">
        <f t="shared" si="338"/>
        <v>42383.793124999997</v>
      </c>
      <c r="Q3607" s="12">
        <f t="shared" si="339"/>
        <v>42413.793124999997</v>
      </c>
      <c r="R3607" t="s">
        <v>8271</v>
      </c>
      <c r="S3607" t="str">
        <f t="shared" si="340"/>
        <v>theater</v>
      </c>
      <c r="T3607" t="str">
        <f t="shared" si="341"/>
        <v>plays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 s="7">
        <v>3000</v>
      </c>
      <c r="E3608" s="7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7">
        <f t="shared" si="336"/>
        <v>61.0625</v>
      </c>
      <c r="N3608" t="b">
        <v>1</v>
      </c>
      <c r="O3608" s="11">
        <f t="shared" si="337"/>
        <v>1.3026666666666666</v>
      </c>
      <c r="P3608" s="12">
        <f t="shared" si="338"/>
        <v>42566.604826388888</v>
      </c>
      <c r="Q3608" s="12">
        <f t="shared" si="339"/>
        <v>42596.604826388888</v>
      </c>
      <c r="R3608" t="s">
        <v>8271</v>
      </c>
      <c r="S3608" t="str">
        <f t="shared" si="340"/>
        <v>theater</v>
      </c>
      <c r="T3608" t="str">
        <f t="shared" si="341"/>
        <v>plays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 s="7">
        <v>550</v>
      </c>
      <c r="E3609" s="7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7">
        <f t="shared" si="336"/>
        <v>29</v>
      </c>
      <c r="N3609" t="b">
        <v>1</v>
      </c>
      <c r="O3609" s="11">
        <f t="shared" si="337"/>
        <v>1.0545454545454545</v>
      </c>
      <c r="P3609" s="12">
        <f t="shared" si="338"/>
        <v>42338.963912037041</v>
      </c>
      <c r="Q3609" s="12">
        <f t="shared" si="339"/>
        <v>42353</v>
      </c>
      <c r="R3609" t="s">
        <v>8271</v>
      </c>
      <c r="S3609" t="str">
        <f t="shared" si="340"/>
        <v>theater</v>
      </c>
      <c r="T3609" t="str">
        <f t="shared" si="341"/>
        <v>plays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 s="7">
        <v>800</v>
      </c>
      <c r="E3610" s="7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7">
        <f t="shared" si="336"/>
        <v>29.62962962962963</v>
      </c>
      <c r="N3610" t="b">
        <v>1</v>
      </c>
      <c r="O3610" s="11">
        <f t="shared" si="337"/>
        <v>1</v>
      </c>
      <c r="P3610" s="12">
        <f t="shared" si="338"/>
        <v>42506.709375000006</v>
      </c>
      <c r="Q3610" s="12">
        <f t="shared" si="339"/>
        <v>42538.583333333328</v>
      </c>
      <c r="R3610" t="s">
        <v>8271</v>
      </c>
      <c r="S3610" t="str">
        <f t="shared" si="340"/>
        <v>theater</v>
      </c>
      <c r="T3610" t="str">
        <f t="shared" si="341"/>
        <v>plays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 s="7">
        <v>1960</v>
      </c>
      <c r="E3611" s="7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7">
        <f t="shared" si="336"/>
        <v>143.0952380952381</v>
      </c>
      <c r="N3611" t="b">
        <v>1</v>
      </c>
      <c r="O3611" s="11">
        <f t="shared" si="337"/>
        <v>1.5331632653061225</v>
      </c>
      <c r="P3611" s="12">
        <f t="shared" si="338"/>
        <v>42429.991724537031</v>
      </c>
      <c r="Q3611" s="12">
        <f t="shared" si="339"/>
        <v>42459.950057870374</v>
      </c>
      <c r="R3611" t="s">
        <v>8271</v>
      </c>
      <c r="S3611" t="str">
        <f t="shared" si="340"/>
        <v>theater</v>
      </c>
      <c r="T3611" t="str">
        <f t="shared" si="341"/>
        <v>plays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 s="7">
        <v>1000</v>
      </c>
      <c r="E3612" s="7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7">
        <f t="shared" si="336"/>
        <v>52.354838709677416</v>
      </c>
      <c r="N3612" t="b">
        <v>1</v>
      </c>
      <c r="O3612" s="11">
        <f t="shared" si="337"/>
        <v>1.623</v>
      </c>
      <c r="P3612" s="12">
        <f t="shared" si="338"/>
        <v>42203.432129629626</v>
      </c>
      <c r="Q3612" s="12">
        <f t="shared" si="339"/>
        <v>42233.432129629626</v>
      </c>
      <c r="R3612" t="s">
        <v>8271</v>
      </c>
      <c r="S3612" t="str">
        <f t="shared" si="340"/>
        <v>theater</v>
      </c>
      <c r="T3612" t="str">
        <f t="shared" si="341"/>
        <v>plays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 s="7">
        <v>2500</v>
      </c>
      <c r="E3613" s="7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7">
        <f t="shared" si="336"/>
        <v>66.666666666666671</v>
      </c>
      <c r="N3613" t="b">
        <v>1</v>
      </c>
      <c r="O3613" s="11">
        <f t="shared" si="337"/>
        <v>1.36</v>
      </c>
      <c r="P3613" s="12">
        <f t="shared" si="338"/>
        <v>42072.370381944449</v>
      </c>
      <c r="Q3613" s="12">
        <f t="shared" si="339"/>
        <v>42102.370381944449</v>
      </c>
      <c r="R3613" t="s">
        <v>8271</v>
      </c>
      <c r="S3613" t="str">
        <f t="shared" si="340"/>
        <v>theater</v>
      </c>
      <c r="T3613" t="str">
        <f t="shared" si="341"/>
        <v>plays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 s="7">
        <v>5000</v>
      </c>
      <c r="E3614" s="7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7">
        <f t="shared" si="336"/>
        <v>126.66666666666667</v>
      </c>
      <c r="N3614" t="b">
        <v>1</v>
      </c>
      <c r="O3614" s="11">
        <f t="shared" si="337"/>
        <v>1.444</v>
      </c>
      <c r="P3614" s="12">
        <f t="shared" si="338"/>
        <v>41789.726979166669</v>
      </c>
      <c r="Q3614" s="12">
        <f t="shared" si="339"/>
        <v>41799.726979166669</v>
      </c>
      <c r="R3614" t="s">
        <v>8271</v>
      </c>
      <c r="S3614" t="str">
        <f t="shared" si="340"/>
        <v>theater</v>
      </c>
      <c r="T3614" t="str">
        <f t="shared" si="341"/>
        <v>plays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 s="7">
        <v>1250</v>
      </c>
      <c r="E3615" s="7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7">
        <f t="shared" si="336"/>
        <v>62.5</v>
      </c>
      <c r="N3615" t="b">
        <v>1</v>
      </c>
      <c r="O3615" s="11">
        <f t="shared" si="337"/>
        <v>1</v>
      </c>
      <c r="P3615" s="12">
        <f t="shared" si="338"/>
        <v>41788.58997685185</v>
      </c>
      <c r="Q3615" s="12">
        <f t="shared" si="339"/>
        <v>41818.58997685185</v>
      </c>
      <c r="R3615" t="s">
        <v>8271</v>
      </c>
      <c r="S3615" t="str">
        <f t="shared" si="340"/>
        <v>theater</v>
      </c>
      <c r="T3615" t="str">
        <f t="shared" si="341"/>
        <v>plays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 s="7">
        <v>2500</v>
      </c>
      <c r="E3616" s="7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7">
        <f t="shared" si="336"/>
        <v>35.492957746478872</v>
      </c>
      <c r="N3616" t="b">
        <v>1</v>
      </c>
      <c r="O3616" s="11">
        <f t="shared" si="337"/>
        <v>1.008</v>
      </c>
      <c r="P3616" s="12">
        <f t="shared" si="338"/>
        <v>42144.041851851856</v>
      </c>
      <c r="Q3616" s="12">
        <f t="shared" si="339"/>
        <v>42174.041851851856</v>
      </c>
      <c r="R3616" t="s">
        <v>8271</v>
      </c>
      <c r="S3616" t="str">
        <f t="shared" si="340"/>
        <v>theater</v>
      </c>
      <c r="T3616" t="str">
        <f t="shared" si="341"/>
        <v>plays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 s="7">
        <v>2500</v>
      </c>
      <c r="E3617" s="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7">
        <f t="shared" si="336"/>
        <v>37.083333333333336</v>
      </c>
      <c r="N3617" t="b">
        <v>1</v>
      </c>
      <c r="O3617" s="11">
        <f t="shared" si="337"/>
        <v>1.0680000000000001</v>
      </c>
      <c r="P3617" s="12">
        <f t="shared" si="338"/>
        <v>42318.593703703707</v>
      </c>
      <c r="Q3617" s="12">
        <f t="shared" si="339"/>
        <v>42348.593703703707</v>
      </c>
      <c r="R3617" t="s">
        <v>8271</v>
      </c>
      <c r="S3617" t="str">
        <f t="shared" si="340"/>
        <v>theater</v>
      </c>
      <c r="T3617" t="str">
        <f t="shared" si="341"/>
        <v>plays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 s="7">
        <v>2500</v>
      </c>
      <c r="E3618" s="7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7">
        <f t="shared" si="336"/>
        <v>69.333333333333329</v>
      </c>
      <c r="N3618" t="b">
        <v>1</v>
      </c>
      <c r="O3618" s="11">
        <f t="shared" si="337"/>
        <v>1.248</v>
      </c>
      <c r="P3618" s="12">
        <f t="shared" si="338"/>
        <v>42052.949814814812</v>
      </c>
      <c r="Q3618" s="12">
        <f t="shared" si="339"/>
        <v>42082.908148148148</v>
      </c>
      <c r="R3618" t="s">
        <v>8271</v>
      </c>
      <c r="S3618" t="str">
        <f t="shared" si="340"/>
        <v>theater</v>
      </c>
      <c r="T3618" t="str">
        <f t="shared" si="341"/>
        <v>plays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 s="7">
        <v>740</v>
      </c>
      <c r="E3619" s="7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7">
        <f t="shared" si="336"/>
        <v>17.254901960784313</v>
      </c>
      <c r="N3619" t="b">
        <v>1</v>
      </c>
      <c r="O3619" s="11">
        <f t="shared" si="337"/>
        <v>1.1891891891891893</v>
      </c>
      <c r="P3619" s="12">
        <f t="shared" si="338"/>
        <v>42779.610289351855</v>
      </c>
      <c r="Q3619" s="12">
        <f t="shared" si="339"/>
        <v>42794</v>
      </c>
      <c r="R3619" t="s">
        <v>8271</v>
      </c>
      <c r="S3619" t="str">
        <f t="shared" si="340"/>
        <v>theater</v>
      </c>
      <c r="T3619" t="str">
        <f t="shared" si="341"/>
        <v>plays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 s="7">
        <v>2000</v>
      </c>
      <c r="E3620" s="7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7">
        <f t="shared" si="336"/>
        <v>36.071428571428569</v>
      </c>
      <c r="N3620" t="b">
        <v>1</v>
      </c>
      <c r="O3620" s="11">
        <f t="shared" si="337"/>
        <v>1.01</v>
      </c>
      <c r="P3620" s="12">
        <f t="shared" si="338"/>
        <v>42128.627893518518</v>
      </c>
      <c r="Q3620" s="12">
        <f t="shared" si="339"/>
        <v>42158.627893518518</v>
      </c>
      <c r="R3620" t="s">
        <v>8271</v>
      </c>
      <c r="S3620" t="str">
        <f t="shared" si="340"/>
        <v>theater</v>
      </c>
      <c r="T3620" t="str">
        <f t="shared" si="341"/>
        <v>plays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 s="7">
        <v>1000</v>
      </c>
      <c r="E3621" s="7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7">
        <f t="shared" si="336"/>
        <v>66.470588235294116</v>
      </c>
      <c r="N3621" t="b">
        <v>1</v>
      </c>
      <c r="O3621" s="11">
        <f t="shared" si="337"/>
        <v>1.1299999999999999</v>
      </c>
      <c r="P3621" s="12">
        <f t="shared" si="338"/>
        <v>42661.132245370376</v>
      </c>
      <c r="Q3621" s="12">
        <f t="shared" si="339"/>
        <v>42693.916666666672</v>
      </c>
      <c r="R3621" t="s">
        <v>8271</v>
      </c>
      <c r="S3621" t="str">
        <f t="shared" si="340"/>
        <v>theater</v>
      </c>
      <c r="T3621" t="str">
        <f t="shared" si="341"/>
        <v>plays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 s="7">
        <v>10500</v>
      </c>
      <c r="E3622" s="7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7">
        <f t="shared" si="336"/>
        <v>56.065989847715734</v>
      </c>
      <c r="N3622" t="b">
        <v>1</v>
      </c>
      <c r="O3622" s="11">
        <f t="shared" si="337"/>
        <v>1.0519047619047619</v>
      </c>
      <c r="P3622" s="12">
        <f t="shared" si="338"/>
        <v>42037.938206018516</v>
      </c>
      <c r="Q3622" s="12">
        <f t="shared" si="339"/>
        <v>42068.166666666672</v>
      </c>
      <c r="R3622" t="s">
        <v>8271</v>
      </c>
      <c r="S3622" t="str">
        <f t="shared" si="340"/>
        <v>theater</v>
      </c>
      <c r="T3622" t="str">
        <f t="shared" si="341"/>
        <v>plays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 s="7">
        <v>3000</v>
      </c>
      <c r="E3623" s="7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7">
        <f t="shared" si="336"/>
        <v>47.028571428571432</v>
      </c>
      <c r="N3623" t="b">
        <v>1</v>
      </c>
      <c r="O3623" s="11">
        <f t="shared" si="337"/>
        <v>1.0973333333333333</v>
      </c>
      <c r="P3623" s="12">
        <f t="shared" si="338"/>
        <v>42619.935694444444</v>
      </c>
      <c r="Q3623" s="12">
        <f t="shared" si="339"/>
        <v>42643.875</v>
      </c>
      <c r="R3623" t="s">
        <v>8271</v>
      </c>
      <c r="S3623" t="str">
        <f t="shared" si="340"/>
        <v>theater</v>
      </c>
      <c r="T3623" t="str">
        <f t="shared" si="341"/>
        <v>plays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 s="7">
        <v>1000</v>
      </c>
      <c r="E3624" s="7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7">
        <f t="shared" si="336"/>
        <v>47.666190476190479</v>
      </c>
      <c r="N3624" t="b">
        <v>1</v>
      </c>
      <c r="O3624" s="11">
        <f t="shared" si="337"/>
        <v>1.00099</v>
      </c>
      <c r="P3624" s="12">
        <f t="shared" si="338"/>
        <v>41877.221886574072</v>
      </c>
      <c r="Q3624" s="12">
        <f t="shared" si="339"/>
        <v>41910.140972222223</v>
      </c>
      <c r="R3624" t="s">
        <v>8271</v>
      </c>
      <c r="S3624" t="str">
        <f t="shared" si="340"/>
        <v>theater</v>
      </c>
      <c r="T3624" t="str">
        <f t="shared" si="341"/>
        <v>plays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 s="7">
        <v>2500</v>
      </c>
      <c r="E3625" s="7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7">
        <f t="shared" si="336"/>
        <v>88.235294117647058</v>
      </c>
      <c r="N3625" t="b">
        <v>1</v>
      </c>
      <c r="O3625" s="11">
        <f t="shared" si="337"/>
        <v>1.2</v>
      </c>
      <c r="P3625" s="12">
        <f t="shared" si="338"/>
        <v>41828.736921296295</v>
      </c>
      <c r="Q3625" s="12">
        <f t="shared" si="339"/>
        <v>41846.291666666664</v>
      </c>
      <c r="R3625" t="s">
        <v>8271</v>
      </c>
      <c r="S3625" t="str">
        <f t="shared" si="340"/>
        <v>theater</v>
      </c>
      <c r="T3625" t="str">
        <f t="shared" si="341"/>
        <v>plays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 s="7">
        <v>3000</v>
      </c>
      <c r="E3626" s="7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7">
        <f t="shared" si="336"/>
        <v>80.717948717948715</v>
      </c>
      <c r="N3626" t="b">
        <v>1</v>
      </c>
      <c r="O3626" s="11">
        <f t="shared" si="337"/>
        <v>1.0493333333333332</v>
      </c>
      <c r="P3626" s="12">
        <f t="shared" si="338"/>
        <v>42545.774189814809</v>
      </c>
      <c r="Q3626" s="12">
        <f t="shared" si="339"/>
        <v>42605.774189814809</v>
      </c>
      <c r="R3626" t="s">
        <v>8271</v>
      </c>
      <c r="S3626" t="str">
        <f t="shared" si="340"/>
        <v>theater</v>
      </c>
      <c r="T3626" t="str">
        <f t="shared" si="341"/>
        <v>plays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 s="7">
        <v>3000</v>
      </c>
      <c r="E3627" s="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7">
        <f t="shared" si="336"/>
        <v>39.487179487179489</v>
      </c>
      <c r="N3627" t="b">
        <v>1</v>
      </c>
      <c r="O3627" s="11">
        <f t="shared" si="337"/>
        <v>1.0266666666666666</v>
      </c>
      <c r="P3627" s="12">
        <f t="shared" si="338"/>
        <v>42157.652511574073</v>
      </c>
      <c r="Q3627" s="12">
        <f t="shared" si="339"/>
        <v>42187.652511574073</v>
      </c>
      <c r="R3627" t="s">
        <v>8271</v>
      </c>
      <c r="S3627" t="str">
        <f t="shared" si="340"/>
        <v>theater</v>
      </c>
      <c r="T3627" t="str">
        <f t="shared" si="341"/>
        <v>plays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 s="7">
        <v>4000</v>
      </c>
      <c r="E3628" s="7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7">
        <f t="shared" si="336"/>
        <v>84.854166666666671</v>
      </c>
      <c r="N3628" t="b">
        <v>1</v>
      </c>
      <c r="O3628" s="11">
        <f t="shared" si="337"/>
        <v>1.0182500000000001</v>
      </c>
      <c r="P3628" s="12">
        <f t="shared" si="338"/>
        <v>41846.667326388888</v>
      </c>
      <c r="Q3628" s="12">
        <f t="shared" si="339"/>
        <v>41867.667326388888</v>
      </c>
      <c r="R3628" t="s">
        <v>8271</v>
      </c>
      <c r="S3628" t="str">
        <f t="shared" si="340"/>
        <v>theater</v>
      </c>
      <c r="T3628" t="str">
        <f t="shared" si="341"/>
        <v>plays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 s="7">
        <v>2000</v>
      </c>
      <c r="E3629" s="7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7">
        <f t="shared" si="336"/>
        <v>68.965517241379317</v>
      </c>
      <c r="N3629" t="b">
        <v>1</v>
      </c>
      <c r="O3629" s="11">
        <f t="shared" si="337"/>
        <v>1</v>
      </c>
      <c r="P3629" s="12">
        <f t="shared" si="338"/>
        <v>42460.741747685184</v>
      </c>
      <c r="Q3629" s="12">
        <f t="shared" si="339"/>
        <v>42511.165972222225</v>
      </c>
      <c r="R3629" t="s">
        <v>8271</v>
      </c>
      <c r="S3629" t="str">
        <f t="shared" si="340"/>
        <v>theater</v>
      </c>
      <c r="T3629" t="str">
        <f t="shared" si="341"/>
        <v>plays</v>
      </c>
    </row>
    <row r="3630" spans="1:20" ht="43.2" x14ac:dyDescent="0.55000000000000004">
      <c r="A3630">
        <v>3628</v>
      </c>
      <c r="B3630" s="3" t="s">
        <v>3626</v>
      </c>
      <c r="C3630" s="3" t="s">
        <v>7738</v>
      </c>
      <c r="D3630" s="7">
        <v>100000</v>
      </c>
      <c r="E3630" s="7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7" t="e">
        <f t="shared" si="336"/>
        <v>#DIV/0!</v>
      </c>
      <c r="N3630" t="b">
        <v>0</v>
      </c>
      <c r="O3630" s="11">
        <f t="shared" si="337"/>
        <v>0</v>
      </c>
      <c r="P3630" s="12">
        <f t="shared" si="338"/>
        <v>42291.833287037036</v>
      </c>
      <c r="Q3630" s="12">
        <f t="shared" si="339"/>
        <v>42351.874953703707</v>
      </c>
      <c r="R3630" t="s">
        <v>8305</v>
      </c>
      <c r="S3630" t="str">
        <f t="shared" si="340"/>
        <v>theater</v>
      </c>
      <c r="T3630" t="str">
        <f t="shared" si="341"/>
        <v>musical</v>
      </c>
    </row>
    <row r="3631" spans="1:20" ht="43.2" x14ac:dyDescent="0.55000000000000004">
      <c r="A3631">
        <v>3629</v>
      </c>
      <c r="B3631" s="3" t="s">
        <v>3627</v>
      </c>
      <c r="C3631" s="3" t="s">
        <v>7739</v>
      </c>
      <c r="D3631" s="7">
        <v>1000000</v>
      </c>
      <c r="E3631" s="7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7">
        <f t="shared" si="336"/>
        <v>1</v>
      </c>
      <c r="N3631" t="b">
        <v>0</v>
      </c>
      <c r="O3631" s="11">
        <f t="shared" si="337"/>
        <v>1.9999999999999999E-6</v>
      </c>
      <c r="P3631" s="12">
        <f t="shared" si="338"/>
        <v>42437.094490740739</v>
      </c>
      <c r="Q3631" s="12">
        <f t="shared" si="339"/>
        <v>42495.708333333328</v>
      </c>
      <c r="R3631" t="s">
        <v>8305</v>
      </c>
      <c r="S3631" t="str">
        <f t="shared" si="340"/>
        <v>theater</v>
      </c>
      <c r="T3631" t="str">
        <f t="shared" si="341"/>
        <v>musical</v>
      </c>
    </row>
    <row r="3632" spans="1:20" ht="43.2" x14ac:dyDescent="0.55000000000000004">
      <c r="A3632">
        <v>3630</v>
      </c>
      <c r="B3632" s="3" t="s">
        <v>3628</v>
      </c>
      <c r="C3632" s="3" t="s">
        <v>7740</v>
      </c>
      <c r="D3632" s="7">
        <v>3000</v>
      </c>
      <c r="E3632" s="7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7">
        <f t="shared" si="336"/>
        <v>1</v>
      </c>
      <c r="N3632" t="b">
        <v>0</v>
      </c>
      <c r="O3632" s="11">
        <f t="shared" si="337"/>
        <v>3.3333333333333332E-4</v>
      </c>
      <c r="P3632" s="12">
        <f t="shared" si="338"/>
        <v>41942.84710648148</v>
      </c>
      <c r="Q3632" s="12">
        <f t="shared" si="339"/>
        <v>41972.888773148152</v>
      </c>
      <c r="R3632" t="s">
        <v>8305</v>
      </c>
      <c r="S3632" t="str">
        <f t="shared" si="340"/>
        <v>theater</v>
      </c>
      <c r="T3632" t="str">
        <f t="shared" si="341"/>
        <v>musical</v>
      </c>
    </row>
    <row r="3633" spans="1:20" ht="43.2" x14ac:dyDescent="0.55000000000000004">
      <c r="A3633">
        <v>3631</v>
      </c>
      <c r="B3633" s="3" t="s">
        <v>3629</v>
      </c>
      <c r="C3633" s="3" t="s">
        <v>7741</v>
      </c>
      <c r="D3633" s="7">
        <v>17100</v>
      </c>
      <c r="E3633" s="7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7">
        <f t="shared" si="336"/>
        <v>147.88135593220338</v>
      </c>
      <c r="N3633" t="b">
        <v>0</v>
      </c>
      <c r="O3633" s="11">
        <f t="shared" si="337"/>
        <v>0.51023391812865493</v>
      </c>
      <c r="P3633" s="12">
        <f t="shared" si="338"/>
        <v>41880.753437499996</v>
      </c>
      <c r="Q3633" s="12">
        <f t="shared" si="339"/>
        <v>41905.165972222225</v>
      </c>
      <c r="R3633" t="s">
        <v>8305</v>
      </c>
      <c r="S3633" t="str">
        <f t="shared" si="340"/>
        <v>theater</v>
      </c>
      <c r="T3633" t="str">
        <f t="shared" si="341"/>
        <v>musical</v>
      </c>
    </row>
    <row r="3634" spans="1:20" ht="43.2" x14ac:dyDescent="0.55000000000000004">
      <c r="A3634">
        <v>3632</v>
      </c>
      <c r="B3634" s="3" t="s">
        <v>3630</v>
      </c>
      <c r="C3634" s="3" t="s">
        <v>7742</v>
      </c>
      <c r="D3634" s="7">
        <v>500</v>
      </c>
      <c r="E3634" s="7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7">
        <f t="shared" si="336"/>
        <v>100</v>
      </c>
      <c r="N3634" t="b">
        <v>0</v>
      </c>
      <c r="O3634" s="11">
        <f t="shared" si="337"/>
        <v>0.2</v>
      </c>
      <c r="P3634" s="12">
        <f t="shared" si="338"/>
        <v>41946.936909722222</v>
      </c>
      <c r="Q3634" s="12">
        <f t="shared" si="339"/>
        <v>41966.936909722222</v>
      </c>
      <c r="R3634" t="s">
        <v>8305</v>
      </c>
      <c r="S3634" t="str">
        <f t="shared" si="340"/>
        <v>theater</v>
      </c>
      <c r="T3634" t="str">
        <f t="shared" si="341"/>
        <v>musical</v>
      </c>
    </row>
    <row r="3635" spans="1:20" ht="43.2" x14ac:dyDescent="0.55000000000000004">
      <c r="A3635">
        <v>3633</v>
      </c>
      <c r="B3635" s="3" t="s">
        <v>3631</v>
      </c>
      <c r="C3635" s="3" t="s">
        <v>7743</v>
      </c>
      <c r="D3635" s="7">
        <v>5000</v>
      </c>
      <c r="E3635" s="7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7">
        <f t="shared" si="336"/>
        <v>56.838709677419352</v>
      </c>
      <c r="N3635" t="b">
        <v>0</v>
      </c>
      <c r="O3635" s="11">
        <f t="shared" si="337"/>
        <v>0.35239999999999999</v>
      </c>
      <c r="P3635" s="12">
        <f t="shared" si="338"/>
        <v>42649.623460648145</v>
      </c>
      <c r="Q3635" s="12">
        <f t="shared" si="339"/>
        <v>42693.041666666672</v>
      </c>
      <c r="R3635" t="s">
        <v>8305</v>
      </c>
      <c r="S3635" t="str">
        <f t="shared" si="340"/>
        <v>theater</v>
      </c>
      <c r="T3635" t="str">
        <f t="shared" si="341"/>
        <v>musical</v>
      </c>
    </row>
    <row r="3636" spans="1:20" ht="43.2" x14ac:dyDescent="0.55000000000000004">
      <c r="A3636">
        <v>3634</v>
      </c>
      <c r="B3636" s="3" t="s">
        <v>3632</v>
      </c>
      <c r="C3636" s="3" t="s">
        <v>7744</v>
      </c>
      <c r="D3636" s="7">
        <v>75000</v>
      </c>
      <c r="E3636" s="7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7">
        <f t="shared" si="336"/>
        <v>176.94444444444446</v>
      </c>
      <c r="N3636" t="b">
        <v>0</v>
      </c>
      <c r="O3636" s="11">
        <f t="shared" si="337"/>
        <v>4.2466666666666666E-2</v>
      </c>
      <c r="P3636" s="12">
        <f t="shared" si="338"/>
        <v>42701.166365740741</v>
      </c>
      <c r="Q3636" s="12">
        <f t="shared" si="339"/>
        <v>42749.165972222225</v>
      </c>
      <c r="R3636" t="s">
        <v>8305</v>
      </c>
      <c r="S3636" t="str">
        <f t="shared" si="340"/>
        <v>theater</v>
      </c>
      <c r="T3636" t="str">
        <f t="shared" si="341"/>
        <v>musical</v>
      </c>
    </row>
    <row r="3637" spans="1:20" ht="28.8" x14ac:dyDescent="0.55000000000000004">
      <c r="A3637">
        <v>3635</v>
      </c>
      <c r="B3637" s="3" t="s">
        <v>3633</v>
      </c>
      <c r="C3637" s="3" t="s">
        <v>7745</v>
      </c>
      <c r="D3637" s="7">
        <v>3500</v>
      </c>
      <c r="E3637" s="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7">
        <f t="shared" si="336"/>
        <v>127.6</v>
      </c>
      <c r="N3637" t="b">
        <v>0</v>
      </c>
      <c r="O3637" s="11">
        <f t="shared" si="337"/>
        <v>0.36457142857142855</v>
      </c>
      <c r="P3637" s="12">
        <f t="shared" si="338"/>
        <v>42450.88282407407</v>
      </c>
      <c r="Q3637" s="12">
        <f t="shared" si="339"/>
        <v>42480.88282407407</v>
      </c>
      <c r="R3637" t="s">
        <v>8305</v>
      </c>
      <c r="S3637" t="str">
        <f t="shared" si="340"/>
        <v>theater</v>
      </c>
      <c r="T3637" t="str">
        <f t="shared" si="341"/>
        <v>musical</v>
      </c>
    </row>
    <row r="3638" spans="1:20" ht="43.2" x14ac:dyDescent="0.55000000000000004">
      <c r="A3638">
        <v>3636</v>
      </c>
      <c r="B3638" s="3" t="s">
        <v>3634</v>
      </c>
      <c r="C3638" s="3" t="s">
        <v>7746</v>
      </c>
      <c r="D3638" s="7">
        <v>150000</v>
      </c>
      <c r="E3638" s="7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7" t="e">
        <f t="shared" si="336"/>
        <v>#DIV/0!</v>
      </c>
      <c r="N3638" t="b">
        <v>0</v>
      </c>
      <c r="O3638" s="11">
        <f t="shared" si="337"/>
        <v>0</v>
      </c>
      <c r="P3638" s="12">
        <f t="shared" si="338"/>
        <v>42226.694780092599</v>
      </c>
      <c r="Q3638" s="12">
        <f t="shared" si="339"/>
        <v>42261.694780092599</v>
      </c>
      <c r="R3638" t="s">
        <v>8305</v>
      </c>
      <c r="S3638" t="str">
        <f t="shared" si="340"/>
        <v>theater</v>
      </c>
      <c r="T3638" t="str">
        <f t="shared" si="341"/>
        <v>musical</v>
      </c>
    </row>
    <row r="3639" spans="1:20" ht="57.6" x14ac:dyDescent="0.55000000000000004">
      <c r="A3639">
        <v>3637</v>
      </c>
      <c r="B3639" s="3" t="s">
        <v>3635</v>
      </c>
      <c r="C3639" s="3" t="s">
        <v>7747</v>
      </c>
      <c r="D3639" s="7">
        <v>3000</v>
      </c>
      <c r="E3639" s="7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7">
        <f t="shared" si="336"/>
        <v>66.142857142857139</v>
      </c>
      <c r="N3639" t="b">
        <v>0</v>
      </c>
      <c r="O3639" s="11">
        <f t="shared" si="337"/>
        <v>0.30866666666666664</v>
      </c>
      <c r="P3639" s="12">
        <f t="shared" si="338"/>
        <v>41975.700636574074</v>
      </c>
      <c r="Q3639" s="12">
        <f t="shared" si="339"/>
        <v>42005.700636574074</v>
      </c>
      <c r="R3639" t="s">
        <v>8305</v>
      </c>
      <c r="S3639" t="str">
        <f t="shared" si="340"/>
        <v>theater</v>
      </c>
      <c r="T3639" t="str">
        <f t="shared" si="341"/>
        <v>musical</v>
      </c>
    </row>
    <row r="3640" spans="1:20" ht="28.8" x14ac:dyDescent="0.55000000000000004">
      <c r="A3640">
        <v>3638</v>
      </c>
      <c r="B3640" s="3" t="s">
        <v>3636</v>
      </c>
      <c r="C3640" s="3" t="s">
        <v>7748</v>
      </c>
      <c r="D3640" s="7">
        <v>3300</v>
      </c>
      <c r="E3640" s="7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7">
        <f t="shared" si="336"/>
        <v>108</v>
      </c>
      <c r="N3640" t="b">
        <v>0</v>
      </c>
      <c r="O3640" s="11">
        <f t="shared" si="337"/>
        <v>6.545454545454546E-2</v>
      </c>
      <c r="P3640" s="12">
        <f t="shared" si="338"/>
        <v>42053.672824074078</v>
      </c>
      <c r="Q3640" s="12">
        <f t="shared" si="339"/>
        <v>42113.631157407406</v>
      </c>
      <c r="R3640" t="s">
        <v>8305</v>
      </c>
      <c r="S3640" t="str">
        <f t="shared" si="340"/>
        <v>theater</v>
      </c>
      <c r="T3640" t="str">
        <f t="shared" si="341"/>
        <v>musical</v>
      </c>
    </row>
    <row r="3641" spans="1:20" ht="43.2" x14ac:dyDescent="0.55000000000000004">
      <c r="A3641">
        <v>3639</v>
      </c>
      <c r="B3641" s="3" t="s">
        <v>3637</v>
      </c>
      <c r="C3641" s="3" t="s">
        <v>7749</v>
      </c>
      <c r="D3641" s="7">
        <v>25000</v>
      </c>
      <c r="E3641" s="7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7">
        <f t="shared" si="336"/>
        <v>1</v>
      </c>
      <c r="N3641" t="b">
        <v>0</v>
      </c>
      <c r="O3641" s="11">
        <f t="shared" si="337"/>
        <v>4.0000000000000003E-5</v>
      </c>
      <c r="P3641" s="12">
        <f t="shared" si="338"/>
        <v>42590.677152777775</v>
      </c>
      <c r="Q3641" s="12">
        <f t="shared" si="339"/>
        <v>42650.632638888885</v>
      </c>
      <c r="R3641" t="s">
        <v>8305</v>
      </c>
      <c r="S3641" t="str">
        <f t="shared" si="340"/>
        <v>theater</v>
      </c>
      <c r="T3641" t="str">
        <f t="shared" si="341"/>
        <v>musical</v>
      </c>
    </row>
    <row r="3642" spans="1:20" ht="72" x14ac:dyDescent="0.55000000000000004">
      <c r="A3642">
        <v>3640</v>
      </c>
      <c r="B3642" s="3" t="s">
        <v>3638</v>
      </c>
      <c r="C3642" s="3" t="s">
        <v>7750</v>
      </c>
      <c r="D3642" s="7">
        <v>1000</v>
      </c>
      <c r="E3642" s="7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7">
        <f t="shared" si="336"/>
        <v>18.333333333333332</v>
      </c>
      <c r="N3642" t="b">
        <v>0</v>
      </c>
      <c r="O3642" s="11">
        <f t="shared" si="337"/>
        <v>5.5E-2</v>
      </c>
      <c r="P3642" s="12">
        <f t="shared" si="338"/>
        <v>42104.781597222223</v>
      </c>
      <c r="Q3642" s="12">
        <f t="shared" si="339"/>
        <v>42134.781597222223</v>
      </c>
      <c r="R3642" t="s">
        <v>8305</v>
      </c>
      <c r="S3642" t="str">
        <f t="shared" si="340"/>
        <v>theater</v>
      </c>
      <c r="T3642" t="str">
        <f t="shared" si="341"/>
        <v>musical</v>
      </c>
    </row>
    <row r="3643" spans="1:20" ht="43.2" x14ac:dyDescent="0.55000000000000004">
      <c r="A3643">
        <v>3641</v>
      </c>
      <c r="B3643" s="3" t="s">
        <v>3639</v>
      </c>
      <c r="C3643" s="3" t="s">
        <v>7751</v>
      </c>
      <c r="D3643" s="7">
        <v>3000</v>
      </c>
      <c r="E3643" s="7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7" t="e">
        <f t="shared" si="336"/>
        <v>#DIV/0!</v>
      </c>
      <c r="N3643" t="b">
        <v>0</v>
      </c>
      <c r="O3643" s="11">
        <f t="shared" si="337"/>
        <v>0</v>
      </c>
      <c r="P3643" s="12">
        <f t="shared" si="338"/>
        <v>41899.627071759263</v>
      </c>
      <c r="Q3643" s="12">
        <f t="shared" si="339"/>
        <v>41917.208333333336</v>
      </c>
      <c r="R3643" t="s">
        <v>8305</v>
      </c>
      <c r="S3643" t="str">
        <f t="shared" si="340"/>
        <v>theater</v>
      </c>
      <c r="T3643" t="str">
        <f t="shared" si="341"/>
        <v>musical</v>
      </c>
    </row>
    <row r="3644" spans="1:20" ht="57.6" x14ac:dyDescent="0.55000000000000004">
      <c r="A3644">
        <v>3642</v>
      </c>
      <c r="B3644" s="3" t="s">
        <v>3640</v>
      </c>
      <c r="C3644" s="3" t="s">
        <v>7752</v>
      </c>
      <c r="D3644" s="7">
        <v>700</v>
      </c>
      <c r="E3644" s="7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7">
        <f t="shared" si="336"/>
        <v>7.5</v>
      </c>
      <c r="N3644" t="b">
        <v>0</v>
      </c>
      <c r="O3644" s="11">
        <f t="shared" si="337"/>
        <v>2.1428571428571429E-2</v>
      </c>
      <c r="P3644" s="12">
        <f t="shared" si="338"/>
        <v>42297.816284722227</v>
      </c>
      <c r="Q3644" s="12">
        <f t="shared" si="339"/>
        <v>42338.708333333328</v>
      </c>
      <c r="R3644" t="s">
        <v>8305</v>
      </c>
      <c r="S3644" t="str">
        <f t="shared" si="340"/>
        <v>theater</v>
      </c>
      <c r="T3644" t="str">
        <f t="shared" si="341"/>
        <v>musical</v>
      </c>
    </row>
    <row r="3645" spans="1:20" ht="43.2" x14ac:dyDescent="0.55000000000000004">
      <c r="A3645">
        <v>3643</v>
      </c>
      <c r="B3645" s="3" t="s">
        <v>3641</v>
      </c>
      <c r="C3645" s="3" t="s">
        <v>7753</v>
      </c>
      <c r="D3645" s="7">
        <v>25000</v>
      </c>
      <c r="E3645" s="7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7" t="e">
        <f t="shared" si="336"/>
        <v>#DIV/0!</v>
      </c>
      <c r="N3645" t="b">
        <v>0</v>
      </c>
      <c r="O3645" s="11">
        <f t="shared" si="337"/>
        <v>0</v>
      </c>
      <c r="P3645" s="12">
        <f t="shared" si="338"/>
        <v>42285.143969907411</v>
      </c>
      <c r="Q3645" s="12">
        <f t="shared" si="339"/>
        <v>42325.185636574075</v>
      </c>
      <c r="R3645" t="s">
        <v>8305</v>
      </c>
      <c r="S3645" t="str">
        <f t="shared" si="340"/>
        <v>theater</v>
      </c>
      <c r="T3645" t="str">
        <f t="shared" si="341"/>
        <v>musical</v>
      </c>
    </row>
    <row r="3646" spans="1:20" ht="43.2" x14ac:dyDescent="0.55000000000000004">
      <c r="A3646">
        <v>3644</v>
      </c>
      <c r="B3646" s="3" t="s">
        <v>3642</v>
      </c>
      <c r="C3646" s="3" t="s">
        <v>7754</v>
      </c>
      <c r="D3646" s="7">
        <v>5000</v>
      </c>
      <c r="E3646" s="7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7">
        <f t="shared" si="336"/>
        <v>68.416666666666671</v>
      </c>
      <c r="N3646" t="b">
        <v>0</v>
      </c>
      <c r="O3646" s="11">
        <f t="shared" si="337"/>
        <v>0.16420000000000001</v>
      </c>
      <c r="P3646" s="12">
        <f t="shared" si="338"/>
        <v>42409.241747685184</v>
      </c>
      <c r="Q3646" s="12">
        <f t="shared" si="339"/>
        <v>42437.207638888889</v>
      </c>
      <c r="R3646" t="s">
        <v>8305</v>
      </c>
      <c r="S3646" t="str">
        <f t="shared" si="340"/>
        <v>theater</v>
      </c>
      <c r="T3646" t="str">
        <f t="shared" si="341"/>
        <v>musical</v>
      </c>
    </row>
    <row r="3647" spans="1:20" ht="43.2" x14ac:dyDescent="0.55000000000000004">
      <c r="A3647">
        <v>3645</v>
      </c>
      <c r="B3647" s="3" t="s">
        <v>3643</v>
      </c>
      <c r="C3647" s="3" t="s">
        <v>7755</v>
      </c>
      <c r="D3647" s="7">
        <v>1000</v>
      </c>
      <c r="E3647" s="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7">
        <f t="shared" si="336"/>
        <v>1</v>
      </c>
      <c r="N3647" t="b">
        <v>0</v>
      </c>
      <c r="O3647" s="11">
        <f t="shared" si="337"/>
        <v>1E-3</v>
      </c>
      <c r="P3647" s="12">
        <f t="shared" si="338"/>
        <v>42665.970347222217</v>
      </c>
      <c r="Q3647" s="12">
        <f t="shared" si="339"/>
        <v>42696.012013888889</v>
      </c>
      <c r="R3647" t="s">
        <v>8305</v>
      </c>
      <c r="S3647" t="str">
        <f t="shared" si="340"/>
        <v>theater</v>
      </c>
      <c r="T3647" t="str">
        <f t="shared" si="341"/>
        <v>musical</v>
      </c>
    </row>
    <row r="3648" spans="1:20" ht="43.2" x14ac:dyDescent="0.55000000000000004">
      <c r="A3648">
        <v>3646</v>
      </c>
      <c r="B3648" s="3" t="s">
        <v>3644</v>
      </c>
      <c r="C3648" s="3" t="s">
        <v>7756</v>
      </c>
      <c r="D3648" s="7">
        <v>10000</v>
      </c>
      <c r="E3648" s="7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7">
        <f t="shared" si="336"/>
        <v>60.125</v>
      </c>
      <c r="N3648" t="b">
        <v>0</v>
      </c>
      <c r="O3648" s="11">
        <f t="shared" si="337"/>
        <v>4.8099999999999997E-2</v>
      </c>
      <c r="P3648" s="12">
        <f t="shared" si="338"/>
        <v>42140.421319444446</v>
      </c>
      <c r="Q3648" s="12">
        <f t="shared" si="339"/>
        <v>42171.979166666672</v>
      </c>
      <c r="R3648" t="s">
        <v>8305</v>
      </c>
      <c r="S3648" t="str">
        <f t="shared" si="340"/>
        <v>theater</v>
      </c>
      <c r="T3648" t="str">
        <f t="shared" si="341"/>
        <v>musical</v>
      </c>
    </row>
    <row r="3649" spans="1:20" ht="43.2" x14ac:dyDescent="0.55000000000000004">
      <c r="A3649">
        <v>3647</v>
      </c>
      <c r="B3649" s="3" t="s">
        <v>3645</v>
      </c>
      <c r="C3649" s="3" t="s">
        <v>7757</v>
      </c>
      <c r="D3649" s="7">
        <v>500</v>
      </c>
      <c r="E3649" s="7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7">
        <f t="shared" si="336"/>
        <v>15</v>
      </c>
      <c r="N3649" t="b">
        <v>0</v>
      </c>
      <c r="O3649" s="11">
        <f t="shared" si="337"/>
        <v>0.06</v>
      </c>
      <c r="P3649" s="12">
        <f t="shared" si="338"/>
        <v>42598.749155092592</v>
      </c>
      <c r="Q3649" s="12">
        <f t="shared" si="339"/>
        <v>42643.749155092592</v>
      </c>
      <c r="R3649" t="s">
        <v>8305</v>
      </c>
      <c r="S3649" t="str">
        <f t="shared" si="340"/>
        <v>theater</v>
      </c>
      <c r="T3649" t="str">
        <f t="shared" si="341"/>
        <v>musical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 s="7">
        <v>40000</v>
      </c>
      <c r="E3650" s="7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7">
        <f t="shared" si="336"/>
        <v>550.04109589041093</v>
      </c>
      <c r="N3650" t="b">
        <v>1</v>
      </c>
      <c r="O3650" s="11">
        <f t="shared" si="337"/>
        <v>1.003825</v>
      </c>
      <c r="P3650" s="12">
        <f t="shared" si="338"/>
        <v>41887.292187500003</v>
      </c>
      <c r="Q3650" s="12">
        <f t="shared" si="339"/>
        <v>41917.292187500003</v>
      </c>
      <c r="R3650" t="s">
        <v>8271</v>
      </c>
      <c r="S3650" t="str">
        <f t="shared" si="340"/>
        <v>theater</v>
      </c>
      <c r="T3650" t="str">
        <f t="shared" si="341"/>
        <v>plays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 s="7">
        <v>750</v>
      </c>
      <c r="E3651" s="7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7">
        <f t="shared" ref="M3651:M3714" si="342">E3651/L3651</f>
        <v>97.5</v>
      </c>
      <c r="N3651" t="b">
        <v>1</v>
      </c>
      <c r="O3651" s="11">
        <f t="shared" ref="O3651:O3714" si="343">E3651/D3651</f>
        <v>1.04</v>
      </c>
      <c r="P3651" s="12">
        <f t="shared" ref="P3651:P3714" si="344">(((J3651/60)/60)/24)+DATE(1970,1,1)</f>
        <v>41780.712893518517</v>
      </c>
      <c r="Q3651" s="12">
        <f t="shared" ref="Q3651:Q3714" si="345">(((I3651/60)/60)/24)+DATE(1970,1,1)</f>
        <v>41806.712893518517</v>
      </c>
      <c r="R3651" t="s">
        <v>8271</v>
      </c>
      <c r="S3651" t="str">
        <f t="shared" ref="S3651:S3714" si="346">LEFT(R3651, SEARCH("/",R3651,1)-1)</f>
        <v>theater</v>
      </c>
      <c r="T3651" t="str">
        <f t="shared" ref="T3651:T3714" si="347">RIGHT(R3651,LEN(R3651)-SEARCH("/",R3651))</f>
        <v>plays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 s="7">
        <v>500</v>
      </c>
      <c r="E3652" s="7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7">
        <f t="shared" si="342"/>
        <v>29.411764705882351</v>
      </c>
      <c r="N3652" t="b">
        <v>1</v>
      </c>
      <c r="O3652" s="11">
        <f t="shared" si="343"/>
        <v>1</v>
      </c>
      <c r="P3652" s="12">
        <f t="shared" si="344"/>
        <v>42381.478981481487</v>
      </c>
      <c r="Q3652" s="12">
        <f t="shared" si="345"/>
        <v>42402.478981481487</v>
      </c>
      <c r="R3652" t="s">
        <v>8271</v>
      </c>
      <c r="S3652" t="str">
        <f t="shared" si="346"/>
        <v>theater</v>
      </c>
      <c r="T3652" t="str">
        <f t="shared" si="347"/>
        <v>plays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 s="7">
        <v>500</v>
      </c>
      <c r="E3653" s="7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7">
        <f t="shared" si="342"/>
        <v>57.777777777777779</v>
      </c>
      <c r="N3653" t="b">
        <v>1</v>
      </c>
      <c r="O3653" s="11">
        <f t="shared" si="343"/>
        <v>1.04</v>
      </c>
      <c r="P3653" s="12">
        <f t="shared" si="344"/>
        <v>41828.646319444444</v>
      </c>
      <c r="Q3653" s="12">
        <f t="shared" si="345"/>
        <v>41861.665972222225</v>
      </c>
      <c r="R3653" t="s">
        <v>8271</v>
      </c>
      <c r="S3653" t="str">
        <f t="shared" si="346"/>
        <v>theater</v>
      </c>
      <c r="T3653" t="str">
        <f t="shared" si="347"/>
        <v>plays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 s="7">
        <v>300</v>
      </c>
      <c r="E3654" s="7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7">
        <f t="shared" si="342"/>
        <v>44.235294117647058</v>
      </c>
      <c r="N3654" t="b">
        <v>1</v>
      </c>
      <c r="O3654" s="11">
        <f t="shared" si="343"/>
        <v>2.5066666666666668</v>
      </c>
      <c r="P3654" s="12">
        <f t="shared" si="344"/>
        <v>42596.644699074073</v>
      </c>
      <c r="Q3654" s="12">
        <f t="shared" si="345"/>
        <v>42607.165972222225</v>
      </c>
      <c r="R3654" t="s">
        <v>8271</v>
      </c>
      <c r="S3654" t="str">
        <f t="shared" si="346"/>
        <v>theater</v>
      </c>
      <c r="T3654" t="str">
        <f t="shared" si="347"/>
        <v>plays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 s="7">
        <v>2000</v>
      </c>
      <c r="E3655" s="7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7">
        <f t="shared" si="342"/>
        <v>60.909090909090907</v>
      </c>
      <c r="N3655" t="b">
        <v>1</v>
      </c>
      <c r="O3655" s="11">
        <f t="shared" si="343"/>
        <v>1.0049999999999999</v>
      </c>
      <c r="P3655" s="12">
        <f t="shared" si="344"/>
        <v>42191.363506944443</v>
      </c>
      <c r="Q3655" s="12">
        <f t="shared" si="345"/>
        <v>42221.363506944443</v>
      </c>
      <c r="R3655" t="s">
        <v>8271</v>
      </c>
      <c r="S3655" t="str">
        <f t="shared" si="346"/>
        <v>theater</v>
      </c>
      <c r="T3655" t="str">
        <f t="shared" si="347"/>
        <v>plays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 s="7">
        <v>1500</v>
      </c>
      <c r="E3656" s="7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7">
        <f t="shared" si="342"/>
        <v>68.84210526315789</v>
      </c>
      <c r="N3656" t="b">
        <v>1</v>
      </c>
      <c r="O3656" s="11">
        <f t="shared" si="343"/>
        <v>1.744</v>
      </c>
      <c r="P3656" s="12">
        <f t="shared" si="344"/>
        <v>42440.416504629626</v>
      </c>
      <c r="Q3656" s="12">
        <f t="shared" si="345"/>
        <v>42463.708333333328</v>
      </c>
      <c r="R3656" t="s">
        <v>8271</v>
      </c>
      <c r="S3656" t="str">
        <f t="shared" si="346"/>
        <v>theater</v>
      </c>
      <c r="T3656" t="str">
        <f t="shared" si="347"/>
        <v>plays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 s="7">
        <v>5000</v>
      </c>
      <c r="E3657" s="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7">
        <f t="shared" si="342"/>
        <v>73.582278481012665</v>
      </c>
      <c r="N3657" t="b">
        <v>1</v>
      </c>
      <c r="O3657" s="11">
        <f t="shared" si="343"/>
        <v>1.1626000000000001</v>
      </c>
      <c r="P3657" s="12">
        <f t="shared" si="344"/>
        <v>42173.803217592591</v>
      </c>
      <c r="Q3657" s="12">
        <f t="shared" si="345"/>
        <v>42203.290972222225</v>
      </c>
      <c r="R3657" t="s">
        <v>8271</v>
      </c>
      <c r="S3657" t="str">
        <f t="shared" si="346"/>
        <v>theater</v>
      </c>
      <c r="T3657" t="str">
        <f t="shared" si="347"/>
        <v>plays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 s="7">
        <v>5000</v>
      </c>
      <c r="E3658" s="7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7">
        <f t="shared" si="342"/>
        <v>115.02173913043478</v>
      </c>
      <c r="N3658" t="b">
        <v>1</v>
      </c>
      <c r="O3658" s="11">
        <f t="shared" si="343"/>
        <v>1.0582</v>
      </c>
      <c r="P3658" s="12">
        <f t="shared" si="344"/>
        <v>42737.910138888896</v>
      </c>
      <c r="Q3658" s="12">
        <f t="shared" si="345"/>
        <v>42767.957638888889</v>
      </c>
      <c r="R3658" t="s">
        <v>8271</v>
      </c>
      <c r="S3658" t="str">
        <f t="shared" si="346"/>
        <v>theater</v>
      </c>
      <c r="T3658" t="str">
        <f t="shared" si="347"/>
        <v>plays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 s="7">
        <v>2000</v>
      </c>
      <c r="E3659" s="7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7">
        <f t="shared" si="342"/>
        <v>110.75</v>
      </c>
      <c r="N3659" t="b">
        <v>1</v>
      </c>
      <c r="O3659" s="11">
        <f t="shared" si="343"/>
        <v>1.1074999999999999</v>
      </c>
      <c r="P3659" s="12">
        <f t="shared" si="344"/>
        <v>42499.629849537043</v>
      </c>
      <c r="Q3659" s="12">
        <f t="shared" si="345"/>
        <v>42522.904166666667</v>
      </c>
      <c r="R3659" t="s">
        <v>8271</v>
      </c>
      <c r="S3659" t="str">
        <f t="shared" si="346"/>
        <v>theater</v>
      </c>
      <c r="T3659" t="str">
        <f t="shared" si="347"/>
        <v>plays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 s="7">
        <v>1500</v>
      </c>
      <c r="E3660" s="7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7">
        <f t="shared" si="342"/>
        <v>75.5</v>
      </c>
      <c r="N3660" t="b">
        <v>1</v>
      </c>
      <c r="O3660" s="11">
        <f t="shared" si="343"/>
        <v>1.0066666666666666</v>
      </c>
      <c r="P3660" s="12">
        <f t="shared" si="344"/>
        <v>41775.858564814815</v>
      </c>
      <c r="Q3660" s="12">
        <f t="shared" si="345"/>
        <v>41822.165972222225</v>
      </c>
      <c r="R3660" t="s">
        <v>8271</v>
      </c>
      <c r="S3660" t="str">
        <f t="shared" si="346"/>
        <v>theater</v>
      </c>
      <c r="T3660" t="str">
        <f t="shared" si="347"/>
        <v>plays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 s="7">
        <v>3000</v>
      </c>
      <c r="E3661" s="7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7">
        <f t="shared" si="342"/>
        <v>235.46153846153845</v>
      </c>
      <c r="N3661" t="b">
        <v>1</v>
      </c>
      <c r="O3661" s="11">
        <f t="shared" si="343"/>
        <v>1.0203333333333333</v>
      </c>
      <c r="P3661" s="12">
        <f t="shared" si="344"/>
        <v>42055.277199074073</v>
      </c>
      <c r="Q3661" s="12">
        <f t="shared" si="345"/>
        <v>42082.610416666663</v>
      </c>
      <c r="R3661" t="s">
        <v>8271</v>
      </c>
      <c r="S3661" t="str">
        <f t="shared" si="346"/>
        <v>theater</v>
      </c>
      <c r="T3661" t="str">
        <f t="shared" si="347"/>
        <v>plays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 s="7">
        <v>250</v>
      </c>
      <c r="E3662" s="7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7">
        <f t="shared" si="342"/>
        <v>11.363636363636363</v>
      </c>
      <c r="N3662" t="b">
        <v>1</v>
      </c>
      <c r="O3662" s="11">
        <f t="shared" si="343"/>
        <v>1</v>
      </c>
      <c r="P3662" s="12">
        <f t="shared" si="344"/>
        <v>41971.881076388891</v>
      </c>
      <c r="Q3662" s="12">
        <f t="shared" si="345"/>
        <v>41996.881076388891</v>
      </c>
      <c r="R3662" t="s">
        <v>8271</v>
      </c>
      <c r="S3662" t="str">
        <f t="shared" si="346"/>
        <v>theater</v>
      </c>
      <c r="T3662" t="str">
        <f t="shared" si="347"/>
        <v>plays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 s="7">
        <v>3000</v>
      </c>
      <c r="E3663" s="7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7">
        <f t="shared" si="342"/>
        <v>92.5</v>
      </c>
      <c r="N3663" t="b">
        <v>1</v>
      </c>
      <c r="O3663" s="11">
        <f t="shared" si="343"/>
        <v>1.1100000000000001</v>
      </c>
      <c r="P3663" s="12">
        <f t="shared" si="344"/>
        <v>42447.896666666667</v>
      </c>
      <c r="Q3663" s="12">
        <f t="shared" si="345"/>
        <v>42470.166666666672</v>
      </c>
      <c r="R3663" t="s">
        <v>8271</v>
      </c>
      <c r="S3663" t="str">
        <f t="shared" si="346"/>
        <v>theater</v>
      </c>
      <c r="T3663" t="str">
        <f t="shared" si="347"/>
        <v>plays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 s="7">
        <v>8000</v>
      </c>
      <c r="E3664" s="7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7">
        <f t="shared" si="342"/>
        <v>202.85</v>
      </c>
      <c r="N3664" t="b">
        <v>1</v>
      </c>
      <c r="O3664" s="11">
        <f t="shared" si="343"/>
        <v>1.0142500000000001</v>
      </c>
      <c r="P3664" s="12">
        <f t="shared" si="344"/>
        <v>42064.220069444447</v>
      </c>
      <c r="Q3664" s="12">
        <f t="shared" si="345"/>
        <v>42094.178402777776</v>
      </c>
      <c r="R3664" t="s">
        <v>8271</v>
      </c>
      <c r="S3664" t="str">
        <f t="shared" si="346"/>
        <v>theater</v>
      </c>
      <c r="T3664" t="str">
        <f t="shared" si="347"/>
        <v>plays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 s="7">
        <v>225</v>
      </c>
      <c r="E3665" s="7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7">
        <f t="shared" si="342"/>
        <v>26</v>
      </c>
      <c r="N3665" t="b">
        <v>1</v>
      </c>
      <c r="O3665" s="11">
        <f t="shared" si="343"/>
        <v>1.04</v>
      </c>
      <c r="P3665" s="12">
        <f t="shared" si="344"/>
        <v>42665.451736111107</v>
      </c>
      <c r="Q3665" s="12">
        <f t="shared" si="345"/>
        <v>42725.493402777778</v>
      </c>
      <c r="R3665" t="s">
        <v>8271</v>
      </c>
      <c r="S3665" t="str">
        <f t="shared" si="346"/>
        <v>theater</v>
      </c>
      <c r="T3665" t="str">
        <f t="shared" si="347"/>
        <v>plays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 s="7">
        <v>800</v>
      </c>
      <c r="E3666" s="7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7">
        <f t="shared" si="342"/>
        <v>46.05263157894737</v>
      </c>
      <c r="N3666" t="b">
        <v>1</v>
      </c>
      <c r="O3666" s="11">
        <f t="shared" si="343"/>
        <v>1.09375</v>
      </c>
      <c r="P3666" s="12">
        <f t="shared" si="344"/>
        <v>42523.248715277776</v>
      </c>
      <c r="Q3666" s="12">
        <f t="shared" si="345"/>
        <v>42537.248715277776</v>
      </c>
      <c r="R3666" t="s">
        <v>8271</v>
      </c>
      <c r="S3666" t="str">
        <f t="shared" si="346"/>
        <v>theater</v>
      </c>
      <c r="T3666" t="str">
        <f t="shared" si="347"/>
        <v>plays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 s="7">
        <v>620</v>
      </c>
      <c r="E3667" s="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7">
        <f t="shared" si="342"/>
        <v>51</v>
      </c>
      <c r="N3667" t="b">
        <v>1</v>
      </c>
      <c r="O3667" s="11">
        <f t="shared" si="343"/>
        <v>1.1516129032258065</v>
      </c>
      <c r="P3667" s="12">
        <f t="shared" si="344"/>
        <v>42294.808124999996</v>
      </c>
      <c r="Q3667" s="12">
        <f t="shared" si="345"/>
        <v>42305.829166666663</v>
      </c>
      <c r="R3667" t="s">
        <v>8271</v>
      </c>
      <c r="S3667" t="str">
        <f t="shared" si="346"/>
        <v>theater</v>
      </c>
      <c r="T3667" t="str">
        <f t="shared" si="347"/>
        <v>plays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 s="7">
        <v>1200</v>
      </c>
      <c r="E3668" s="7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7">
        <f t="shared" si="342"/>
        <v>31.578947368421051</v>
      </c>
      <c r="N3668" t="b">
        <v>1</v>
      </c>
      <c r="O3668" s="11">
        <f t="shared" si="343"/>
        <v>1</v>
      </c>
      <c r="P3668" s="12">
        <f t="shared" si="344"/>
        <v>41822.90488425926</v>
      </c>
      <c r="Q3668" s="12">
        <f t="shared" si="345"/>
        <v>41844.291666666664</v>
      </c>
      <c r="R3668" t="s">
        <v>8271</v>
      </c>
      <c r="S3668" t="str">
        <f t="shared" si="346"/>
        <v>theater</v>
      </c>
      <c r="T3668" t="str">
        <f t="shared" si="347"/>
        <v>plays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 s="7">
        <v>3000</v>
      </c>
      <c r="E3669" s="7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7">
        <f t="shared" si="342"/>
        <v>53.363965517241382</v>
      </c>
      <c r="N3669" t="b">
        <v>1</v>
      </c>
      <c r="O3669" s="11">
        <f t="shared" si="343"/>
        <v>1.0317033333333334</v>
      </c>
      <c r="P3669" s="12">
        <f t="shared" si="344"/>
        <v>42173.970127314817</v>
      </c>
      <c r="Q3669" s="12">
        <f t="shared" si="345"/>
        <v>42203.970127314817</v>
      </c>
      <c r="R3669" t="s">
        <v>8271</v>
      </c>
      <c r="S3669" t="str">
        <f t="shared" si="346"/>
        <v>theater</v>
      </c>
      <c r="T3669" t="str">
        <f t="shared" si="347"/>
        <v>plays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 s="7">
        <v>1000</v>
      </c>
      <c r="E3670" s="7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7">
        <f t="shared" si="342"/>
        <v>36.964285714285715</v>
      </c>
      <c r="N3670" t="b">
        <v>1</v>
      </c>
      <c r="O3670" s="11">
        <f t="shared" si="343"/>
        <v>1.0349999999999999</v>
      </c>
      <c r="P3670" s="12">
        <f t="shared" si="344"/>
        <v>42185.556157407409</v>
      </c>
      <c r="Q3670" s="12">
        <f t="shared" si="345"/>
        <v>42208.772916666669</v>
      </c>
      <c r="R3670" t="s">
        <v>8271</v>
      </c>
      <c r="S3670" t="str">
        <f t="shared" si="346"/>
        <v>theater</v>
      </c>
      <c r="T3670" t="str">
        <f t="shared" si="347"/>
        <v>plays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 s="7">
        <v>1000</v>
      </c>
      <c r="E3671" s="7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7">
        <f t="shared" si="342"/>
        <v>81.294117647058826</v>
      </c>
      <c r="N3671" t="b">
        <v>1</v>
      </c>
      <c r="O3671" s="11">
        <f t="shared" si="343"/>
        <v>1.3819999999999999</v>
      </c>
      <c r="P3671" s="12">
        <f t="shared" si="344"/>
        <v>42136.675196759257</v>
      </c>
      <c r="Q3671" s="12">
        <f t="shared" si="345"/>
        <v>42166.675196759257</v>
      </c>
      <c r="R3671" t="s">
        <v>8271</v>
      </c>
      <c r="S3671" t="str">
        <f t="shared" si="346"/>
        <v>theater</v>
      </c>
      <c r="T3671" t="str">
        <f t="shared" si="347"/>
        <v>plays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 s="7">
        <v>220</v>
      </c>
      <c r="E3672" s="7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7">
        <f t="shared" si="342"/>
        <v>20.083333333333332</v>
      </c>
      <c r="N3672" t="b">
        <v>1</v>
      </c>
      <c r="O3672" s="11">
        <f t="shared" si="343"/>
        <v>1.0954545454545455</v>
      </c>
      <c r="P3672" s="12">
        <f t="shared" si="344"/>
        <v>42142.514016203699</v>
      </c>
      <c r="Q3672" s="12">
        <f t="shared" si="345"/>
        <v>42155.958333333328</v>
      </c>
      <c r="R3672" t="s">
        <v>8271</v>
      </c>
      <c r="S3672" t="str">
        <f t="shared" si="346"/>
        <v>theater</v>
      </c>
      <c r="T3672" t="str">
        <f t="shared" si="347"/>
        <v>plays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 s="7">
        <v>3500</v>
      </c>
      <c r="E3673" s="7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7">
        <f t="shared" si="342"/>
        <v>88.25</v>
      </c>
      <c r="N3673" t="b">
        <v>1</v>
      </c>
      <c r="O3673" s="11">
        <f t="shared" si="343"/>
        <v>1.0085714285714287</v>
      </c>
      <c r="P3673" s="12">
        <f t="shared" si="344"/>
        <v>41820.62809027778</v>
      </c>
      <c r="Q3673" s="12">
        <f t="shared" si="345"/>
        <v>41841.165972222225</v>
      </c>
      <c r="R3673" t="s">
        <v>8271</v>
      </c>
      <c r="S3673" t="str">
        <f t="shared" si="346"/>
        <v>theater</v>
      </c>
      <c r="T3673" t="str">
        <f t="shared" si="347"/>
        <v>plays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 s="7">
        <v>3000</v>
      </c>
      <c r="E3674" s="7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7">
        <f t="shared" si="342"/>
        <v>53.438596491228068</v>
      </c>
      <c r="N3674" t="b">
        <v>1</v>
      </c>
      <c r="O3674" s="11">
        <f t="shared" si="343"/>
        <v>1.0153333333333334</v>
      </c>
      <c r="P3674" s="12">
        <f t="shared" si="344"/>
        <v>41878.946574074071</v>
      </c>
      <c r="Q3674" s="12">
        <f t="shared" si="345"/>
        <v>41908.946574074071</v>
      </c>
      <c r="R3674" t="s">
        <v>8271</v>
      </c>
      <c r="S3674" t="str">
        <f t="shared" si="346"/>
        <v>theater</v>
      </c>
      <c r="T3674" t="str">
        <f t="shared" si="347"/>
        <v>plays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 s="7">
        <v>4000</v>
      </c>
      <c r="E3675" s="7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7">
        <f t="shared" si="342"/>
        <v>39.868421052631582</v>
      </c>
      <c r="N3675" t="b">
        <v>1</v>
      </c>
      <c r="O3675" s="11">
        <f t="shared" si="343"/>
        <v>1.13625</v>
      </c>
      <c r="P3675" s="12">
        <f t="shared" si="344"/>
        <v>41914.295104166667</v>
      </c>
      <c r="Q3675" s="12">
        <f t="shared" si="345"/>
        <v>41948.536111111112</v>
      </c>
      <c r="R3675" t="s">
        <v>8271</v>
      </c>
      <c r="S3675" t="str">
        <f t="shared" si="346"/>
        <v>theater</v>
      </c>
      <c r="T3675" t="str">
        <f t="shared" si="347"/>
        <v>plays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 s="7">
        <v>4500</v>
      </c>
      <c r="E3676" s="7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7">
        <f t="shared" si="342"/>
        <v>145.16129032258064</v>
      </c>
      <c r="N3676" t="b">
        <v>1</v>
      </c>
      <c r="O3676" s="11">
        <f t="shared" si="343"/>
        <v>1</v>
      </c>
      <c r="P3676" s="12">
        <f t="shared" si="344"/>
        <v>42556.873020833329</v>
      </c>
      <c r="Q3676" s="12">
        <f t="shared" si="345"/>
        <v>42616.873020833329</v>
      </c>
      <c r="R3676" t="s">
        <v>8271</v>
      </c>
      <c r="S3676" t="str">
        <f t="shared" si="346"/>
        <v>theater</v>
      </c>
      <c r="T3676" t="str">
        <f t="shared" si="347"/>
        <v>plays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 s="7">
        <v>50</v>
      </c>
      <c r="E3677" s="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7">
        <f t="shared" si="342"/>
        <v>23.333333333333332</v>
      </c>
      <c r="N3677" t="b">
        <v>1</v>
      </c>
      <c r="O3677" s="11">
        <f t="shared" si="343"/>
        <v>1.4</v>
      </c>
      <c r="P3677" s="12">
        <f t="shared" si="344"/>
        <v>42493.597013888888</v>
      </c>
      <c r="Q3677" s="12">
        <f t="shared" si="345"/>
        <v>42505.958333333328</v>
      </c>
      <c r="R3677" t="s">
        <v>8271</v>
      </c>
      <c r="S3677" t="str">
        <f t="shared" si="346"/>
        <v>theater</v>
      </c>
      <c r="T3677" t="str">
        <f t="shared" si="347"/>
        <v>plays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 s="7">
        <v>800</v>
      </c>
      <c r="E3678" s="7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7">
        <f t="shared" si="342"/>
        <v>64.375</v>
      </c>
      <c r="N3678" t="b">
        <v>1</v>
      </c>
      <c r="O3678" s="11">
        <f t="shared" si="343"/>
        <v>1.2875000000000001</v>
      </c>
      <c r="P3678" s="12">
        <f t="shared" si="344"/>
        <v>41876.815787037034</v>
      </c>
      <c r="Q3678" s="12">
        <f t="shared" si="345"/>
        <v>41894.815787037034</v>
      </c>
      <c r="R3678" t="s">
        <v>8271</v>
      </c>
      <c r="S3678" t="str">
        <f t="shared" si="346"/>
        <v>theater</v>
      </c>
      <c r="T3678" t="str">
        <f t="shared" si="347"/>
        <v>plays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 s="7">
        <v>12000</v>
      </c>
      <c r="E3679" s="7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7">
        <f t="shared" si="342"/>
        <v>62.052763819095475</v>
      </c>
      <c r="N3679" t="b">
        <v>1</v>
      </c>
      <c r="O3679" s="11">
        <f t="shared" si="343"/>
        <v>1.0290416666666666</v>
      </c>
      <c r="P3679" s="12">
        <f t="shared" si="344"/>
        <v>41802.574282407404</v>
      </c>
      <c r="Q3679" s="12">
        <f t="shared" si="345"/>
        <v>41823.165972222225</v>
      </c>
      <c r="R3679" t="s">
        <v>8271</v>
      </c>
      <c r="S3679" t="str">
        <f t="shared" si="346"/>
        <v>theater</v>
      </c>
      <c r="T3679" t="str">
        <f t="shared" si="347"/>
        <v>plays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 s="7">
        <v>2000</v>
      </c>
      <c r="E3680" s="7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7">
        <f t="shared" si="342"/>
        <v>66.129032258064512</v>
      </c>
      <c r="N3680" t="b">
        <v>1</v>
      </c>
      <c r="O3680" s="11">
        <f t="shared" si="343"/>
        <v>1.0249999999999999</v>
      </c>
      <c r="P3680" s="12">
        <f t="shared" si="344"/>
        <v>42120.531226851846</v>
      </c>
      <c r="Q3680" s="12">
        <f t="shared" si="345"/>
        <v>42155.531226851846</v>
      </c>
      <c r="R3680" t="s">
        <v>8271</v>
      </c>
      <c r="S3680" t="str">
        <f t="shared" si="346"/>
        <v>theater</v>
      </c>
      <c r="T3680" t="str">
        <f t="shared" si="347"/>
        <v>plays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 s="7">
        <v>2000</v>
      </c>
      <c r="E3681" s="7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7">
        <f t="shared" si="342"/>
        <v>73.400000000000006</v>
      </c>
      <c r="N3681" t="b">
        <v>1</v>
      </c>
      <c r="O3681" s="11">
        <f t="shared" si="343"/>
        <v>1.101</v>
      </c>
      <c r="P3681" s="12">
        <f t="shared" si="344"/>
        <v>41786.761354166665</v>
      </c>
      <c r="Q3681" s="12">
        <f t="shared" si="345"/>
        <v>41821.207638888889</v>
      </c>
      <c r="R3681" t="s">
        <v>8271</v>
      </c>
      <c r="S3681" t="str">
        <f t="shared" si="346"/>
        <v>theater</v>
      </c>
      <c r="T3681" t="str">
        <f t="shared" si="347"/>
        <v>plays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 s="7">
        <v>3000</v>
      </c>
      <c r="E3682" s="7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7">
        <f t="shared" si="342"/>
        <v>99.5</v>
      </c>
      <c r="N3682" t="b">
        <v>1</v>
      </c>
      <c r="O3682" s="11">
        <f t="shared" si="343"/>
        <v>1.1276666666666666</v>
      </c>
      <c r="P3682" s="12">
        <f t="shared" si="344"/>
        <v>42627.454097222217</v>
      </c>
      <c r="Q3682" s="12">
        <f t="shared" si="345"/>
        <v>42648.454097222217</v>
      </c>
      <c r="R3682" t="s">
        <v>8271</v>
      </c>
      <c r="S3682" t="str">
        <f t="shared" si="346"/>
        <v>theater</v>
      </c>
      <c r="T3682" t="str">
        <f t="shared" si="347"/>
        <v>plays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 s="7">
        <v>1000</v>
      </c>
      <c r="E3683" s="7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7">
        <f t="shared" si="342"/>
        <v>62.166666666666664</v>
      </c>
      <c r="N3683" t="b">
        <v>1</v>
      </c>
      <c r="O3683" s="11">
        <f t="shared" si="343"/>
        <v>1.119</v>
      </c>
      <c r="P3683" s="12">
        <f t="shared" si="344"/>
        <v>42374.651504629626</v>
      </c>
      <c r="Q3683" s="12">
        <f t="shared" si="345"/>
        <v>42384.651504629626</v>
      </c>
      <c r="R3683" t="s">
        <v>8271</v>
      </c>
      <c r="S3683" t="str">
        <f t="shared" si="346"/>
        <v>theater</v>
      </c>
      <c r="T3683" t="str">
        <f t="shared" si="347"/>
        <v>plays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 s="7">
        <v>3000</v>
      </c>
      <c r="E3684" s="7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7">
        <f t="shared" si="342"/>
        <v>62.328358208955223</v>
      </c>
      <c r="N3684" t="b">
        <v>1</v>
      </c>
      <c r="O3684" s="11">
        <f t="shared" si="343"/>
        <v>1.3919999999999999</v>
      </c>
      <c r="P3684" s="12">
        <f t="shared" si="344"/>
        <v>41772.685393518521</v>
      </c>
      <c r="Q3684" s="12">
        <f t="shared" si="345"/>
        <v>41806.290972222225</v>
      </c>
      <c r="R3684" t="s">
        <v>8271</v>
      </c>
      <c r="S3684" t="str">
        <f t="shared" si="346"/>
        <v>theater</v>
      </c>
      <c r="T3684" t="str">
        <f t="shared" si="347"/>
        <v>plays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 s="7">
        <v>3500</v>
      </c>
      <c r="E3685" s="7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7">
        <f t="shared" si="342"/>
        <v>58.787878787878789</v>
      </c>
      <c r="N3685" t="b">
        <v>1</v>
      </c>
      <c r="O3685" s="11">
        <f t="shared" si="343"/>
        <v>1.1085714285714285</v>
      </c>
      <c r="P3685" s="12">
        <f t="shared" si="344"/>
        <v>42633.116851851853</v>
      </c>
      <c r="Q3685" s="12">
        <f t="shared" si="345"/>
        <v>42663.116851851853</v>
      </c>
      <c r="R3685" t="s">
        <v>8271</v>
      </c>
      <c r="S3685" t="str">
        <f t="shared" si="346"/>
        <v>theater</v>
      </c>
      <c r="T3685" t="str">
        <f t="shared" si="347"/>
        <v>plays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 s="7">
        <v>750</v>
      </c>
      <c r="E3686" s="7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7">
        <f t="shared" si="342"/>
        <v>45.347826086956523</v>
      </c>
      <c r="N3686" t="b">
        <v>1</v>
      </c>
      <c r="O3686" s="11">
        <f t="shared" si="343"/>
        <v>1.3906666666666667</v>
      </c>
      <c r="P3686" s="12">
        <f t="shared" si="344"/>
        <v>42219.180393518516</v>
      </c>
      <c r="Q3686" s="12">
        <f t="shared" si="345"/>
        <v>42249.180393518516</v>
      </c>
      <c r="R3686" t="s">
        <v>8271</v>
      </c>
      <c r="S3686" t="str">
        <f t="shared" si="346"/>
        <v>theater</v>
      </c>
      <c r="T3686" t="str">
        <f t="shared" si="347"/>
        <v>plays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 s="7">
        <v>5000</v>
      </c>
      <c r="E3687" s="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7">
        <f t="shared" si="342"/>
        <v>41.944444444444443</v>
      </c>
      <c r="N3687" t="b">
        <v>1</v>
      </c>
      <c r="O3687" s="11">
        <f t="shared" si="343"/>
        <v>1.0569999999999999</v>
      </c>
      <c r="P3687" s="12">
        <f t="shared" si="344"/>
        <v>41753.593275462961</v>
      </c>
      <c r="Q3687" s="12">
        <f t="shared" si="345"/>
        <v>41778.875</v>
      </c>
      <c r="R3687" t="s">
        <v>8271</v>
      </c>
      <c r="S3687" t="str">
        <f t="shared" si="346"/>
        <v>theater</v>
      </c>
      <c r="T3687" t="str">
        <f t="shared" si="347"/>
        <v>plays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 s="7">
        <v>350</v>
      </c>
      <c r="E3688" s="7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7">
        <f t="shared" si="342"/>
        <v>59.166666666666664</v>
      </c>
      <c r="N3688" t="b">
        <v>1</v>
      </c>
      <c r="O3688" s="11">
        <f t="shared" si="343"/>
        <v>1.0142857142857142</v>
      </c>
      <c r="P3688" s="12">
        <f t="shared" si="344"/>
        <v>42230.662731481483</v>
      </c>
      <c r="Q3688" s="12">
        <f t="shared" si="345"/>
        <v>42245.165972222225</v>
      </c>
      <c r="R3688" t="s">
        <v>8271</v>
      </c>
      <c r="S3688" t="str">
        <f t="shared" si="346"/>
        <v>theater</v>
      </c>
      <c r="T3688" t="str">
        <f t="shared" si="347"/>
        <v>plays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 s="7">
        <v>5000</v>
      </c>
      <c r="E3689" s="7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7">
        <f t="shared" si="342"/>
        <v>200.49</v>
      </c>
      <c r="N3689" t="b">
        <v>1</v>
      </c>
      <c r="O3689" s="11">
        <f t="shared" si="343"/>
        <v>1.0024500000000001</v>
      </c>
      <c r="P3689" s="12">
        <f t="shared" si="344"/>
        <v>41787.218229166669</v>
      </c>
      <c r="Q3689" s="12">
        <f t="shared" si="345"/>
        <v>41817.218229166669</v>
      </c>
      <c r="R3689" t="s">
        <v>8271</v>
      </c>
      <c r="S3689" t="str">
        <f t="shared" si="346"/>
        <v>theater</v>
      </c>
      <c r="T3689" t="str">
        <f t="shared" si="347"/>
        <v>plays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 s="7">
        <v>3000</v>
      </c>
      <c r="E3690" s="7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7">
        <f t="shared" si="342"/>
        <v>83.974358974358978</v>
      </c>
      <c r="N3690" t="b">
        <v>1</v>
      </c>
      <c r="O3690" s="11">
        <f t="shared" si="343"/>
        <v>1.0916666666666666</v>
      </c>
      <c r="P3690" s="12">
        <f t="shared" si="344"/>
        <v>41829.787083333329</v>
      </c>
      <c r="Q3690" s="12">
        <f t="shared" si="345"/>
        <v>41859.787083333329</v>
      </c>
      <c r="R3690" t="s">
        <v>8271</v>
      </c>
      <c r="S3690" t="str">
        <f t="shared" si="346"/>
        <v>theater</v>
      </c>
      <c r="T3690" t="str">
        <f t="shared" si="347"/>
        <v>plays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 s="7">
        <v>3000</v>
      </c>
      <c r="E3691" s="7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7">
        <f t="shared" si="342"/>
        <v>57.258064516129032</v>
      </c>
      <c r="N3691" t="b">
        <v>1</v>
      </c>
      <c r="O3691" s="11">
        <f t="shared" si="343"/>
        <v>1.1833333333333333</v>
      </c>
      <c r="P3691" s="12">
        <f t="shared" si="344"/>
        <v>42147.826840277776</v>
      </c>
      <c r="Q3691" s="12">
        <f t="shared" si="345"/>
        <v>42176.934027777781</v>
      </c>
      <c r="R3691" t="s">
        <v>8271</v>
      </c>
      <c r="S3691" t="str">
        <f t="shared" si="346"/>
        <v>theater</v>
      </c>
      <c r="T3691" t="str">
        <f t="shared" si="347"/>
        <v>plays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 s="7">
        <v>1500</v>
      </c>
      <c r="E3692" s="7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7">
        <f t="shared" si="342"/>
        <v>58.064516129032256</v>
      </c>
      <c r="N3692" t="b">
        <v>1</v>
      </c>
      <c r="O3692" s="11">
        <f t="shared" si="343"/>
        <v>1.2</v>
      </c>
      <c r="P3692" s="12">
        <f t="shared" si="344"/>
        <v>41940.598182870373</v>
      </c>
      <c r="Q3692" s="12">
        <f t="shared" si="345"/>
        <v>41970.639849537038</v>
      </c>
      <c r="R3692" t="s">
        <v>8271</v>
      </c>
      <c r="S3692" t="str">
        <f t="shared" si="346"/>
        <v>theater</v>
      </c>
      <c r="T3692" t="str">
        <f t="shared" si="347"/>
        <v>plays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 s="7">
        <v>40000</v>
      </c>
      <c r="E3693" s="7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7">
        <f t="shared" si="342"/>
        <v>186.80291970802921</v>
      </c>
      <c r="N3693" t="b">
        <v>1</v>
      </c>
      <c r="O3693" s="11">
        <f t="shared" si="343"/>
        <v>1.2796000000000001</v>
      </c>
      <c r="P3693" s="12">
        <f t="shared" si="344"/>
        <v>42020.700567129628</v>
      </c>
      <c r="Q3693" s="12">
        <f t="shared" si="345"/>
        <v>42065.207638888889</v>
      </c>
      <c r="R3693" t="s">
        <v>8271</v>
      </c>
      <c r="S3693" t="str">
        <f t="shared" si="346"/>
        <v>theater</v>
      </c>
      <c r="T3693" t="str">
        <f t="shared" si="347"/>
        <v>plays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 s="7">
        <v>1000</v>
      </c>
      <c r="E3694" s="7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7">
        <f t="shared" si="342"/>
        <v>74.117647058823536</v>
      </c>
      <c r="N3694" t="b">
        <v>1</v>
      </c>
      <c r="O3694" s="11">
        <f t="shared" si="343"/>
        <v>1.26</v>
      </c>
      <c r="P3694" s="12">
        <f t="shared" si="344"/>
        <v>41891.96503472222</v>
      </c>
      <c r="Q3694" s="12">
        <f t="shared" si="345"/>
        <v>41901</v>
      </c>
      <c r="R3694" t="s">
        <v>8271</v>
      </c>
      <c r="S3694" t="str">
        <f t="shared" si="346"/>
        <v>theater</v>
      </c>
      <c r="T3694" t="str">
        <f t="shared" si="347"/>
        <v>plays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 s="7">
        <v>333</v>
      </c>
      <c r="E3695" s="7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7">
        <f t="shared" si="342"/>
        <v>30.714285714285715</v>
      </c>
      <c r="N3695" t="b">
        <v>1</v>
      </c>
      <c r="O3695" s="11">
        <f t="shared" si="343"/>
        <v>1.2912912912912913</v>
      </c>
      <c r="P3695" s="12">
        <f t="shared" si="344"/>
        <v>42309.191307870366</v>
      </c>
      <c r="Q3695" s="12">
        <f t="shared" si="345"/>
        <v>42338.9375</v>
      </c>
      <c r="R3695" t="s">
        <v>8271</v>
      </c>
      <c r="S3695" t="str">
        <f t="shared" si="346"/>
        <v>theater</v>
      </c>
      <c r="T3695" t="str">
        <f t="shared" si="347"/>
        <v>plays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 s="7">
        <v>3500</v>
      </c>
      <c r="E3696" s="7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7">
        <f t="shared" si="342"/>
        <v>62.666666666666664</v>
      </c>
      <c r="N3696" t="b">
        <v>1</v>
      </c>
      <c r="O3696" s="11">
        <f t="shared" si="343"/>
        <v>1.0742857142857143</v>
      </c>
      <c r="P3696" s="12">
        <f t="shared" si="344"/>
        <v>42490.133877314816</v>
      </c>
      <c r="Q3696" s="12">
        <f t="shared" si="345"/>
        <v>42527.083333333328</v>
      </c>
      <c r="R3696" t="s">
        <v>8271</v>
      </c>
      <c r="S3696" t="str">
        <f t="shared" si="346"/>
        <v>theater</v>
      </c>
      <c r="T3696" t="str">
        <f t="shared" si="347"/>
        <v>plays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 s="7">
        <v>4000</v>
      </c>
      <c r="E3697" s="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7">
        <f t="shared" si="342"/>
        <v>121.36363636363636</v>
      </c>
      <c r="N3697" t="b">
        <v>1</v>
      </c>
      <c r="O3697" s="11">
        <f t="shared" si="343"/>
        <v>1.00125</v>
      </c>
      <c r="P3697" s="12">
        <f t="shared" si="344"/>
        <v>41995.870486111111</v>
      </c>
      <c r="Q3697" s="12">
        <f t="shared" si="345"/>
        <v>42015.870486111111</v>
      </c>
      <c r="R3697" t="s">
        <v>8271</v>
      </c>
      <c r="S3697" t="str">
        <f t="shared" si="346"/>
        <v>theater</v>
      </c>
      <c r="T3697" t="str">
        <f t="shared" si="347"/>
        <v>plays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 s="7">
        <v>2000</v>
      </c>
      <c r="E3698" s="7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7">
        <f t="shared" si="342"/>
        <v>39.743589743589745</v>
      </c>
      <c r="N3698" t="b">
        <v>1</v>
      </c>
      <c r="O3698" s="11">
        <f t="shared" si="343"/>
        <v>1.55</v>
      </c>
      <c r="P3698" s="12">
        <f t="shared" si="344"/>
        <v>41988.617083333331</v>
      </c>
      <c r="Q3698" s="12">
        <f t="shared" si="345"/>
        <v>42048.617083333331</v>
      </c>
      <c r="R3698" t="s">
        <v>8271</v>
      </c>
      <c r="S3698" t="str">
        <f t="shared" si="346"/>
        <v>theater</v>
      </c>
      <c r="T3698" t="str">
        <f t="shared" si="347"/>
        <v>plays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 s="7">
        <v>2000</v>
      </c>
      <c r="E3699" s="7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7">
        <f t="shared" si="342"/>
        <v>72</v>
      </c>
      <c r="N3699" t="b">
        <v>1</v>
      </c>
      <c r="O3699" s="11">
        <f t="shared" si="343"/>
        <v>1.08</v>
      </c>
      <c r="P3699" s="12">
        <f t="shared" si="344"/>
        <v>42479.465833333335</v>
      </c>
      <c r="Q3699" s="12">
        <f t="shared" si="345"/>
        <v>42500.465833333335</v>
      </c>
      <c r="R3699" t="s">
        <v>8271</v>
      </c>
      <c r="S3699" t="str">
        <f t="shared" si="346"/>
        <v>theater</v>
      </c>
      <c r="T3699" t="str">
        <f t="shared" si="347"/>
        <v>plays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 s="7">
        <v>5000</v>
      </c>
      <c r="E3700" s="7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7">
        <f t="shared" si="342"/>
        <v>40.632352941176471</v>
      </c>
      <c r="N3700" t="b">
        <v>1</v>
      </c>
      <c r="O3700" s="11">
        <f t="shared" si="343"/>
        <v>1.1052</v>
      </c>
      <c r="P3700" s="12">
        <f t="shared" si="344"/>
        <v>42401.806562500002</v>
      </c>
      <c r="Q3700" s="12">
        <f t="shared" si="345"/>
        <v>42431.806562500002</v>
      </c>
      <c r="R3700" t="s">
        <v>8271</v>
      </c>
      <c r="S3700" t="str">
        <f t="shared" si="346"/>
        <v>theater</v>
      </c>
      <c r="T3700" t="str">
        <f t="shared" si="347"/>
        <v>plays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 s="7">
        <v>2500</v>
      </c>
      <c r="E3701" s="7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7">
        <f t="shared" si="342"/>
        <v>63</v>
      </c>
      <c r="N3701" t="b">
        <v>1</v>
      </c>
      <c r="O3701" s="11">
        <f t="shared" si="343"/>
        <v>1.008</v>
      </c>
      <c r="P3701" s="12">
        <f t="shared" si="344"/>
        <v>41897.602037037039</v>
      </c>
      <c r="Q3701" s="12">
        <f t="shared" si="345"/>
        <v>41927.602037037039</v>
      </c>
      <c r="R3701" t="s">
        <v>8271</v>
      </c>
      <c r="S3701" t="str">
        <f t="shared" si="346"/>
        <v>theater</v>
      </c>
      <c r="T3701" t="str">
        <f t="shared" si="347"/>
        <v>plays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 s="7">
        <v>500</v>
      </c>
      <c r="E3702" s="7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7">
        <f t="shared" si="342"/>
        <v>33.666666666666664</v>
      </c>
      <c r="N3702" t="b">
        <v>1</v>
      </c>
      <c r="O3702" s="11">
        <f t="shared" si="343"/>
        <v>1.212</v>
      </c>
      <c r="P3702" s="12">
        <f t="shared" si="344"/>
        <v>41882.585648148146</v>
      </c>
      <c r="Q3702" s="12">
        <f t="shared" si="345"/>
        <v>41912.666666666664</v>
      </c>
      <c r="R3702" t="s">
        <v>8271</v>
      </c>
      <c r="S3702" t="str">
        <f t="shared" si="346"/>
        <v>theater</v>
      </c>
      <c r="T3702" t="str">
        <f t="shared" si="347"/>
        <v>plays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 s="7">
        <v>1500</v>
      </c>
      <c r="E3703" s="7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7">
        <f t="shared" si="342"/>
        <v>38.589743589743591</v>
      </c>
      <c r="N3703" t="b">
        <v>1</v>
      </c>
      <c r="O3703" s="11">
        <f t="shared" si="343"/>
        <v>1.0033333333333334</v>
      </c>
      <c r="P3703" s="12">
        <f t="shared" si="344"/>
        <v>42129.541585648149</v>
      </c>
      <c r="Q3703" s="12">
        <f t="shared" si="345"/>
        <v>42159.541585648149</v>
      </c>
      <c r="R3703" t="s">
        <v>8271</v>
      </c>
      <c r="S3703" t="str">
        <f t="shared" si="346"/>
        <v>theater</v>
      </c>
      <c r="T3703" t="str">
        <f t="shared" si="347"/>
        <v>plays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 s="7">
        <v>3000</v>
      </c>
      <c r="E3704" s="7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7">
        <f t="shared" si="342"/>
        <v>155.95238095238096</v>
      </c>
      <c r="N3704" t="b">
        <v>1</v>
      </c>
      <c r="O3704" s="11">
        <f t="shared" si="343"/>
        <v>1.0916666666666666</v>
      </c>
      <c r="P3704" s="12">
        <f t="shared" si="344"/>
        <v>42524.53800925926</v>
      </c>
      <c r="Q3704" s="12">
        <f t="shared" si="345"/>
        <v>42561.957638888889</v>
      </c>
      <c r="R3704" t="s">
        <v>8271</v>
      </c>
      <c r="S3704" t="str">
        <f t="shared" si="346"/>
        <v>theater</v>
      </c>
      <c r="T3704" t="str">
        <f t="shared" si="347"/>
        <v>plays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 s="7">
        <v>1050</v>
      </c>
      <c r="E3705" s="7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7">
        <f t="shared" si="342"/>
        <v>43.2</v>
      </c>
      <c r="N3705" t="b">
        <v>1</v>
      </c>
      <c r="O3705" s="11">
        <f t="shared" si="343"/>
        <v>1.2342857142857142</v>
      </c>
      <c r="P3705" s="12">
        <f t="shared" si="344"/>
        <v>42556.504490740743</v>
      </c>
      <c r="Q3705" s="12">
        <f t="shared" si="345"/>
        <v>42595.290972222225</v>
      </c>
      <c r="R3705" t="s">
        <v>8271</v>
      </c>
      <c r="S3705" t="str">
        <f t="shared" si="346"/>
        <v>theater</v>
      </c>
      <c r="T3705" t="str">
        <f t="shared" si="347"/>
        <v>plays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 s="7">
        <v>300</v>
      </c>
      <c r="E3706" s="7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7">
        <f t="shared" si="342"/>
        <v>15.148518518518518</v>
      </c>
      <c r="N3706" t="b">
        <v>1</v>
      </c>
      <c r="O3706" s="11">
        <f t="shared" si="343"/>
        <v>1.3633666666666666</v>
      </c>
      <c r="P3706" s="12">
        <f t="shared" si="344"/>
        <v>42461.689745370371</v>
      </c>
      <c r="Q3706" s="12">
        <f t="shared" si="345"/>
        <v>42521.689745370371</v>
      </c>
      <c r="R3706" t="s">
        <v>8271</v>
      </c>
      <c r="S3706" t="str">
        <f t="shared" si="346"/>
        <v>theater</v>
      </c>
      <c r="T3706" t="str">
        <f t="shared" si="347"/>
        <v>plays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 s="7">
        <v>2827</v>
      </c>
      <c r="E3707" s="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7">
        <f t="shared" si="342"/>
        <v>83.571428571428569</v>
      </c>
      <c r="N3707" t="b">
        <v>1</v>
      </c>
      <c r="O3707" s="11">
        <f t="shared" si="343"/>
        <v>1.0346657233816767</v>
      </c>
      <c r="P3707" s="12">
        <f t="shared" si="344"/>
        <v>41792.542986111112</v>
      </c>
      <c r="Q3707" s="12">
        <f t="shared" si="345"/>
        <v>41813.75</v>
      </c>
      <c r="R3707" t="s">
        <v>8271</v>
      </c>
      <c r="S3707" t="str">
        <f t="shared" si="346"/>
        <v>theater</v>
      </c>
      <c r="T3707" t="str">
        <f t="shared" si="347"/>
        <v>plays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 s="7">
        <v>1500</v>
      </c>
      <c r="E3708" s="7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7">
        <f t="shared" si="342"/>
        <v>140</v>
      </c>
      <c r="N3708" t="b">
        <v>1</v>
      </c>
      <c r="O3708" s="11">
        <f t="shared" si="343"/>
        <v>1.2133333333333334</v>
      </c>
      <c r="P3708" s="12">
        <f t="shared" si="344"/>
        <v>41879.913761574076</v>
      </c>
      <c r="Q3708" s="12">
        <f t="shared" si="345"/>
        <v>41894.913761574076</v>
      </c>
      <c r="R3708" t="s">
        <v>8271</v>
      </c>
      <c r="S3708" t="str">
        <f t="shared" si="346"/>
        <v>theater</v>
      </c>
      <c r="T3708" t="str">
        <f t="shared" si="347"/>
        <v>plays</v>
      </c>
    </row>
    <row r="3709" spans="1:20" ht="43.2" x14ac:dyDescent="0.55000000000000004">
      <c r="A3709">
        <v>3707</v>
      </c>
      <c r="B3709" s="3" t="s">
        <v>3704</v>
      </c>
      <c r="C3709" s="3" t="s">
        <v>7817</v>
      </c>
      <c r="D3709" s="7">
        <v>1000</v>
      </c>
      <c r="E3709" s="7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7">
        <f t="shared" si="342"/>
        <v>80.869565217391298</v>
      </c>
      <c r="N3709" t="b">
        <v>1</v>
      </c>
      <c r="O3709" s="11">
        <f t="shared" si="343"/>
        <v>1.86</v>
      </c>
      <c r="P3709" s="12">
        <f t="shared" si="344"/>
        <v>42552.048356481479</v>
      </c>
      <c r="Q3709" s="12">
        <f t="shared" si="345"/>
        <v>42573.226388888885</v>
      </c>
      <c r="R3709" t="s">
        <v>8271</v>
      </c>
      <c r="S3709" t="str">
        <f t="shared" si="346"/>
        <v>theater</v>
      </c>
      <c r="T3709" t="str">
        <f t="shared" si="347"/>
        <v>plays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 s="7">
        <v>700</v>
      </c>
      <c r="E3710" s="7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7">
        <f t="shared" si="342"/>
        <v>53.846153846153847</v>
      </c>
      <c r="N3710" t="b">
        <v>1</v>
      </c>
      <c r="O3710" s="11">
        <f t="shared" si="343"/>
        <v>3</v>
      </c>
      <c r="P3710" s="12">
        <f t="shared" si="344"/>
        <v>41810.142199074071</v>
      </c>
      <c r="Q3710" s="12">
        <f t="shared" si="345"/>
        <v>41824.142199074071</v>
      </c>
      <c r="R3710" t="s">
        <v>8271</v>
      </c>
      <c r="S3710" t="str">
        <f t="shared" si="346"/>
        <v>theater</v>
      </c>
      <c r="T3710" t="str">
        <f t="shared" si="347"/>
        <v>plays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 s="7">
        <v>1000</v>
      </c>
      <c r="E3711" s="7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7">
        <f t="shared" si="342"/>
        <v>30.928571428571427</v>
      </c>
      <c r="N3711" t="b">
        <v>1</v>
      </c>
      <c r="O3711" s="11">
        <f t="shared" si="343"/>
        <v>1.0825</v>
      </c>
      <c r="P3711" s="12">
        <f t="shared" si="344"/>
        <v>41785.707708333335</v>
      </c>
      <c r="Q3711" s="12">
        <f t="shared" si="345"/>
        <v>41815.707708333335</v>
      </c>
      <c r="R3711" t="s">
        <v>8271</v>
      </c>
      <c r="S3711" t="str">
        <f t="shared" si="346"/>
        <v>theater</v>
      </c>
      <c r="T3711" t="str">
        <f t="shared" si="347"/>
        <v>plays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 s="7">
        <v>1300</v>
      </c>
      <c r="E3712" s="7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7">
        <f t="shared" si="342"/>
        <v>67.962962962962962</v>
      </c>
      <c r="N3712" t="b">
        <v>1</v>
      </c>
      <c r="O3712" s="11">
        <f t="shared" si="343"/>
        <v>1.4115384615384616</v>
      </c>
      <c r="P3712" s="12">
        <f t="shared" si="344"/>
        <v>42072.576249999998</v>
      </c>
      <c r="Q3712" s="12">
        <f t="shared" si="345"/>
        <v>42097.576249999998</v>
      </c>
      <c r="R3712" t="s">
        <v>8271</v>
      </c>
      <c r="S3712" t="str">
        <f t="shared" si="346"/>
        <v>theater</v>
      </c>
      <c r="T3712" t="str">
        <f t="shared" si="347"/>
        <v>plays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 s="7">
        <v>500</v>
      </c>
      <c r="E3713" s="7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7">
        <f t="shared" si="342"/>
        <v>27.142857142857142</v>
      </c>
      <c r="N3713" t="b">
        <v>1</v>
      </c>
      <c r="O3713" s="11">
        <f t="shared" si="343"/>
        <v>1.1399999999999999</v>
      </c>
      <c r="P3713" s="12">
        <f t="shared" si="344"/>
        <v>41779.724224537036</v>
      </c>
      <c r="Q3713" s="12">
        <f t="shared" si="345"/>
        <v>41805.666666666664</v>
      </c>
      <c r="R3713" t="s">
        <v>8271</v>
      </c>
      <c r="S3713" t="str">
        <f t="shared" si="346"/>
        <v>theater</v>
      </c>
      <c r="T3713" t="str">
        <f t="shared" si="347"/>
        <v>plays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 s="7">
        <v>7500</v>
      </c>
      <c r="E3714" s="7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7">
        <f t="shared" si="342"/>
        <v>110.86538461538461</v>
      </c>
      <c r="N3714" t="b">
        <v>1</v>
      </c>
      <c r="O3714" s="11">
        <f t="shared" si="343"/>
        <v>1.5373333333333334</v>
      </c>
      <c r="P3714" s="12">
        <f t="shared" si="344"/>
        <v>42134.172071759262</v>
      </c>
      <c r="Q3714" s="12">
        <f t="shared" si="345"/>
        <v>42155.290972222225</v>
      </c>
      <c r="R3714" t="s">
        <v>8271</v>
      </c>
      <c r="S3714" t="str">
        <f t="shared" si="346"/>
        <v>theater</v>
      </c>
      <c r="T3714" t="str">
        <f t="shared" si="347"/>
        <v>plays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 s="7">
        <v>2000</v>
      </c>
      <c r="E3715" s="7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7">
        <f t="shared" ref="M3715:M3778" si="348">E3715/L3715</f>
        <v>106.84210526315789</v>
      </c>
      <c r="N3715" t="b">
        <v>1</v>
      </c>
      <c r="O3715" s="11">
        <f t="shared" ref="O3715:O3778" si="349">E3715/D3715</f>
        <v>1.0149999999999999</v>
      </c>
      <c r="P3715" s="12">
        <f t="shared" ref="P3715:P3778" si="350">(((J3715/60)/60)/24)+DATE(1970,1,1)</f>
        <v>42505.738032407404</v>
      </c>
      <c r="Q3715" s="12">
        <f t="shared" ref="Q3715:Q3778" si="351">(((I3715/60)/60)/24)+DATE(1970,1,1)</f>
        <v>42525.738032407404</v>
      </c>
      <c r="R3715" t="s">
        <v>8271</v>
      </c>
      <c r="S3715" t="str">
        <f t="shared" ref="S3715:S3778" si="352">LEFT(R3715, SEARCH("/",R3715,1)-1)</f>
        <v>theater</v>
      </c>
      <c r="T3715" t="str">
        <f t="shared" ref="T3715:T3778" si="353">RIGHT(R3715,LEN(R3715)-SEARCH("/",R3715))</f>
        <v>plays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 s="7">
        <v>10000</v>
      </c>
      <c r="E3716" s="7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7">
        <f t="shared" si="348"/>
        <v>105.51546391752578</v>
      </c>
      <c r="N3716" t="b">
        <v>1</v>
      </c>
      <c r="O3716" s="11">
        <f t="shared" si="349"/>
        <v>1.0235000000000001</v>
      </c>
      <c r="P3716" s="12">
        <f t="shared" si="350"/>
        <v>42118.556331018524</v>
      </c>
      <c r="Q3716" s="12">
        <f t="shared" si="351"/>
        <v>42150.165972222225</v>
      </c>
      <c r="R3716" t="s">
        <v>8271</v>
      </c>
      <c r="S3716" t="str">
        <f t="shared" si="352"/>
        <v>theater</v>
      </c>
      <c r="T3716" t="str">
        <f t="shared" si="353"/>
        <v>plays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 s="7">
        <v>3500</v>
      </c>
      <c r="E3717" s="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7">
        <f t="shared" si="348"/>
        <v>132.96296296296296</v>
      </c>
      <c r="N3717" t="b">
        <v>1</v>
      </c>
      <c r="O3717" s="11">
        <f t="shared" si="349"/>
        <v>1.0257142857142858</v>
      </c>
      <c r="P3717" s="12">
        <f t="shared" si="350"/>
        <v>42036.995590277773</v>
      </c>
      <c r="Q3717" s="12">
        <f t="shared" si="351"/>
        <v>42094.536111111112</v>
      </c>
      <c r="R3717" t="s">
        <v>8271</v>
      </c>
      <c r="S3717" t="str">
        <f t="shared" si="352"/>
        <v>theater</v>
      </c>
      <c r="T3717" t="str">
        <f t="shared" si="353"/>
        <v>plays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 s="7">
        <v>800</v>
      </c>
      <c r="E3718" s="7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7">
        <f t="shared" si="348"/>
        <v>51.916666666666664</v>
      </c>
      <c r="N3718" t="b">
        <v>1</v>
      </c>
      <c r="O3718" s="11">
        <f t="shared" si="349"/>
        <v>1.5575000000000001</v>
      </c>
      <c r="P3718" s="12">
        <f t="shared" si="350"/>
        <v>42360.887835648144</v>
      </c>
      <c r="Q3718" s="12">
        <f t="shared" si="351"/>
        <v>42390.887835648144</v>
      </c>
      <c r="R3718" t="s">
        <v>8271</v>
      </c>
      <c r="S3718" t="str">
        <f t="shared" si="352"/>
        <v>theater</v>
      </c>
      <c r="T3718" t="str">
        <f t="shared" si="353"/>
        <v>plays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 s="7">
        <v>4000</v>
      </c>
      <c r="E3719" s="7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7">
        <f t="shared" si="348"/>
        <v>310</v>
      </c>
      <c r="N3719" t="b">
        <v>1</v>
      </c>
      <c r="O3719" s="11">
        <f t="shared" si="349"/>
        <v>1.0075000000000001</v>
      </c>
      <c r="P3719" s="12">
        <f t="shared" si="350"/>
        <v>42102.866307870368</v>
      </c>
      <c r="Q3719" s="12">
        <f t="shared" si="351"/>
        <v>42133.866307870368</v>
      </c>
      <c r="R3719" t="s">
        <v>8271</v>
      </c>
      <c r="S3719" t="str">
        <f t="shared" si="352"/>
        <v>theater</v>
      </c>
      <c r="T3719" t="str">
        <f t="shared" si="353"/>
        <v>plays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 s="7">
        <v>500</v>
      </c>
      <c r="E3720" s="7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7">
        <f t="shared" si="348"/>
        <v>26.021739130434781</v>
      </c>
      <c r="N3720" t="b">
        <v>1</v>
      </c>
      <c r="O3720" s="11">
        <f t="shared" si="349"/>
        <v>2.3940000000000001</v>
      </c>
      <c r="P3720" s="12">
        <f t="shared" si="350"/>
        <v>42032.716145833328</v>
      </c>
      <c r="Q3720" s="12">
        <f t="shared" si="351"/>
        <v>42062.716145833328</v>
      </c>
      <c r="R3720" t="s">
        <v>8271</v>
      </c>
      <c r="S3720" t="str">
        <f t="shared" si="352"/>
        <v>theater</v>
      </c>
      <c r="T3720" t="str">
        <f t="shared" si="353"/>
        <v>plays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 s="7">
        <v>200</v>
      </c>
      <c r="E3721" s="7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7">
        <f t="shared" si="348"/>
        <v>105</v>
      </c>
      <c r="N3721" t="b">
        <v>1</v>
      </c>
      <c r="O3721" s="11">
        <f t="shared" si="349"/>
        <v>2.1</v>
      </c>
      <c r="P3721" s="12">
        <f t="shared" si="350"/>
        <v>42147.729930555557</v>
      </c>
      <c r="Q3721" s="12">
        <f t="shared" si="351"/>
        <v>42177.729930555557</v>
      </c>
      <c r="R3721" t="s">
        <v>8271</v>
      </c>
      <c r="S3721" t="str">
        <f t="shared" si="352"/>
        <v>theater</v>
      </c>
      <c r="T3721" t="str">
        <f t="shared" si="353"/>
        <v>plays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 s="7">
        <v>3300</v>
      </c>
      <c r="E3722" s="7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7">
        <f t="shared" si="348"/>
        <v>86.224999999999994</v>
      </c>
      <c r="N3722" t="b">
        <v>1</v>
      </c>
      <c r="O3722" s="11">
        <f t="shared" si="349"/>
        <v>1.0451515151515152</v>
      </c>
      <c r="P3722" s="12">
        <f t="shared" si="350"/>
        <v>42165.993125000001</v>
      </c>
      <c r="Q3722" s="12">
        <f t="shared" si="351"/>
        <v>42187.993125000001</v>
      </c>
      <c r="R3722" t="s">
        <v>8271</v>
      </c>
      <c r="S3722" t="str">
        <f t="shared" si="352"/>
        <v>theater</v>
      </c>
      <c r="T3722" t="str">
        <f t="shared" si="353"/>
        <v>plays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 s="7">
        <v>5000</v>
      </c>
      <c r="E3723" s="7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7">
        <f t="shared" si="348"/>
        <v>114.54545454545455</v>
      </c>
      <c r="N3723" t="b">
        <v>1</v>
      </c>
      <c r="O3723" s="11">
        <f t="shared" si="349"/>
        <v>1.008</v>
      </c>
      <c r="P3723" s="12">
        <f t="shared" si="350"/>
        <v>41927.936157407406</v>
      </c>
      <c r="Q3723" s="12">
        <f t="shared" si="351"/>
        <v>41948.977824074071</v>
      </c>
      <c r="R3723" t="s">
        <v>8271</v>
      </c>
      <c r="S3723" t="str">
        <f t="shared" si="352"/>
        <v>theater</v>
      </c>
      <c r="T3723" t="str">
        <f t="shared" si="353"/>
        <v>plays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 s="7">
        <v>1500</v>
      </c>
      <c r="E3724" s="7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7">
        <f t="shared" si="348"/>
        <v>47.657142857142858</v>
      </c>
      <c r="N3724" t="b">
        <v>1</v>
      </c>
      <c r="O3724" s="11">
        <f t="shared" si="349"/>
        <v>1.1120000000000001</v>
      </c>
      <c r="P3724" s="12">
        <f t="shared" si="350"/>
        <v>42381.671840277777</v>
      </c>
      <c r="Q3724" s="12">
        <f t="shared" si="351"/>
        <v>42411.957638888889</v>
      </c>
      <c r="R3724" t="s">
        <v>8271</v>
      </c>
      <c r="S3724" t="str">
        <f t="shared" si="352"/>
        <v>theater</v>
      </c>
      <c r="T3724" t="str">
        <f t="shared" si="353"/>
        <v>plays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 s="7">
        <v>4500</v>
      </c>
      <c r="E3725" s="7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7">
        <f t="shared" si="348"/>
        <v>72.888888888888886</v>
      </c>
      <c r="N3725" t="b">
        <v>1</v>
      </c>
      <c r="O3725" s="11">
        <f t="shared" si="349"/>
        <v>1.0204444444444445</v>
      </c>
      <c r="P3725" s="12">
        <f t="shared" si="350"/>
        <v>41943.753032407411</v>
      </c>
      <c r="Q3725" s="12">
        <f t="shared" si="351"/>
        <v>41973.794699074075</v>
      </c>
      <c r="R3725" t="s">
        <v>8271</v>
      </c>
      <c r="S3725" t="str">
        <f t="shared" si="352"/>
        <v>theater</v>
      </c>
      <c r="T3725" t="str">
        <f t="shared" si="353"/>
        <v>plays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 s="7">
        <v>4300</v>
      </c>
      <c r="E3726" s="7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7">
        <f t="shared" si="348"/>
        <v>49.545505617977533</v>
      </c>
      <c r="N3726" t="b">
        <v>1</v>
      </c>
      <c r="O3726" s="11">
        <f t="shared" si="349"/>
        <v>1.0254767441860466</v>
      </c>
      <c r="P3726" s="12">
        <f t="shared" si="350"/>
        <v>42465.491435185191</v>
      </c>
      <c r="Q3726" s="12">
        <f t="shared" si="351"/>
        <v>42494.958333333328</v>
      </c>
      <c r="R3726" t="s">
        <v>8271</v>
      </c>
      <c r="S3726" t="str">
        <f t="shared" si="352"/>
        <v>theater</v>
      </c>
      <c r="T3726" t="str">
        <f t="shared" si="353"/>
        <v>plays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 s="7">
        <v>300</v>
      </c>
      <c r="E3727" s="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7">
        <f t="shared" si="348"/>
        <v>25.4</v>
      </c>
      <c r="N3727" t="b">
        <v>1</v>
      </c>
      <c r="O3727" s="11">
        <f t="shared" si="349"/>
        <v>1.27</v>
      </c>
      <c r="P3727" s="12">
        <f t="shared" si="350"/>
        <v>42401.945219907408</v>
      </c>
      <c r="Q3727" s="12">
        <f t="shared" si="351"/>
        <v>42418.895833333328</v>
      </c>
      <c r="R3727" t="s">
        <v>8271</v>
      </c>
      <c r="S3727" t="str">
        <f t="shared" si="352"/>
        <v>theater</v>
      </c>
      <c r="T3727" t="str">
        <f t="shared" si="353"/>
        <v>plays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 s="7">
        <v>850</v>
      </c>
      <c r="E3728" s="7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7">
        <f t="shared" si="348"/>
        <v>62.586956521739133</v>
      </c>
      <c r="N3728" t="b">
        <v>1</v>
      </c>
      <c r="O3728" s="11">
        <f t="shared" si="349"/>
        <v>3.3870588235294119</v>
      </c>
      <c r="P3728" s="12">
        <f t="shared" si="350"/>
        <v>42462.140868055561</v>
      </c>
      <c r="Q3728" s="12">
        <f t="shared" si="351"/>
        <v>42489.875</v>
      </c>
      <c r="R3728" t="s">
        <v>8271</v>
      </c>
      <c r="S3728" t="str">
        <f t="shared" si="352"/>
        <v>theater</v>
      </c>
      <c r="T3728" t="str">
        <f t="shared" si="353"/>
        <v>plays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 s="7">
        <v>2000</v>
      </c>
      <c r="E3729" s="7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7">
        <f t="shared" si="348"/>
        <v>61.060606060606062</v>
      </c>
      <c r="N3729" t="b">
        <v>1</v>
      </c>
      <c r="O3729" s="11">
        <f t="shared" si="349"/>
        <v>1.0075000000000001</v>
      </c>
      <c r="P3729" s="12">
        <f t="shared" si="350"/>
        <v>42632.348310185189</v>
      </c>
      <c r="Q3729" s="12">
        <f t="shared" si="351"/>
        <v>42663.204861111109</v>
      </c>
      <c r="R3729" t="s">
        <v>8271</v>
      </c>
      <c r="S3729" t="str">
        <f t="shared" si="352"/>
        <v>theater</v>
      </c>
      <c r="T3729" t="str">
        <f t="shared" si="353"/>
        <v>plays</v>
      </c>
    </row>
    <row r="3730" spans="1:20" ht="43.2" x14ac:dyDescent="0.55000000000000004">
      <c r="A3730">
        <v>3728</v>
      </c>
      <c r="B3730" s="3" t="s">
        <v>3725</v>
      </c>
      <c r="C3730" s="3" t="s">
        <v>7838</v>
      </c>
      <c r="D3730" s="7">
        <v>20000</v>
      </c>
      <c r="E3730" s="7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7">
        <f t="shared" si="348"/>
        <v>60.064516129032256</v>
      </c>
      <c r="N3730" t="b">
        <v>0</v>
      </c>
      <c r="O3730" s="11">
        <f t="shared" si="349"/>
        <v>9.3100000000000002E-2</v>
      </c>
      <c r="P3730" s="12">
        <f t="shared" si="350"/>
        <v>42205.171018518522</v>
      </c>
      <c r="Q3730" s="12">
        <f t="shared" si="351"/>
        <v>42235.171018518522</v>
      </c>
      <c r="R3730" t="s">
        <v>8271</v>
      </c>
      <c r="S3730" t="str">
        <f t="shared" si="352"/>
        <v>theater</v>
      </c>
      <c r="T3730" t="str">
        <f t="shared" si="353"/>
        <v>plays</v>
      </c>
    </row>
    <row r="3731" spans="1:20" ht="43.2" x14ac:dyDescent="0.55000000000000004">
      <c r="A3731">
        <v>3729</v>
      </c>
      <c r="B3731" s="3" t="s">
        <v>3726</v>
      </c>
      <c r="C3731" s="3" t="s">
        <v>7839</v>
      </c>
      <c r="D3731" s="7">
        <v>5000</v>
      </c>
      <c r="E3731" s="7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7">
        <f t="shared" si="348"/>
        <v>72.400000000000006</v>
      </c>
      <c r="N3731" t="b">
        <v>0</v>
      </c>
      <c r="O3731" s="11">
        <f t="shared" si="349"/>
        <v>7.2400000000000006E-2</v>
      </c>
      <c r="P3731" s="12">
        <f t="shared" si="350"/>
        <v>42041.205000000002</v>
      </c>
      <c r="Q3731" s="12">
        <f t="shared" si="351"/>
        <v>42086.16333333333</v>
      </c>
      <c r="R3731" t="s">
        <v>8271</v>
      </c>
      <c r="S3731" t="str">
        <f t="shared" si="352"/>
        <v>theater</v>
      </c>
      <c r="T3731" t="str">
        <f t="shared" si="353"/>
        <v>plays</v>
      </c>
    </row>
    <row r="3732" spans="1:20" ht="43.2" x14ac:dyDescent="0.55000000000000004">
      <c r="A3732">
        <v>3730</v>
      </c>
      <c r="B3732" s="3" t="s">
        <v>3727</v>
      </c>
      <c r="C3732" s="3" t="s">
        <v>7840</v>
      </c>
      <c r="D3732" s="7">
        <v>1000</v>
      </c>
      <c r="E3732" s="7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7">
        <f t="shared" si="348"/>
        <v>100</v>
      </c>
      <c r="N3732" t="b">
        <v>0</v>
      </c>
      <c r="O3732" s="11">
        <f t="shared" si="349"/>
        <v>0.1</v>
      </c>
      <c r="P3732" s="12">
        <f t="shared" si="350"/>
        <v>42203.677766203706</v>
      </c>
      <c r="Q3732" s="12">
        <f t="shared" si="351"/>
        <v>42233.677766203706</v>
      </c>
      <c r="R3732" t="s">
        <v>8271</v>
      </c>
      <c r="S3732" t="str">
        <f t="shared" si="352"/>
        <v>theater</v>
      </c>
      <c r="T3732" t="str">
        <f t="shared" si="353"/>
        <v>plays</v>
      </c>
    </row>
    <row r="3733" spans="1:20" ht="43.2" x14ac:dyDescent="0.55000000000000004">
      <c r="A3733">
        <v>3731</v>
      </c>
      <c r="B3733" s="3" t="s">
        <v>3728</v>
      </c>
      <c r="C3733" s="3" t="s">
        <v>7841</v>
      </c>
      <c r="D3733" s="7">
        <v>5500</v>
      </c>
      <c r="E3733" s="7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7">
        <f t="shared" si="348"/>
        <v>51.666666666666664</v>
      </c>
      <c r="N3733" t="b">
        <v>0</v>
      </c>
      <c r="O3733" s="11">
        <f t="shared" si="349"/>
        <v>0.11272727272727273</v>
      </c>
      <c r="P3733" s="12">
        <f t="shared" si="350"/>
        <v>41983.752847222218</v>
      </c>
      <c r="Q3733" s="12">
        <f t="shared" si="351"/>
        <v>42014.140972222223</v>
      </c>
      <c r="R3733" t="s">
        <v>8271</v>
      </c>
      <c r="S3733" t="str">
        <f t="shared" si="352"/>
        <v>theater</v>
      </c>
      <c r="T3733" t="str">
        <f t="shared" si="353"/>
        <v>plays</v>
      </c>
    </row>
    <row r="3734" spans="1:20" ht="43.2" x14ac:dyDescent="0.55000000000000004">
      <c r="A3734">
        <v>3732</v>
      </c>
      <c r="B3734" s="3" t="s">
        <v>3729</v>
      </c>
      <c r="C3734" s="3" t="s">
        <v>7842</v>
      </c>
      <c r="D3734" s="7">
        <v>850</v>
      </c>
      <c r="E3734" s="7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7">
        <f t="shared" si="348"/>
        <v>32.75</v>
      </c>
      <c r="N3734" t="b">
        <v>0</v>
      </c>
      <c r="O3734" s="11">
        <f t="shared" si="349"/>
        <v>0.15411764705882353</v>
      </c>
      <c r="P3734" s="12">
        <f t="shared" si="350"/>
        <v>41968.677465277782</v>
      </c>
      <c r="Q3734" s="12">
        <f t="shared" si="351"/>
        <v>42028.5</v>
      </c>
      <c r="R3734" t="s">
        <v>8271</v>
      </c>
      <c r="S3734" t="str">
        <f t="shared" si="352"/>
        <v>theater</v>
      </c>
      <c r="T3734" t="str">
        <f t="shared" si="353"/>
        <v>plays</v>
      </c>
    </row>
    <row r="3735" spans="1:20" ht="43.2" x14ac:dyDescent="0.55000000000000004">
      <c r="A3735">
        <v>3733</v>
      </c>
      <c r="B3735" s="3" t="s">
        <v>3730</v>
      </c>
      <c r="C3735" s="3" t="s">
        <v>7843</v>
      </c>
      <c r="D3735" s="7">
        <v>1500</v>
      </c>
      <c r="E3735" s="7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7" t="e">
        <f t="shared" si="348"/>
        <v>#DIV/0!</v>
      </c>
      <c r="N3735" t="b">
        <v>0</v>
      </c>
      <c r="O3735" s="11">
        <f t="shared" si="349"/>
        <v>0</v>
      </c>
      <c r="P3735" s="12">
        <f t="shared" si="350"/>
        <v>42103.024398148147</v>
      </c>
      <c r="Q3735" s="12">
        <f t="shared" si="351"/>
        <v>42112.9375</v>
      </c>
      <c r="R3735" t="s">
        <v>8271</v>
      </c>
      <c r="S3735" t="str">
        <f t="shared" si="352"/>
        <v>theater</v>
      </c>
      <c r="T3735" t="str">
        <f t="shared" si="353"/>
        <v>plays</v>
      </c>
    </row>
    <row r="3736" spans="1:20" ht="43.2" x14ac:dyDescent="0.55000000000000004">
      <c r="A3736">
        <v>3734</v>
      </c>
      <c r="B3736" s="3" t="s">
        <v>3731</v>
      </c>
      <c r="C3736" s="3" t="s">
        <v>7844</v>
      </c>
      <c r="D3736" s="7">
        <v>1500</v>
      </c>
      <c r="E3736" s="7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7">
        <f t="shared" si="348"/>
        <v>61</v>
      </c>
      <c r="N3736" t="b">
        <v>0</v>
      </c>
      <c r="O3736" s="11">
        <f t="shared" si="349"/>
        <v>0.28466666666666668</v>
      </c>
      <c r="P3736" s="12">
        <f t="shared" si="350"/>
        <v>42089.901574074072</v>
      </c>
      <c r="Q3736" s="12">
        <f t="shared" si="351"/>
        <v>42149.901574074072</v>
      </c>
      <c r="R3736" t="s">
        <v>8271</v>
      </c>
      <c r="S3736" t="str">
        <f t="shared" si="352"/>
        <v>theater</v>
      </c>
      <c r="T3736" t="str">
        <f t="shared" si="353"/>
        <v>plays</v>
      </c>
    </row>
    <row r="3737" spans="1:20" ht="28.8" x14ac:dyDescent="0.55000000000000004">
      <c r="A3737">
        <v>3735</v>
      </c>
      <c r="B3737" s="3" t="s">
        <v>3732</v>
      </c>
      <c r="C3737" s="3" t="s">
        <v>7845</v>
      </c>
      <c r="D3737" s="7">
        <v>150</v>
      </c>
      <c r="E3737" s="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7">
        <f t="shared" si="348"/>
        <v>10</v>
      </c>
      <c r="N3737" t="b">
        <v>0</v>
      </c>
      <c r="O3737" s="11">
        <f t="shared" si="349"/>
        <v>0.13333333333333333</v>
      </c>
      <c r="P3737" s="12">
        <f t="shared" si="350"/>
        <v>42122.693159722221</v>
      </c>
      <c r="Q3737" s="12">
        <f t="shared" si="351"/>
        <v>42152.693159722221</v>
      </c>
      <c r="R3737" t="s">
        <v>8271</v>
      </c>
      <c r="S3737" t="str">
        <f t="shared" si="352"/>
        <v>theater</v>
      </c>
      <c r="T3737" t="str">
        <f t="shared" si="353"/>
        <v>plays</v>
      </c>
    </row>
    <row r="3738" spans="1:20" ht="43.2" x14ac:dyDescent="0.55000000000000004">
      <c r="A3738">
        <v>3736</v>
      </c>
      <c r="B3738" s="3" t="s">
        <v>3733</v>
      </c>
      <c r="C3738" s="3" t="s">
        <v>7846</v>
      </c>
      <c r="D3738" s="7">
        <v>1500</v>
      </c>
      <c r="E3738" s="7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7">
        <f t="shared" si="348"/>
        <v>10</v>
      </c>
      <c r="N3738" t="b">
        <v>0</v>
      </c>
      <c r="O3738" s="11">
        <f t="shared" si="349"/>
        <v>6.6666666666666671E-3</v>
      </c>
      <c r="P3738" s="12">
        <f t="shared" si="350"/>
        <v>42048.711724537032</v>
      </c>
      <c r="Q3738" s="12">
        <f t="shared" si="351"/>
        <v>42086.75</v>
      </c>
      <c r="R3738" t="s">
        <v>8271</v>
      </c>
      <c r="S3738" t="str">
        <f t="shared" si="352"/>
        <v>theater</v>
      </c>
      <c r="T3738" t="str">
        <f t="shared" si="353"/>
        <v>plays</v>
      </c>
    </row>
    <row r="3739" spans="1:20" ht="28.8" x14ac:dyDescent="0.55000000000000004">
      <c r="A3739">
        <v>3737</v>
      </c>
      <c r="B3739" s="3" t="s">
        <v>3734</v>
      </c>
      <c r="C3739" s="3" t="s">
        <v>7847</v>
      </c>
      <c r="D3739" s="7">
        <v>700</v>
      </c>
      <c r="E3739" s="7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7">
        <f t="shared" si="348"/>
        <v>37.5</v>
      </c>
      <c r="N3739" t="b">
        <v>0</v>
      </c>
      <c r="O3739" s="11">
        <f t="shared" si="349"/>
        <v>0.21428571428571427</v>
      </c>
      <c r="P3739" s="12">
        <f t="shared" si="350"/>
        <v>42297.691006944442</v>
      </c>
      <c r="Q3739" s="12">
        <f t="shared" si="351"/>
        <v>42320.290972222225</v>
      </c>
      <c r="R3739" t="s">
        <v>8271</v>
      </c>
      <c r="S3739" t="str">
        <f t="shared" si="352"/>
        <v>theater</v>
      </c>
      <c r="T3739" t="str">
        <f t="shared" si="353"/>
        <v>plays</v>
      </c>
    </row>
    <row r="3740" spans="1:20" ht="28.8" x14ac:dyDescent="0.55000000000000004">
      <c r="A3740">
        <v>3738</v>
      </c>
      <c r="B3740" s="3" t="s">
        <v>3735</v>
      </c>
      <c r="C3740" s="3" t="s">
        <v>7848</v>
      </c>
      <c r="D3740" s="7">
        <v>1500</v>
      </c>
      <c r="E3740" s="7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7">
        <f t="shared" si="348"/>
        <v>45</v>
      </c>
      <c r="N3740" t="b">
        <v>0</v>
      </c>
      <c r="O3740" s="11">
        <f t="shared" si="349"/>
        <v>0.18</v>
      </c>
      <c r="P3740" s="12">
        <f t="shared" si="350"/>
        <v>41813.938715277778</v>
      </c>
      <c r="Q3740" s="12">
        <f t="shared" si="351"/>
        <v>41835.916666666664</v>
      </c>
      <c r="R3740" t="s">
        <v>8271</v>
      </c>
      <c r="S3740" t="str">
        <f t="shared" si="352"/>
        <v>theater</v>
      </c>
      <c r="T3740" t="str">
        <f t="shared" si="353"/>
        <v>plays</v>
      </c>
    </row>
    <row r="3741" spans="1:20" ht="43.2" x14ac:dyDescent="0.55000000000000004">
      <c r="A3741">
        <v>3739</v>
      </c>
      <c r="B3741" s="3" t="s">
        <v>3736</v>
      </c>
      <c r="C3741" s="3" t="s">
        <v>7849</v>
      </c>
      <c r="D3741" s="7">
        <v>4000</v>
      </c>
      <c r="E3741" s="7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7">
        <f t="shared" si="348"/>
        <v>100.625</v>
      </c>
      <c r="N3741" t="b">
        <v>0</v>
      </c>
      <c r="O3741" s="11">
        <f t="shared" si="349"/>
        <v>0.20125000000000001</v>
      </c>
      <c r="P3741" s="12">
        <f t="shared" si="350"/>
        <v>42548.449861111112</v>
      </c>
      <c r="Q3741" s="12">
        <f t="shared" si="351"/>
        <v>42568.449861111112</v>
      </c>
      <c r="R3741" t="s">
        <v>8271</v>
      </c>
      <c r="S3741" t="str">
        <f t="shared" si="352"/>
        <v>theater</v>
      </c>
      <c r="T3741" t="str">
        <f t="shared" si="353"/>
        <v>plays</v>
      </c>
    </row>
    <row r="3742" spans="1:20" ht="43.2" x14ac:dyDescent="0.55000000000000004">
      <c r="A3742">
        <v>3740</v>
      </c>
      <c r="B3742" s="3" t="s">
        <v>3737</v>
      </c>
      <c r="C3742" s="3" t="s">
        <v>7850</v>
      </c>
      <c r="D3742" s="7">
        <v>2000</v>
      </c>
      <c r="E3742" s="7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7">
        <f t="shared" si="348"/>
        <v>25.571428571428573</v>
      </c>
      <c r="N3742" t="b">
        <v>0</v>
      </c>
      <c r="O3742" s="11">
        <f t="shared" si="349"/>
        <v>0.17899999999999999</v>
      </c>
      <c r="P3742" s="12">
        <f t="shared" si="350"/>
        <v>41833.089756944442</v>
      </c>
      <c r="Q3742" s="12">
        <f t="shared" si="351"/>
        <v>41863.079143518517</v>
      </c>
      <c r="R3742" t="s">
        <v>8271</v>
      </c>
      <c r="S3742" t="str">
        <f t="shared" si="352"/>
        <v>theater</v>
      </c>
      <c r="T3742" t="str">
        <f t="shared" si="353"/>
        <v>plays</v>
      </c>
    </row>
    <row r="3743" spans="1:20" ht="43.2" x14ac:dyDescent="0.55000000000000004">
      <c r="A3743">
        <v>3741</v>
      </c>
      <c r="B3743" s="3" t="s">
        <v>3738</v>
      </c>
      <c r="C3743" s="3" t="s">
        <v>7851</v>
      </c>
      <c r="D3743" s="7">
        <v>20000</v>
      </c>
      <c r="E3743" s="7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7" t="e">
        <f t="shared" si="348"/>
        <v>#DIV/0!</v>
      </c>
      <c r="N3743" t="b">
        <v>0</v>
      </c>
      <c r="O3743" s="11">
        <f t="shared" si="349"/>
        <v>0</v>
      </c>
      <c r="P3743" s="12">
        <f t="shared" si="350"/>
        <v>42325.920717592591</v>
      </c>
      <c r="Q3743" s="12">
        <f t="shared" si="351"/>
        <v>42355.920717592591</v>
      </c>
      <c r="R3743" t="s">
        <v>8271</v>
      </c>
      <c r="S3743" t="str">
        <f t="shared" si="352"/>
        <v>theater</v>
      </c>
      <c r="T3743" t="str">
        <f t="shared" si="353"/>
        <v>plays</v>
      </c>
    </row>
    <row r="3744" spans="1:20" ht="43.2" x14ac:dyDescent="0.55000000000000004">
      <c r="A3744">
        <v>3742</v>
      </c>
      <c r="B3744" s="3" t="s">
        <v>3739</v>
      </c>
      <c r="C3744" s="3" t="s">
        <v>7852</v>
      </c>
      <c r="D3744" s="7">
        <v>5000</v>
      </c>
      <c r="E3744" s="7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7">
        <f t="shared" si="348"/>
        <v>25</v>
      </c>
      <c r="N3744" t="b">
        <v>0</v>
      </c>
      <c r="O3744" s="11">
        <f t="shared" si="349"/>
        <v>0.02</v>
      </c>
      <c r="P3744" s="12">
        <f t="shared" si="350"/>
        <v>41858.214629629627</v>
      </c>
      <c r="Q3744" s="12">
        <f t="shared" si="351"/>
        <v>41888.214629629627</v>
      </c>
      <c r="R3744" t="s">
        <v>8271</v>
      </c>
      <c r="S3744" t="str">
        <f t="shared" si="352"/>
        <v>theater</v>
      </c>
      <c r="T3744" t="str">
        <f t="shared" si="353"/>
        <v>plays</v>
      </c>
    </row>
    <row r="3745" spans="1:20" ht="28.8" x14ac:dyDescent="0.55000000000000004">
      <c r="A3745">
        <v>3743</v>
      </c>
      <c r="B3745" s="3" t="s">
        <v>3740</v>
      </c>
      <c r="C3745" s="3" t="s">
        <v>7853</v>
      </c>
      <c r="D3745" s="7">
        <v>2200</v>
      </c>
      <c r="E3745" s="7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7" t="e">
        <f t="shared" si="348"/>
        <v>#DIV/0!</v>
      </c>
      <c r="N3745" t="b">
        <v>0</v>
      </c>
      <c r="O3745" s="11">
        <f t="shared" si="349"/>
        <v>0</v>
      </c>
      <c r="P3745" s="12">
        <f t="shared" si="350"/>
        <v>41793.710231481484</v>
      </c>
      <c r="Q3745" s="12">
        <f t="shared" si="351"/>
        <v>41823.710231481484</v>
      </c>
      <c r="R3745" t="s">
        <v>8271</v>
      </c>
      <c r="S3745" t="str">
        <f t="shared" si="352"/>
        <v>theater</v>
      </c>
      <c r="T3745" t="str">
        <f t="shared" si="353"/>
        <v>plays</v>
      </c>
    </row>
    <row r="3746" spans="1:20" ht="43.2" x14ac:dyDescent="0.55000000000000004">
      <c r="A3746">
        <v>3744</v>
      </c>
      <c r="B3746" s="3" t="s">
        <v>3741</v>
      </c>
      <c r="C3746" s="3" t="s">
        <v>7854</v>
      </c>
      <c r="D3746" s="7">
        <v>1200</v>
      </c>
      <c r="E3746" s="7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7" t="e">
        <f t="shared" si="348"/>
        <v>#DIV/0!</v>
      </c>
      <c r="N3746" t="b">
        <v>0</v>
      </c>
      <c r="O3746" s="11">
        <f t="shared" si="349"/>
        <v>0</v>
      </c>
      <c r="P3746" s="12">
        <f t="shared" si="350"/>
        <v>41793.814259259263</v>
      </c>
      <c r="Q3746" s="12">
        <f t="shared" si="351"/>
        <v>41825.165972222225</v>
      </c>
      <c r="R3746" t="s">
        <v>8271</v>
      </c>
      <c r="S3746" t="str">
        <f t="shared" si="352"/>
        <v>theater</v>
      </c>
      <c r="T3746" t="str">
        <f t="shared" si="353"/>
        <v>plays</v>
      </c>
    </row>
    <row r="3747" spans="1:20" ht="43.2" x14ac:dyDescent="0.55000000000000004">
      <c r="A3747">
        <v>3745</v>
      </c>
      <c r="B3747" s="3" t="s">
        <v>3742</v>
      </c>
      <c r="C3747" s="3" t="s">
        <v>7855</v>
      </c>
      <c r="D3747" s="7">
        <v>100</v>
      </c>
      <c r="E3747" s="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7">
        <f t="shared" si="348"/>
        <v>10</v>
      </c>
      <c r="N3747" t="b">
        <v>0</v>
      </c>
      <c r="O3747" s="11">
        <f t="shared" si="349"/>
        <v>0.1</v>
      </c>
      <c r="P3747" s="12">
        <f t="shared" si="350"/>
        <v>41831.697939814818</v>
      </c>
      <c r="Q3747" s="12">
        <f t="shared" si="351"/>
        <v>41861.697939814818</v>
      </c>
      <c r="R3747" t="s">
        <v>8271</v>
      </c>
      <c r="S3747" t="str">
        <f t="shared" si="352"/>
        <v>theater</v>
      </c>
      <c r="T3747" t="str">
        <f t="shared" si="353"/>
        <v>plays</v>
      </c>
    </row>
    <row r="3748" spans="1:20" x14ac:dyDescent="0.55000000000000004">
      <c r="A3748">
        <v>3746</v>
      </c>
      <c r="B3748" s="3" t="s">
        <v>3743</v>
      </c>
      <c r="C3748" s="3" t="s">
        <v>7856</v>
      </c>
      <c r="D3748" s="7">
        <v>8500</v>
      </c>
      <c r="E3748" s="7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7">
        <f t="shared" si="348"/>
        <v>202</v>
      </c>
      <c r="N3748" t="b">
        <v>0</v>
      </c>
      <c r="O3748" s="11">
        <f t="shared" si="349"/>
        <v>2.3764705882352941E-2</v>
      </c>
      <c r="P3748" s="12">
        <f t="shared" si="350"/>
        <v>42621.389340277776</v>
      </c>
      <c r="Q3748" s="12">
        <f t="shared" si="351"/>
        <v>42651.389340277776</v>
      </c>
      <c r="R3748" t="s">
        <v>8271</v>
      </c>
      <c r="S3748" t="str">
        <f t="shared" si="352"/>
        <v>theater</v>
      </c>
      <c r="T3748" t="str">
        <f t="shared" si="353"/>
        <v>plays</v>
      </c>
    </row>
    <row r="3749" spans="1:20" ht="28.8" x14ac:dyDescent="0.55000000000000004">
      <c r="A3749">
        <v>3747</v>
      </c>
      <c r="B3749" s="3" t="s">
        <v>3744</v>
      </c>
      <c r="C3749" s="3" t="s">
        <v>7857</v>
      </c>
      <c r="D3749" s="7">
        <v>2500</v>
      </c>
      <c r="E3749" s="7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7">
        <f t="shared" si="348"/>
        <v>25</v>
      </c>
      <c r="N3749" t="b">
        <v>0</v>
      </c>
      <c r="O3749" s="11">
        <f t="shared" si="349"/>
        <v>0.01</v>
      </c>
      <c r="P3749" s="12">
        <f t="shared" si="350"/>
        <v>42164.299722222218</v>
      </c>
      <c r="Q3749" s="12">
        <f t="shared" si="351"/>
        <v>42190.957638888889</v>
      </c>
      <c r="R3749" t="s">
        <v>8271</v>
      </c>
      <c r="S3749" t="str">
        <f t="shared" si="352"/>
        <v>theater</v>
      </c>
      <c r="T3749" t="str">
        <f t="shared" si="353"/>
        <v>plays</v>
      </c>
    </row>
    <row r="3750" spans="1:20" ht="43.2" x14ac:dyDescent="0.55000000000000004">
      <c r="A3750">
        <v>3748</v>
      </c>
      <c r="B3750" s="3" t="s">
        <v>3745</v>
      </c>
      <c r="C3750" s="3" t="s">
        <v>7858</v>
      </c>
      <c r="D3750" s="7">
        <v>5000</v>
      </c>
      <c r="E3750" s="7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7">
        <f t="shared" si="348"/>
        <v>99.538461538461533</v>
      </c>
      <c r="N3750" t="b">
        <v>1</v>
      </c>
      <c r="O3750" s="11">
        <f t="shared" si="349"/>
        <v>1.0351999999999999</v>
      </c>
      <c r="P3750" s="12">
        <f t="shared" si="350"/>
        <v>42395.706435185188</v>
      </c>
      <c r="Q3750" s="12">
        <f t="shared" si="351"/>
        <v>42416.249305555553</v>
      </c>
      <c r="R3750" t="s">
        <v>8305</v>
      </c>
      <c r="S3750" t="str">
        <f t="shared" si="352"/>
        <v>theater</v>
      </c>
      <c r="T3750" t="str">
        <f t="shared" si="353"/>
        <v>musical</v>
      </c>
    </row>
    <row r="3751" spans="1:20" ht="43.2" x14ac:dyDescent="0.55000000000000004">
      <c r="A3751">
        <v>3749</v>
      </c>
      <c r="B3751" s="3" t="s">
        <v>3746</v>
      </c>
      <c r="C3751" s="3" t="s">
        <v>7859</v>
      </c>
      <c r="D3751" s="7">
        <v>500</v>
      </c>
      <c r="E3751" s="7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7">
        <f t="shared" si="348"/>
        <v>75</v>
      </c>
      <c r="N3751" t="b">
        <v>1</v>
      </c>
      <c r="O3751" s="11">
        <f t="shared" si="349"/>
        <v>1.05</v>
      </c>
      <c r="P3751" s="12">
        <f t="shared" si="350"/>
        <v>42458.127175925925</v>
      </c>
      <c r="Q3751" s="12">
        <f t="shared" si="351"/>
        <v>42489.165972222225</v>
      </c>
      <c r="R3751" t="s">
        <v>8305</v>
      </c>
      <c r="S3751" t="str">
        <f t="shared" si="352"/>
        <v>theater</v>
      </c>
      <c r="T3751" t="str">
        <f t="shared" si="353"/>
        <v>musical</v>
      </c>
    </row>
    <row r="3752" spans="1:20" ht="86.4" x14ac:dyDescent="0.55000000000000004">
      <c r="A3752">
        <v>3750</v>
      </c>
      <c r="B3752" s="3" t="s">
        <v>3747</v>
      </c>
      <c r="C3752" s="3" t="s">
        <v>7860</v>
      </c>
      <c r="D3752" s="7">
        <v>6000</v>
      </c>
      <c r="E3752" s="7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7">
        <f t="shared" si="348"/>
        <v>215.25</v>
      </c>
      <c r="N3752" t="b">
        <v>1</v>
      </c>
      <c r="O3752" s="11">
        <f t="shared" si="349"/>
        <v>1.0044999999999999</v>
      </c>
      <c r="P3752" s="12">
        <f t="shared" si="350"/>
        <v>42016.981574074074</v>
      </c>
      <c r="Q3752" s="12">
        <f t="shared" si="351"/>
        <v>42045.332638888889</v>
      </c>
      <c r="R3752" t="s">
        <v>8305</v>
      </c>
      <c r="S3752" t="str">
        <f t="shared" si="352"/>
        <v>theater</v>
      </c>
      <c r="T3752" t="str">
        <f t="shared" si="353"/>
        <v>musical</v>
      </c>
    </row>
    <row r="3753" spans="1:20" ht="43.2" x14ac:dyDescent="0.55000000000000004">
      <c r="A3753">
        <v>3751</v>
      </c>
      <c r="B3753" s="3" t="s">
        <v>3748</v>
      </c>
      <c r="C3753" s="3" t="s">
        <v>7861</v>
      </c>
      <c r="D3753" s="7">
        <v>1000</v>
      </c>
      <c r="E3753" s="7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7">
        <f t="shared" si="348"/>
        <v>120.54545454545455</v>
      </c>
      <c r="N3753" t="b">
        <v>1</v>
      </c>
      <c r="O3753" s="11">
        <f t="shared" si="349"/>
        <v>1.3260000000000001</v>
      </c>
      <c r="P3753" s="12">
        <f t="shared" si="350"/>
        <v>42403.035567129627</v>
      </c>
      <c r="Q3753" s="12">
        <f t="shared" si="351"/>
        <v>42462.993900462956</v>
      </c>
      <c r="R3753" t="s">
        <v>8305</v>
      </c>
      <c r="S3753" t="str">
        <f t="shared" si="352"/>
        <v>theater</v>
      </c>
      <c r="T3753" t="str">
        <f t="shared" si="353"/>
        <v>musical</v>
      </c>
    </row>
    <row r="3754" spans="1:20" ht="57.6" x14ac:dyDescent="0.55000000000000004">
      <c r="A3754">
        <v>3752</v>
      </c>
      <c r="B3754" s="3" t="s">
        <v>3749</v>
      </c>
      <c r="C3754" s="3" t="s">
        <v>7862</v>
      </c>
      <c r="D3754" s="7">
        <v>500</v>
      </c>
      <c r="E3754" s="7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7">
        <f t="shared" si="348"/>
        <v>37.666666666666664</v>
      </c>
      <c r="N3754" t="b">
        <v>1</v>
      </c>
      <c r="O3754" s="11">
        <f t="shared" si="349"/>
        <v>1.1299999999999999</v>
      </c>
      <c r="P3754" s="12">
        <f t="shared" si="350"/>
        <v>42619.802488425921</v>
      </c>
      <c r="Q3754" s="12">
        <f t="shared" si="351"/>
        <v>42659.875</v>
      </c>
      <c r="R3754" t="s">
        <v>8305</v>
      </c>
      <c r="S3754" t="str">
        <f t="shared" si="352"/>
        <v>theater</v>
      </c>
      <c r="T3754" t="str">
        <f t="shared" si="353"/>
        <v>musical</v>
      </c>
    </row>
    <row r="3755" spans="1:20" ht="43.2" x14ac:dyDescent="0.55000000000000004">
      <c r="A3755">
        <v>3753</v>
      </c>
      <c r="B3755" s="3" t="s">
        <v>3750</v>
      </c>
      <c r="C3755" s="3" t="s">
        <v>7863</v>
      </c>
      <c r="D3755" s="7">
        <v>5000</v>
      </c>
      <c r="E3755" s="7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7">
        <f t="shared" si="348"/>
        <v>172.23333333333332</v>
      </c>
      <c r="N3755" t="b">
        <v>1</v>
      </c>
      <c r="O3755" s="11">
        <f t="shared" si="349"/>
        <v>1.0334000000000001</v>
      </c>
      <c r="P3755" s="12">
        <f t="shared" si="350"/>
        <v>42128.824074074073</v>
      </c>
      <c r="Q3755" s="12">
        <f t="shared" si="351"/>
        <v>42158</v>
      </c>
      <c r="R3755" t="s">
        <v>8305</v>
      </c>
      <c r="S3755" t="str">
        <f t="shared" si="352"/>
        <v>theater</v>
      </c>
      <c r="T3755" t="str">
        <f t="shared" si="353"/>
        <v>musical</v>
      </c>
    </row>
    <row r="3756" spans="1:20" ht="43.2" x14ac:dyDescent="0.55000000000000004">
      <c r="A3756">
        <v>3754</v>
      </c>
      <c r="B3756" s="3" t="s">
        <v>3751</v>
      </c>
      <c r="C3756" s="3" t="s">
        <v>7864</v>
      </c>
      <c r="D3756" s="7">
        <v>2500</v>
      </c>
      <c r="E3756" s="7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7">
        <f t="shared" si="348"/>
        <v>111.11111111111111</v>
      </c>
      <c r="N3756" t="b">
        <v>1</v>
      </c>
      <c r="O3756" s="11">
        <f t="shared" si="349"/>
        <v>1.2</v>
      </c>
      <c r="P3756" s="12">
        <f t="shared" si="350"/>
        <v>41808.881215277775</v>
      </c>
      <c r="Q3756" s="12">
        <f t="shared" si="351"/>
        <v>41846.207638888889</v>
      </c>
      <c r="R3756" t="s">
        <v>8305</v>
      </c>
      <c r="S3756" t="str">
        <f t="shared" si="352"/>
        <v>theater</v>
      </c>
      <c r="T3756" t="str">
        <f t="shared" si="353"/>
        <v>musical</v>
      </c>
    </row>
    <row r="3757" spans="1:20" ht="43.2" x14ac:dyDescent="0.55000000000000004">
      <c r="A3757">
        <v>3755</v>
      </c>
      <c r="B3757" s="3" t="s">
        <v>3752</v>
      </c>
      <c r="C3757" s="3" t="s">
        <v>7865</v>
      </c>
      <c r="D3757" s="7">
        <v>550</v>
      </c>
      <c r="E3757" s="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7">
        <f t="shared" si="348"/>
        <v>25.464285714285715</v>
      </c>
      <c r="N3757" t="b">
        <v>1</v>
      </c>
      <c r="O3757" s="11">
        <f t="shared" si="349"/>
        <v>1.2963636363636364</v>
      </c>
      <c r="P3757" s="12">
        <f t="shared" si="350"/>
        <v>42445.866979166662</v>
      </c>
      <c r="Q3757" s="12">
        <f t="shared" si="351"/>
        <v>42475.866979166662</v>
      </c>
      <c r="R3757" t="s">
        <v>8305</v>
      </c>
      <c r="S3757" t="str">
        <f t="shared" si="352"/>
        <v>theater</v>
      </c>
      <c r="T3757" t="str">
        <f t="shared" si="353"/>
        <v>musical</v>
      </c>
    </row>
    <row r="3758" spans="1:20" ht="43.2" x14ac:dyDescent="0.55000000000000004">
      <c r="A3758">
        <v>3756</v>
      </c>
      <c r="B3758" s="3" t="s">
        <v>3753</v>
      </c>
      <c r="C3758" s="3" t="s">
        <v>7866</v>
      </c>
      <c r="D3758" s="7">
        <v>4500</v>
      </c>
      <c r="E3758" s="7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7">
        <f t="shared" si="348"/>
        <v>267.64705882352939</v>
      </c>
      <c r="N3758" t="b">
        <v>1</v>
      </c>
      <c r="O3758" s="11">
        <f t="shared" si="349"/>
        <v>1.0111111111111111</v>
      </c>
      <c r="P3758" s="12">
        <f t="shared" si="350"/>
        <v>41771.814791666664</v>
      </c>
      <c r="Q3758" s="12">
        <f t="shared" si="351"/>
        <v>41801.814791666664</v>
      </c>
      <c r="R3758" t="s">
        <v>8305</v>
      </c>
      <c r="S3758" t="str">
        <f t="shared" si="352"/>
        <v>theater</v>
      </c>
      <c r="T3758" t="str">
        <f t="shared" si="353"/>
        <v>musical</v>
      </c>
    </row>
    <row r="3759" spans="1:20" ht="43.2" x14ac:dyDescent="0.55000000000000004">
      <c r="A3759">
        <v>3757</v>
      </c>
      <c r="B3759" s="3" t="s">
        <v>3754</v>
      </c>
      <c r="C3759" s="3" t="s">
        <v>7867</v>
      </c>
      <c r="D3759" s="7">
        <v>3500</v>
      </c>
      <c r="E3759" s="7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7">
        <f t="shared" si="348"/>
        <v>75.959999999999994</v>
      </c>
      <c r="N3759" t="b">
        <v>1</v>
      </c>
      <c r="O3759" s="11">
        <f t="shared" si="349"/>
        <v>1.0851428571428572</v>
      </c>
      <c r="P3759" s="12">
        <f t="shared" si="350"/>
        <v>41954.850868055553</v>
      </c>
      <c r="Q3759" s="12">
        <f t="shared" si="351"/>
        <v>41974.850868055553</v>
      </c>
      <c r="R3759" t="s">
        <v>8305</v>
      </c>
      <c r="S3759" t="str">
        <f t="shared" si="352"/>
        <v>theater</v>
      </c>
      <c r="T3759" t="str">
        <f t="shared" si="353"/>
        <v>musical</v>
      </c>
    </row>
    <row r="3760" spans="1:20" ht="28.8" x14ac:dyDescent="0.55000000000000004">
      <c r="A3760">
        <v>3758</v>
      </c>
      <c r="B3760" s="3" t="s">
        <v>3755</v>
      </c>
      <c r="C3760" s="3" t="s">
        <v>7868</v>
      </c>
      <c r="D3760" s="7">
        <v>1500</v>
      </c>
      <c r="E3760" s="7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7">
        <f t="shared" si="348"/>
        <v>59.03846153846154</v>
      </c>
      <c r="N3760" t="b">
        <v>1</v>
      </c>
      <c r="O3760" s="11">
        <f t="shared" si="349"/>
        <v>1.0233333333333334</v>
      </c>
      <c r="P3760" s="12">
        <f t="shared" si="350"/>
        <v>41747.471504629626</v>
      </c>
      <c r="Q3760" s="12">
        <f t="shared" si="351"/>
        <v>41778.208333333336</v>
      </c>
      <c r="R3760" t="s">
        <v>8305</v>
      </c>
      <c r="S3760" t="str">
        <f t="shared" si="352"/>
        <v>theater</v>
      </c>
      <c r="T3760" t="str">
        <f t="shared" si="353"/>
        <v>musical</v>
      </c>
    </row>
    <row r="3761" spans="1:20" ht="28.8" x14ac:dyDescent="0.55000000000000004">
      <c r="A3761">
        <v>3759</v>
      </c>
      <c r="B3761" s="3" t="s">
        <v>3756</v>
      </c>
      <c r="C3761" s="3" t="s">
        <v>7869</v>
      </c>
      <c r="D3761" s="7">
        <v>4000</v>
      </c>
      <c r="E3761" s="7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7">
        <f t="shared" si="348"/>
        <v>50.111022727272733</v>
      </c>
      <c r="N3761" t="b">
        <v>1</v>
      </c>
      <c r="O3761" s="11">
        <f t="shared" si="349"/>
        <v>1.1024425000000002</v>
      </c>
      <c r="P3761" s="12">
        <f t="shared" si="350"/>
        <v>42182.108252314814</v>
      </c>
      <c r="Q3761" s="12">
        <f t="shared" si="351"/>
        <v>42242.108252314814</v>
      </c>
      <c r="R3761" t="s">
        <v>8305</v>
      </c>
      <c r="S3761" t="str">
        <f t="shared" si="352"/>
        <v>theater</v>
      </c>
      <c r="T3761" t="str">
        <f t="shared" si="353"/>
        <v>musical</v>
      </c>
    </row>
    <row r="3762" spans="1:20" ht="43.2" x14ac:dyDescent="0.55000000000000004">
      <c r="A3762">
        <v>3760</v>
      </c>
      <c r="B3762" s="3" t="s">
        <v>3757</v>
      </c>
      <c r="C3762" s="3" t="s">
        <v>7870</v>
      </c>
      <c r="D3762" s="7">
        <v>5000</v>
      </c>
      <c r="E3762" s="7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7">
        <f t="shared" si="348"/>
        <v>55.502967032967035</v>
      </c>
      <c r="N3762" t="b">
        <v>1</v>
      </c>
      <c r="O3762" s="11">
        <f t="shared" si="349"/>
        <v>1.010154</v>
      </c>
      <c r="P3762" s="12">
        <f t="shared" si="350"/>
        <v>41739.525300925925</v>
      </c>
      <c r="Q3762" s="12">
        <f t="shared" si="351"/>
        <v>41764.525300925925</v>
      </c>
      <c r="R3762" t="s">
        <v>8305</v>
      </c>
      <c r="S3762" t="str">
        <f t="shared" si="352"/>
        <v>theater</v>
      </c>
      <c r="T3762" t="str">
        <f t="shared" si="353"/>
        <v>musical</v>
      </c>
    </row>
    <row r="3763" spans="1:20" ht="43.2" x14ac:dyDescent="0.55000000000000004">
      <c r="A3763">
        <v>3761</v>
      </c>
      <c r="B3763" s="3" t="s">
        <v>3758</v>
      </c>
      <c r="C3763" s="3" t="s">
        <v>7871</v>
      </c>
      <c r="D3763" s="7">
        <v>500</v>
      </c>
      <c r="E3763" s="7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7">
        <f t="shared" si="348"/>
        <v>166.66666666666666</v>
      </c>
      <c r="N3763" t="b">
        <v>1</v>
      </c>
      <c r="O3763" s="11">
        <f t="shared" si="349"/>
        <v>1</v>
      </c>
      <c r="P3763" s="12">
        <f t="shared" si="350"/>
        <v>42173.466863425929</v>
      </c>
      <c r="Q3763" s="12">
        <f t="shared" si="351"/>
        <v>42226.958333333328</v>
      </c>
      <c r="R3763" t="s">
        <v>8305</v>
      </c>
      <c r="S3763" t="str">
        <f t="shared" si="352"/>
        <v>theater</v>
      </c>
      <c r="T3763" t="str">
        <f t="shared" si="353"/>
        <v>musical</v>
      </c>
    </row>
    <row r="3764" spans="1:20" ht="43.2" x14ac:dyDescent="0.55000000000000004">
      <c r="A3764">
        <v>3762</v>
      </c>
      <c r="B3764" s="3" t="s">
        <v>3759</v>
      </c>
      <c r="C3764" s="3" t="s">
        <v>7872</v>
      </c>
      <c r="D3764" s="7">
        <v>1250</v>
      </c>
      <c r="E3764" s="7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7">
        <f t="shared" si="348"/>
        <v>47.428571428571431</v>
      </c>
      <c r="N3764" t="b">
        <v>1</v>
      </c>
      <c r="O3764" s="11">
        <f t="shared" si="349"/>
        <v>1.0624</v>
      </c>
      <c r="P3764" s="12">
        <f t="shared" si="350"/>
        <v>42193.813530092593</v>
      </c>
      <c r="Q3764" s="12">
        <f t="shared" si="351"/>
        <v>42218.813530092593</v>
      </c>
      <c r="R3764" t="s">
        <v>8305</v>
      </c>
      <c r="S3764" t="str">
        <f t="shared" si="352"/>
        <v>theater</v>
      </c>
      <c r="T3764" t="str">
        <f t="shared" si="353"/>
        <v>musical</v>
      </c>
    </row>
    <row r="3765" spans="1:20" ht="28.8" x14ac:dyDescent="0.55000000000000004">
      <c r="A3765">
        <v>3763</v>
      </c>
      <c r="B3765" s="3" t="s">
        <v>3760</v>
      </c>
      <c r="C3765" s="3" t="s">
        <v>7873</v>
      </c>
      <c r="D3765" s="7">
        <v>5000</v>
      </c>
      <c r="E3765" s="7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7">
        <f t="shared" si="348"/>
        <v>64.935064935064929</v>
      </c>
      <c r="N3765" t="b">
        <v>1</v>
      </c>
      <c r="O3765" s="11">
        <f t="shared" si="349"/>
        <v>1</v>
      </c>
      <c r="P3765" s="12">
        <f t="shared" si="350"/>
        <v>42065.750300925924</v>
      </c>
      <c r="Q3765" s="12">
        <f t="shared" si="351"/>
        <v>42095.708634259259</v>
      </c>
      <c r="R3765" t="s">
        <v>8305</v>
      </c>
      <c r="S3765" t="str">
        <f t="shared" si="352"/>
        <v>theater</v>
      </c>
      <c r="T3765" t="str">
        <f t="shared" si="353"/>
        <v>musical</v>
      </c>
    </row>
    <row r="3766" spans="1:20" ht="43.2" x14ac:dyDescent="0.55000000000000004">
      <c r="A3766">
        <v>3764</v>
      </c>
      <c r="B3766" s="3" t="s">
        <v>3761</v>
      </c>
      <c r="C3766" s="3" t="s">
        <v>7874</v>
      </c>
      <c r="D3766" s="7">
        <v>1500</v>
      </c>
      <c r="E3766" s="7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7">
        <f t="shared" si="348"/>
        <v>55.555555555555557</v>
      </c>
      <c r="N3766" t="b">
        <v>1</v>
      </c>
      <c r="O3766" s="11">
        <f t="shared" si="349"/>
        <v>1</v>
      </c>
      <c r="P3766" s="12">
        <f t="shared" si="350"/>
        <v>42499.842962962968</v>
      </c>
      <c r="Q3766" s="12">
        <f t="shared" si="351"/>
        <v>42519.024999999994</v>
      </c>
      <c r="R3766" t="s">
        <v>8305</v>
      </c>
      <c r="S3766" t="str">
        <f t="shared" si="352"/>
        <v>theater</v>
      </c>
      <c r="T3766" t="str">
        <f t="shared" si="353"/>
        <v>musical</v>
      </c>
    </row>
    <row r="3767" spans="1:20" ht="43.2" x14ac:dyDescent="0.55000000000000004">
      <c r="A3767">
        <v>3765</v>
      </c>
      <c r="B3767" s="3" t="s">
        <v>3762</v>
      </c>
      <c r="C3767" s="3" t="s">
        <v>7875</v>
      </c>
      <c r="D3767" s="7">
        <v>7000</v>
      </c>
      <c r="E3767" s="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7">
        <f t="shared" si="348"/>
        <v>74.224299065420567</v>
      </c>
      <c r="N3767" t="b">
        <v>1</v>
      </c>
      <c r="O3767" s="11">
        <f t="shared" si="349"/>
        <v>1.1345714285714286</v>
      </c>
      <c r="P3767" s="12">
        <f t="shared" si="350"/>
        <v>41820.776412037041</v>
      </c>
      <c r="Q3767" s="12">
        <f t="shared" si="351"/>
        <v>41850.776412037041</v>
      </c>
      <c r="R3767" t="s">
        <v>8305</v>
      </c>
      <c r="S3767" t="str">
        <f t="shared" si="352"/>
        <v>theater</v>
      </c>
      <c r="T3767" t="str">
        <f t="shared" si="353"/>
        <v>musical</v>
      </c>
    </row>
    <row r="3768" spans="1:20" ht="28.8" x14ac:dyDescent="0.55000000000000004">
      <c r="A3768">
        <v>3766</v>
      </c>
      <c r="B3768" s="3" t="s">
        <v>3763</v>
      </c>
      <c r="C3768" s="3" t="s">
        <v>7876</v>
      </c>
      <c r="D3768" s="7">
        <v>10000</v>
      </c>
      <c r="E3768" s="7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7">
        <f t="shared" si="348"/>
        <v>106.9271875</v>
      </c>
      <c r="N3768" t="b">
        <v>1</v>
      </c>
      <c r="O3768" s="11">
        <f t="shared" si="349"/>
        <v>1.0265010000000001</v>
      </c>
      <c r="P3768" s="12">
        <f t="shared" si="350"/>
        <v>41788.167187500003</v>
      </c>
      <c r="Q3768" s="12">
        <f t="shared" si="351"/>
        <v>41823.167187500003</v>
      </c>
      <c r="R3768" t="s">
        <v>8305</v>
      </c>
      <c r="S3768" t="str">
        <f t="shared" si="352"/>
        <v>theater</v>
      </c>
      <c r="T3768" t="str">
        <f t="shared" si="353"/>
        <v>musical</v>
      </c>
    </row>
    <row r="3769" spans="1:20" ht="43.2" x14ac:dyDescent="0.55000000000000004">
      <c r="A3769">
        <v>3767</v>
      </c>
      <c r="B3769" s="3" t="s">
        <v>3764</v>
      </c>
      <c r="C3769" s="3" t="s">
        <v>7877</v>
      </c>
      <c r="D3769" s="7">
        <v>2000</v>
      </c>
      <c r="E3769" s="7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7">
        <f t="shared" si="348"/>
        <v>41.696428571428569</v>
      </c>
      <c r="N3769" t="b">
        <v>1</v>
      </c>
      <c r="O3769" s="11">
        <f t="shared" si="349"/>
        <v>1.1675</v>
      </c>
      <c r="P3769" s="12">
        <f t="shared" si="350"/>
        <v>42050.019641203704</v>
      </c>
      <c r="Q3769" s="12">
        <f t="shared" si="351"/>
        <v>42064.207638888889</v>
      </c>
      <c r="R3769" t="s">
        <v>8305</v>
      </c>
      <c r="S3769" t="str">
        <f t="shared" si="352"/>
        <v>theater</v>
      </c>
      <c r="T3769" t="str">
        <f t="shared" si="353"/>
        <v>musical</v>
      </c>
    </row>
    <row r="3770" spans="1:20" ht="43.2" x14ac:dyDescent="0.55000000000000004">
      <c r="A3770">
        <v>3768</v>
      </c>
      <c r="B3770" s="3" t="s">
        <v>3765</v>
      </c>
      <c r="C3770" s="3" t="s">
        <v>7878</v>
      </c>
      <c r="D3770" s="7">
        <v>4000</v>
      </c>
      <c r="E3770" s="7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7">
        <f t="shared" si="348"/>
        <v>74.243275862068955</v>
      </c>
      <c r="N3770" t="b">
        <v>1</v>
      </c>
      <c r="O3770" s="11">
        <f t="shared" si="349"/>
        <v>1.0765274999999999</v>
      </c>
      <c r="P3770" s="12">
        <f t="shared" si="350"/>
        <v>41772.727893518517</v>
      </c>
      <c r="Q3770" s="12">
        <f t="shared" si="351"/>
        <v>41802.727893518517</v>
      </c>
      <c r="R3770" t="s">
        <v>8305</v>
      </c>
      <c r="S3770" t="str">
        <f t="shared" si="352"/>
        <v>theater</v>
      </c>
      <c r="T3770" t="str">
        <f t="shared" si="353"/>
        <v>musical</v>
      </c>
    </row>
    <row r="3771" spans="1:20" ht="43.2" x14ac:dyDescent="0.55000000000000004">
      <c r="A3771">
        <v>3769</v>
      </c>
      <c r="B3771" s="3" t="s">
        <v>3766</v>
      </c>
      <c r="C3771" s="3" t="s">
        <v>7879</v>
      </c>
      <c r="D3771" s="7">
        <v>1100</v>
      </c>
      <c r="E3771" s="7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7">
        <f t="shared" si="348"/>
        <v>73.333333333333329</v>
      </c>
      <c r="N3771" t="b">
        <v>1</v>
      </c>
      <c r="O3771" s="11">
        <f t="shared" si="349"/>
        <v>1</v>
      </c>
      <c r="P3771" s="12">
        <f t="shared" si="350"/>
        <v>42445.598136574074</v>
      </c>
      <c r="Q3771" s="12">
        <f t="shared" si="351"/>
        <v>42475.598136574074</v>
      </c>
      <c r="R3771" t="s">
        <v>8305</v>
      </c>
      <c r="S3771" t="str">
        <f t="shared" si="352"/>
        <v>theater</v>
      </c>
      <c r="T3771" t="str">
        <f t="shared" si="353"/>
        <v>musical</v>
      </c>
    </row>
    <row r="3772" spans="1:20" ht="43.2" x14ac:dyDescent="0.55000000000000004">
      <c r="A3772">
        <v>3770</v>
      </c>
      <c r="B3772" s="3" t="s">
        <v>3767</v>
      </c>
      <c r="C3772" s="3" t="s">
        <v>7880</v>
      </c>
      <c r="D3772" s="7">
        <v>2000</v>
      </c>
      <c r="E3772" s="7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7">
        <f t="shared" si="348"/>
        <v>100</v>
      </c>
      <c r="N3772" t="b">
        <v>1</v>
      </c>
      <c r="O3772" s="11">
        <f t="shared" si="349"/>
        <v>1</v>
      </c>
      <c r="P3772" s="12">
        <f t="shared" si="350"/>
        <v>42138.930671296301</v>
      </c>
      <c r="Q3772" s="12">
        <f t="shared" si="351"/>
        <v>42168.930671296301</v>
      </c>
      <c r="R3772" t="s">
        <v>8305</v>
      </c>
      <c r="S3772" t="str">
        <f t="shared" si="352"/>
        <v>theater</v>
      </c>
      <c r="T3772" t="str">
        <f t="shared" si="353"/>
        <v>musical</v>
      </c>
    </row>
    <row r="3773" spans="1:20" ht="28.8" x14ac:dyDescent="0.55000000000000004">
      <c r="A3773">
        <v>3771</v>
      </c>
      <c r="B3773" s="3" t="s">
        <v>3768</v>
      </c>
      <c r="C3773" s="3" t="s">
        <v>7881</v>
      </c>
      <c r="D3773" s="7">
        <v>1000</v>
      </c>
      <c r="E3773" s="7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7">
        <f t="shared" si="348"/>
        <v>38.421052631578945</v>
      </c>
      <c r="N3773" t="b">
        <v>1</v>
      </c>
      <c r="O3773" s="11">
        <f t="shared" si="349"/>
        <v>1.46</v>
      </c>
      <c r="P3773" s="12">
        <f t="shared" si="350"/>
        <v>42493.857083333336</v>
      </c>
      <c r="Q3773" s="12">
        <f t="shared" si="351"/>
        <v>42508</v>
      </c>
      <c r="R3773" t="s">
        <v>8305</v>
      </c>
      <c r="S3773" t="str">
        <f t="shared" si="352"/>
        <v>theater</v>
      </c>
      <c r="T3773" t="str">
        <f t="shared" si="353"/>
        <v>musical</v>
      </c>
    </row>
    <row r="3774" spans="1:20" ht="43.2" x14ac:dyDescent="0.55000000000000004">
      <c r="A3774">
        <v>3772</v>
      </c>
      <c r="B3774" s="3" t="s">
        <v>3769</v>
      </c>
      <c r="C3774" s="3" t="s">
        <v>7882</v>
      </c>
      <c r="D3774" s="7">
        <v>5000</v>
      </c>
      <c r="E3774" s="7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7">
        <f t="shared" si="348"/>
        <v>166.96969696969697</v>
      </c>
      <c r="N3774" t="b">
        <v>1</v>
      </c>
      <c r="O3774" s="11">
        <f t="shared" si="349"/>
        <v>1.1020000000000001</v>
      </c>
      <c r="P3774" s="12">
        <f t="shared" si="350"/>
        <v>42682.616967592592</v>
      </c>
      <c r="Q3774" s="12">
        <f t="shared" si="351"/>
        <v>42703.25</v>
      </c>
      <c r="R3774" t="s">
        <v>8305</v>
      </c>
      <c r="S3774" t="str">
        <f t="shared" si="352"/>
        <v>theater</v>
      </c>
      <c r="T3774" t="str">
        <f t="shared" si="353"/>
        <v>musical</v>
      </c>
    </row>
    <row r="3775" spans="1:20" ht="28.8" x14ac:dyDescent="0.55000000000000004">
      <c r="A3775">
        <v>3773</v>
      </c>
      <c r="B3775" s="3" t="s">
        <v>3770</v>
      </c>
      <c r="C3775" s="3" t="s">
        <v>7883</v>
      </c>
      <c r="D3775" s="7">
        <v>5000</v>
      </c>
      <c r="E3775" s="7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7">
        <f t="shared" si="348"/>
        <v>94.912280701754383</v>
      </c>
      <c r="N3775" t="b">
        <v>1</v>
      </c>
      <c r="O3775" s="11">
        <f t="shared" si="349"/>
        <v>1.0820000000000001</v>
      </c>
      <c r="P3775" s="12">
        <f t="shared" si="350"/>
        <v>42656.005173611105</v>
      </c>
      <c r="Q3775" s="12">
        <f t="shared" si="351"/>
        <v>42689.088888888888</v>
      </c>
      <c r="R3775" t="s">
        <v>8305</v>
      </c>
      <c r="S3775" t="str">
        <f t="shared" si="352"/>
        <v>theater</v>
      </c>
      <c r="T3775" t="str">
        <f t="shared" si="353"/>
        <v>musical</v>
      </c>
    </row>
    <row r="3776" spans="1:20" ht="43.2" x14ac:dyDescent="0.55000000000000004">
      <c r="A3776">
        <v>3774</v>
      </c>
      <c r="B3776" s="3" t="s">
        <v>3771</v>
      </c>
      <c r="C3776" s="3" t="s">
        <v>7884</v>
      </c>
      <c r="D3776" s="7">
        <v>2500</v>
      </c>
      <c r="E3776" s="7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7">
        <f t="shared" si="348"/>
        <v>100</v>
      </c>
      <c r="N3776" t="b">
        <v>1</v>
      </c>
      <c r="O3776" s="11">
        <f t="shared" si="349"/>
        <v>1</v>
      </c>
      <c r="P3776" s="12">
        <f t="shared" si="350"/>
        <v>42087.792303240742</v>
      </c>
      <c r="Q3776" s="12">
        <f t="shared" si="351"/>
        <v>42103.792303240742</v>
      </c>
      <c r="R3776" t="s">
        <v>8305</v>
      </c>
      <c r="S3776" t="str">
        <f t="shared" si="352"/>
        <v>theater</v>
      </c>
      <c r="T3776" t="str">
        <f t="shared" si="353"/>
        <v>musical</v>
      </c>
    </row>
    <row r="3777" spans="1:20" ht="43.2" x14ac:dyDescent="0.55000000000000004">
      <c r="A3777">
        <v>3775</v>
      </c>
      <c r="B3777" s="3" t="s">
        <v>3772</v>
      </c>
      <c r="C3777" s="3" t="s">
        <v>7885</v>
      </c>
      <c r="D3777" s="7">
        <v>2000</v>
      </c>
      <c r="E3777" s="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7">
        <f t="shared" si="348"/>
        <v>143.21428571428572</v>
      </c>
      <c r="N3777" t="b">
        <v>1</v>
      </c>
      <c r="O3777" s="11">
        <f t="shared" si="349"/>
        <v>1.0024999999999999</v>
      </c>
      <c r="P3777" s="12">
        <f t="shared" si="350"/>
        <v>42075.942627314813</v>
      </c>
      <c r="Q3777" s="12">
        <f t="shared" si="351"/>
        <v>42103.166666666672</v>
      </c>
      <c r="R3777" t="s">
        <v>8305</v>
      </c>
      <c r="S3777" t="str">
        <f t="shared" si="352"/>
        <v>theater</v>
      </c>
      <c r="T3777" t="str">
        <f t="shared" si="353"/>
        <v>musical</v>
      </c>
    </row>
    <row r="3778" spans="1:20" ht="57.6" x14ac:dyDescent="0.55000000000000004">
      <c r="A3778">
        <v>3776</v>
      </c>
      <c r="B3778" s="3" t="s">
        <v>3773</v>
      </c>
      <c r="C3778" s="3" t="s">
        <v>7886</v>
      </c>
      <c r="D3778" s="7">
        <v>8000</v>
      </c>
      <c r="E3778" s="7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7">
        <f t="shared" si="348"/>
        <v>90.819148936170208</v>
      </c>
      <c r="N3778" t="b">
        <v>1</v>
      </c>
      <c r="O3778" s="11">
        <f t="shared" si="349"/>
        <v>1.0671250000000001</v>
      </c>
      <c r="P3778" s="12">
        <f t="shared" si="350"/>
        <v>41814.367800925924</v>
      </c>
      <c r="Q3778" s="12">
        <f t="shared" si="351"/>
        <v>41852.041666666664</v>
      </c>
      <c r="R3778" t="s">
        <v>8305</v>
      </c>
      <c r="S3778" t="str">
        <f t="shared" si="352"/>
        <v>theater</v>
      </c>
      <c r="T3778" t="str">
        <f t="shared" si="353"/>
        <v>musical</v>
      </c>
    </row>
    <row r="3779" spans="1:20" ht="43.2" x14ac:dyDescent="0.55000000000000004">
      <c r="A3779">
        <v>3777</v>
      </c>
      <c r="B3779" s="3" t="s">
        <v>3774</v>
      </c>
      <c r="C3779" s="3" t="s">
        <v>7887</v>
      </c>
      <c r="D3779" s="7">
        <v>2000</v>
      </c>
      <c r="E3779" s="7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7">
        <f t="shared" ref="M3779:M3842" si="354">E3779/L3779</f>
        <v>48.542372881355931</v>
      </c>
      <c r="N3779" t="b">
        <v>1</v>
      </c>
      <c r="O3779" s="11">
        <f t="shared" ref="O3779:O3842" si="355">E3779/D3779</f>
        <v>1.4319999999999999</v>
      </c>
      <c r="P3779" s="12">
        <f t="shared" ref="P3779:P3842" si="356">(((J3779/60)/60)/24)+DATE(1970,1,1)</f>
        <v>41887.111354166671</v>
      </c>
      <c r="Q3779" s="12">
        <f t="shared" ref="Q3779:Q3842" si="357">(((I3779/60)/60)/24)+DATE(1970,1,1)</f>
        <v>41909.166666666664</v>
      </c>
      <c r="R3779" t="s">
        <v>8305</v>
      </c>
      <c r="S3779" t="str">
        <f t="shared" ref="S3779:S3842" si="358">LEFT(R3779, SEARCH("/",R3779,1)-1)</f>
        <v>theater</v>
      </c>
      <c r="T3779" t="str">
        <f t="shared" ref="T3779:T3842" si="359">RIGHT(R3779,LEN(R3779)-SEARCH("/",R3779))</f>
        <v>musical</v>
      </c>
    </row>
    <row r="3780" spans="1:20" ht="28.8" x14ac:dyDescent="0.55000000000000004">
      <c r="A3780">
        <v>3778</v>
      </c>
      <c r="B3780" s="3" t="s">
        <v>3775</v>
      </c>
      <c r="C3780" s="3" t="s">
        <v>7888</v>
      </c>
      <c r="D3780" s="7">
        <v>2400</v>
      </c>
      <c r="E3780" s="7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7">
        <f t="shared" si="354"/>
        <v>70.027777777777771</v>
      </c>
      <c r="N3780" t="b">
        <v>1</v>
      </c>
      <c r="O3780" s="11">
        <f t="shared" si="355"/>
        <v>1.0504166666666668</v>
      </c>
      <c r="P3780" s="12">
        <f t="shared" si="356"/>
        <v>41989.819212962961</v>
      </c>
      <c r="Q3780" s="12">
        <f t="shared" si="357"/>
        <v>42049.819212962961</v>
      </c>
      <c r="R3780" t="s">
        <v>8305</v>
      </c>
      <c r="S3780" t="str">
        <f t="shared" si="358"/>
        <v>theater</v>
      </c>
      <c r="T3780" t="str">
        <f t="shared" si="359"/>
        <v>musical</v>
      </c>
    </row>
    <row r="3781" spans="1:20" ht="28.8" x14ac:dyDescent="0.55000000000000004">
      <c r="A3781">
        <v>3779</v>
      </c>
      <c r="B3781" s="3" t="s">
        <v>3776</v>
      </c>
      <c r="C3781" s="3" t="s">
        <v>7889</v>
      </c>
      <c r="D3781" s="7">
        <v>15000</v>
      </c>
      <c r="E3781" s="7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7">
        <f t="shared" si="354"/>
        <v>135.62608695652173</v>
      </c>
      <c r="N3781" t="b">
        <v>1</v>
      </c>
      <c r="O3781" s="11">
        <f t="shared" si="355"/>
        <v>1.0398000000000001</v>
      </c>
      <c r="P3781" s="12">
        <f t="shared" si="356"/>
        <v>42425.735416666663</v>
      </c>
      <c r="Q3781" s="12">
        <f t="shared" si="357"/>
        <v>42455.693750000006</v>
      </c>
      <c r="R3781" t="s">
        <v>8305</v>
      </c>
      <c r="S3781" t="str">
        <f t="shared" si="358"/>
        <v>theater</v>
      </c>
      <c r="T3781" t="str">
        <f t="shared" si="359"/>
        <v>musical</v>
      </c>
    </row>
    <row r="3782" spans="1:20" ht="43.2" x14ac:dyDescent="0.55000000000000004">
      <c r="A3782">
        <v>3780</v>
      </c>
      <c r="B3782" s="3" t="s">
        <v>3777</v>
      </c>
      <c r="C3782" s="3" t="s">
        <v>7890</v>
      </c>
      <c r="D3782" s="7">
        <v>2500</v>
      </c>
      <c r="E3782" s="7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7">
        <f t="shared" si="354"/>
        <v>100</v>
      </c>
      <c r="N3782" t="b">
        <v>1</v>
      </c>
      <c r="O3782" s="11">
        <f t="shared" si="355"/>
        <v>1.2</v>
      </c>
      <c r="P3782" s="12">
        <f t="shared" si="356"/>
        <v>42166.219733796301</v>
      </c>
      <c r="Q3782" s="12">
        <f t="shared" si="357"/>
        <v>42198.837499999994</v>
      </c>
      <c r="R3782" t="s">
        <v>8305</v>
      </c>
      <c r="S3782" t="str">
        <f t="shared" si="358"/>
        <v>theater</v>
      </c>
      <c r="T3782" t="str">
        <f t="shared" si="359"/>
        <v>musical</v>
      </c>
    </row>
    <row r="3783" spans="1:20" ht="43.2" x14ac:dyDescent="0.55000000000000004">
      <c r="A3783">
        <v>3781</v>
      </c>
      <c r="B3783" s="3" t="s">
        <v>3778</v>
      </c>
      <c r="C3783" s="3" t="s">
        <v>7891</v>
      </c>
      <c r="D3783" s="7">
        <v>4500</v>
      </c>
      <c r="E3783" s="7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7">
        <f t="shared" si="354"/>
        <v>94.90384615384616</v>
      </c>
      <c r="N3783" t="b">
        <v>1</v>
      </c>
      <c r="O3783" s="11">
        <f t="shared" si="355"/>
        <v>1.0966666666666667</v>
      </c>
      <c r="P3783" s="12">
        <f t="shared" si="356"/>
        <v>41865.882928240739</v>
      </c>
      <c r="Q3783" s="12">
        <f t="shared" si="357"/>
        <v>41890.882928240739</v>
      </c>
      <c r="R3783" t="s">
        <v>8305</v>
      </c>
      <c r="S3783" t="str">
        <f t="shared" si="358"/>
        <v>theater</v>
      </c>
      <c r="T3783" t="str">
        <f t="shared" si="359"/>
        <v>musical</v>
      </c>
    </row>
    <row r="3784" spans="1:20" ht="43.2" x14ac:dyDescent="0.55000000000000004">
      <c r="A3784">
        <v>3782</v>
      </c>
      <c r="B3784" s="3" t="s">
        <v>3779</v>
      </c>
      <c r="C3784" s="3" t="s">
        <v>7892</v>
      </c>
      <c r="D3784" s="7">
        <v>2000</v>
      </c>
      <c r="E3784" s="7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7">
        <f t="shared" si="354"/>
        <v>75.370370370370367</v>
      </c>
      <c r="N3784" t="b">
        <v>1</v>
      </c>
      <c r="O3784" s="11">
        <f t="shared" si="355"/>
        <v>1.0175000000000001</v>
      </c>
      <c r="P3784" s="12">
        <f t="shared" si="356"/>
        <v>42546.862233796302</v>
      </c>
      <c r="Q3784" s="12">
        <f t="shared" si="357"/>
        <v>42575.958333333328</v>
      </c>
      <c r="R3784" t="s">
        <v>8305</v>
      </c>
      <c r="S3784" t="str">
        <f t="shared" si="358"/>
        <v>theater</v>
      </c>
      <c r="T3784" t="str">
        <f t="shared" si="359"/>
        <v>musical</v>
      </c>
    </row>
    <row r="3785" spans="1:20" ht="43.2" x14ac:dyDescent="0.55000000000000004">
      <c r="A3785">
        <v>3783</v>
      </c>
      <c r="B3785" s="3" t="s">
        <v>3780</v>
      </c>
      <c r="C3785" s="3" t="s">
        <v>7893</v>
      </c>
      <c r="D3785" s="7">
        <v>1200</v>
      </c>
      <c r="E3785" s="7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7">
        <f t="shared" si="354"/>
        <v>64.458333333333329</v>
      </c>
      <c r="N3785" t="b">
        <v>1</v>
      </c>
      <c r="O3785" s="11">
        <f t="shared" si="355"/>
        <v>1.2891666666666666</v>
      </c>
      <c r="P3785" s="12">
        <f t="shared" si="356"/>
        <v>42420.140277777777</v>
      </c>
      <c r="Q3785" s="12">
        <f t="shared" si="357"/>
        <v>42444.666666666672</v>
      </c>
      <c r="R3785" t="s">
        <v>8305</v>
      </c>
      <c r="S3785" t="str">
        <f t="shared" si="358"/>
        <v>theater</v>
      </c>
      <c r="T3785" t="str">
        <f t="shared" si="359"/>
        <v>musical</v>
      </c>
    </row>
    <row r="3786" spans="1:20" ht="43.2" x14ac:dyDescent="0.55000000000000004">
      <c r="A3786">
        <v>3784</v>
      </c>
      <c r="B3786" s="3" t="s">
        <v>3781</v>
      </c>
      <c r="C3786" s="3" t="s">
        <v>7894</v>
      </c>
      <c r="D3786" s="7">
        <v>1000</v>
      </c>
      <c r="E3786" s="7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7">
        <f t="shared" si="354"/>
        <v>115</v>
      </c>
      <c r="N3786" t="b">
        <v>1</v>
      </c>
      <c r="O3786" s="11">
        <f t="shared" si="355"/>
        <v>1.1499999999999999</v>
      </c>
      <c r="P3786" s="12">
        <f t="shared" si="356"/>
        <v>42531.980694444443</v>
      </c>
      <c r="Q3786" s="12">
        <f t="shared" si="357"/>
        <v>42561.980694444443</v>
      </c>
      <c r="R3786" t="s">
        <v>8305</v>
      </c>
      <c r="S3786" t="str">
        <f t="shared" si="358"/>
        <v>theater</v>
      </c>
      <c r="T3786" t="str">
        <f t="shared" si="359"/>
        <v>musical</v>
      </c>
    </row>
    <row r="3787" spans="1:20" ht="43.2" x14ac:dyDescent="0.55000000000000004">
      <c r="A3787">
        <v>3785</v>
      </c>
      <c r="B3787" s="3" t="s">
        <v>3782</v>
      </c>
      <c r="C3787" s="3" t="s">
        <v>7895</v>
      </c>
      <c r="D3787" s="7">
        <v>2000</v>
      </c>
      <c r="E3787" s="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7">
        <f t="shared" si="354"/>
        <v>100.5</v>
      </c>
      <c r="N3787" t="b">
        <v>1</v>
      </c>
      <c r="O3787" s="11">
        <f t="shared" si="355"/>
        <v>1.5075000000000001</v>
      </c>
      <c r="P3787" s="12">
        <f t="shared" si="356"/>
        <v>42548.63853009259</v>
      </c>
      <c r="Q3787" s="12">
        <f t="shared" si="357"/>
        <v>42584.418749999997</v>
      </c>
      <c r="R3787" t="s">
        <v>8305</v>
      </c>
      <c r="S3787" t="str">
        <f t="shared" si="358"/>
        <v>theater</v>
      </c>
      <c r="T3787" t="str">
        <f t="shared" si="359"/>
        <v>musical</v>
      </c>
    </row>
    <row r="3788" spans="1:20" ht="43.2" x14ac:dyDescent="0.55000000000000004">
      <c r="A3788">
        <v>3786</v>
      </c>
      <c r="B3788" s="3" t="s">
        <v>3783</v>
      </c>
      <c r="C3788" s="3" t="s">
        <v>7896</v>
      </c>
      <c r="D3788" s="7">
        <v>6000</v>
      </c>
      <c r="E3788" s="7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7">
        <f t="shared" si="354"/>
        <v>93.774647887323937</v>
      </c>
      <c r="N3788" t="b">
        <v>1</v>
      </c>
      <c r="O3788" s="11">
        <f t="shared" si="355"/>
        <v>1.1096666666666666</v>
      </c>
      <c r="P3788" s="12">
        <f t="shared" si="356"/>
        <v>42487.037905092591</v>
      </c>
      <c r="Q3788" s="12">
        <f t="shared" si="357"/>
        <v>42517.037905092591</v>
      </c>
      <c r="R3788" t="s">
        <v>8305</v>
      </c>
      <c r="S3788" t="str">
        <f t="shared" si="358"/>
        <v>theater</v>
      </c>
      <c r="T3788" t="str">
        <f t="shared" si="359"/>
        <v>musical</v>
      </c>
    </row>
    <row r="3789" spans="1:20" ht="43.2" x14ac:dyDescent="0.55000000000000004">
      <c r="A3789">
        <v>3787</v>
      </c>
      <c r="B3789" s="3" t="s">
        <v>3784</v>
      </c>
      <c r="C3789" s="3" t="s">
        <v>7897</v>
      </c>
      <c r="D3789" s="7">
        <v>350</v>
      </c>
      <c r="E3789" s="7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7">
        <f t="shared" si="354"/>
        <v>35.1</v>
      </c>
      <c r="N3789" t="b">
        <v>1</v>
      </c>
      <c r="O3789" s="11">
        <f t="shared" si="355"/>
        <v>1.0028571428571429</v>
      </c>
      <c r="P3789" s="12">
        <f t="shared" si="356"/>
        <v>42167.534791666665</v>
      </c>
      <c r="Q3789" s="12">
        <f t="shared" si="357"/>
        <v>42196.165972222225</v>
      </c>
      <c r="R3789" t="s">
        <v>8305</v>
      </c>
      <c r="S3789" t="str">
        <f t="shared" si="358"/>
        <v>theater</v>
      </c>
      <c r="T3789" t="str">
        <f t="shared" si="359"/>
        <v>musical</v>
      </c>
    </row>
    <row r="3790" spans="1:20" ht="72" x14ac:dyDescent="0.55000000000000004">
      <c r="A3790">
        <v>3788</v>
      </c>
      <c r="B3790" s="3" t="s">
        <v>3785</v>
      </c>
      <c r="C3790" s="3" t="s">
        <v>7898</v>
      </c>
      <c r="D3790" s="7">
        <v>75000</v>
      </c>
      <c r="E3790" s="7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7">
        <f t="shared" si="354"/>
        <v>500</v>
      </c>
      <c r="N3790" t="b">
        <v>0</v>
      </c>
      <c r="O3790" s="11">
        <f t="shared" si="355"/>
        <v>6.6666666666666671E-3</v>
      </c>
      <c r="P3790" s="12">
        <f t="shared" si="356"/>
        <v>42333.695821759262</v>
      </c>
      <c r="Q3790" s="12">
        <f t="shared" si="357"/>
        <v>42361.679166666669</v>
      </c>
      <c r="R3790" t="s">
        <v>8305</v>
      </c>
      <c r="S3790" t="str">
        <f t="shared" si="358"/>
        <v>theater</v>
      </c>
      <c r="T3790" t="str">
        <f t="shared" si="359"/>
        <v>musical</v>
      </c>
    </row>
    <row r="3791" spans="1:20" ht="43.2" x14ac:dyDescent="0.55000000000000004">
      <c r="A3791">
        <v>3789</v>
      </c>
      <c r="B3791" s="3" t="s">
        <v>3786</v>
      </c>
      <c r="C3791" s="3" t="s">
        <v>7899</v>
      </c>
      <c r="D3791" s="7">
        <v>3550</v>
      </c>
      <c r="E3791" s="7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7">
        <f t="shared" si="354"/>
        <v>29</v>
      </c>
      <c r="N3791" t="b">
        <v>0</v>
      </c>
      <c r="O3791" s="11">
        <f t="shared" si="355"/>
        <v>3.267605633802817E-2</v>
      </c>
      <c r="P3791" s="12">
        <f t="shared" si="356"/>
        <v>42138.798819444448</v>
      </c>
      <c r="Q3791" s="12">
        <f t="shared" si="357"/>
        <v>42170.798819444448</v>
      </c>
      <c r="R3791" t="s">
        <v>8305</v>
      </c>
      <c r="S3791" t="str">
        <f t="shared" si="358"/>
        <v>theater</v>
      </c>
      <c r="T3791" t="str">
        <f t="shared" si="359"/>
        <v>musical</v>
      </c>
    </row>
    <row r="3792" spans="1:20" ht="43.2" x14ac:dyDescent="0.55000000000000004">
      <c r="A3792">
        <v>3790</v>
      </c>
      <c r="B3792" s="3" t="s">
        <v>3787</v>
      </c>
      <c r="C3792" s="3" t="s">
        <v>7900</v>
      </c>
      <c r="D3792" s="7">
        <v>15000</v>
      </c>
      <c r="E3792" s="7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7" t="e">
        <f t="shared" si="354"/>
        <v>#DIV/0!</v>
      </c>
      <c r="N3792" t="b">
        <v>0</v>
      </c>
      <c r="O3792" s="11">
        <f t="shared" si="355"/>
        <v>0</v>
      </c>
      <c r="P3792" s="12">
        <f t="shared" si="356"/>
        <v>42666.666932870372</v>
      </c>
      <c r="Q3792" s="12">
        <f t="shared" si="357"/>
        <v>42696.708599537036</v>
      </c>
      <c r="R3792" t="s">
        <v>8305</v>
      </c>
      <c r="S3792" t="str">
        <f t="shared" si="358"/>
        <v>theater</v>
      </c>
      <c r="T3792" t="str">
        <f t="shared" si="359"/>
        <v>musical</v>
      </c>
    </row>
    <row r="3793" spans="1:20" ht="28.8" x14ac:dyDescent="0.55000000000000004">
      <c r="A3793">
        <v>3791</v>
      </c>
      <c r="B3793" s="3" t="s">
        <v>3788</v>
      </c>
      <c r="C3793" s="3" t="s">
        <v>7901</v>
      </c>
      <c r="D3793" s="7">
        <v>1500</v>
      </c>
      <c r="E3793" s="7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7" t="e">
        <f t="shared" si="354"/>
        <v>#DIV/0!</v>
      </c>
      <c r="N3793" t="b">
        <v>0</v>
      </c>
      <c r="O3793" s="11">
        <f t="shared" si="355"/>
        <v>0</v>
      </c>
      <c r="P3793" s="12">
        <f t="shared" si="356"/>
        <v>41766.692037037035</v>
      </c>
      <c r="Q3793" s="12">
        <f t="shared" si="357"/>
        <v>41826.692037037035</v>
      </c>
      <c r="R3793" t="s">
        <v>8305</v>
      </c>
      <c r="S3793" t="str">
        <f t="shared" si="358"/>
        <v>theater</v>
      </c>
      <c r="T3793" t="str">
        <f t="shared" si="359"/>
        <v>musical</v>
      </c>
    </row>
    <row r="3794" spans="1:20" ht="28.8" x14ac:dyDescent="0.55000000000000004">
      <c r="A3794">
        <v>3792</v>
      </c>
      <c r="B3794" s="3" t="s">
        <v>3789</v>
      </c>
      <c r="C3794" s="3" t="s">
        <v>7902</v>
      </c>
      <c r="D3794" s="7">
        <v>12500</v>
      </c>
      <c r="E3794" s="7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7">
        <f t="shared" si="354"/>
        <v>17.5</v>
      </c>
      <c r="N3794" t="b">
        <v>0</v>
      </c>
      <c r="O3794" s="11">
        <f t="shared" si="355"/>
        <v>2.8E-3</v>
      </c>
      <c r="P3794" s="12">
        <f t="shared" si="356"/>
        <v>42170.447013888886</v>
      </c>
      <c r="Q3794" s="12">
        <f t="shared" si="357"/>
        <v>42200.447013888886</v>
      </c>
      <c r="R3794" t="s">
        <v>8305</v>
      </c>
      <c r="S3794" t="str">
        <f t="shared" si="358"/>
        <v>theater</v>
      </c>
      <c r="T3794" t="str">
        <f t="shared" si="359"/>
        <v>musical</v>
      </c>
    </row>
    <row r="3795" spans="1:20" ht="43.2" x14ac:dyDescent="0.55000000000000004">
      <c r="A3795">
        <v>3793</v>
      </c>
      <c r="B3795" s="3" t="s">
        <v>3790</v>
      </c>
      <c r="C3795" s="3" t="s">
        <v>7903</v>
      </c>
      <c r="D3795" s="7">
        <v>7000</v>
      </c>
      <c r="E3795" s="7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7">
        <f t="shared" si="354"/>
        <v>174</v>
      </c>
      <c r="N3795" t="b">
        <v>0</v>
      </c>
      <c r="O3795" s="11">
        <f t="shared" si="355"/>
        <v>0.59657142857142853</v>
      </c>
      <c r="P3795" s="12">
        <f t="shared" si="356"/>
        <v>41968.938993055555</v>
      </c>
      <c r="Q3795" s="12">
        <f t="shared" si="357"/>
        <v>41989.938993055555</v>
      </c>
      <c r="R3795" t="s">
        <v>8305</v>
      </c>
      <c r="S3795" t="str">
        <f t="shared" si="358"/>
        <v>theater</v>
      </c>
      <c r="T3795" t="str">
        <f t="shared" si="359"/>
        <v>musical</v>
      </c>
    </row>
    <row r="3796" spans="1:20" ht="43.2" x14ac:dyDescent="0.55000000000000004">
      <c r="A3796">
        <v>3794</v>
      </c>
      <c r="B3796" s="3" t="s">
        <v>3791</v>
      </c>
      <c r="C3796" s="3" t="s">
        <v>7904</v>
      </c>
      <c r="D3796" s="7">
        <v>5000</v>
      </c>
      <c r="E3796" s="7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7">
        <f t="shared" si="354"/>
        <v>50</v>
      </c>
      <c r="N3796" t="b">
        <v>0</v>
      </c>
      <c r="O3796" s="11">
        <f t="shared" si="355"/>
        <v>0.01</v>
      </c>
      <c r="P3796" s="12">
        <f t="shared" si="356"/>
        <v>42132.58048611111</v>
      </c>
      <c r="Q3796" s="12">
        <f t="shared" si="357"/>
        <v>42162.58048611111</v>
      </c>
      <c r="R3796" t="s">
        <v>8305</v>
      </c>
      <c r="S3796" t="str">
        <f t="shared" si="358"/>
        <v>theater</v>
      </c>
      <c r="T3796" t="str">
        <f t="shared" si="359"/>
        <v>musical</v>
      </c>
    </row>
    <row r="3797" spans="1:20" ht="43.2" x14ac:dyDescent="0.55000000000000004">
      <c r="A3797">
        <v>3795</v>
      </c>
      <c r="B3797" s="3" t="s">
        <v>3792</v>
      </c>
      <c r="C3797" s="3" t="s">
        <v>7905</v>
      </c>
      <c r="D3797" s="7">
        <v>600</v>
      </c>
      <c r="E3797" s="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7">
        <f t="shared" si="354"/>
        <v>5</v>
      </c>
      <c r="N3797" t="b">
        <v>0</v>
      </c>
      <c r="O3797" s="11">
        <f t="shared" si="355"/>
        <v>1.6666666666666666E-2</v>
      </c>
      <c r="P3797" s="12">
        <f t="shared" si="356"/>
        <v>42201.436226851853</v>
      </c>
      <c r="Q3797" s="12">
        <f t="shared" si="357"/>
        <v>42244.9375</v>
      </c>
      <c r="R3797" t="s">
        <v>8305</v>
      </c>
      <c r="S3797" t="str">
        <f t="shared" si="358"/>
        <v>theater</v>
      </c>
      <c r="T3797" t="str">
        <f t="shared" si="359"/>
        <v>musical</v>
      </c>
    </row>
    <row r="3798" spans="1:20" ht="43.2" x14ac:dyDescent="0.55000000000000004">
      <c r="A3798">
        <v>3796</v>
      </c>
      <c r="B3798" s="3" t="s">
        <v>3793</v>
      </c>
      <c r="C3798" s="3" t="s">
        <v>7906</v>
      </c>
      <c r="D3798" s="7">
        <v>22500</v>
      </c>
      <c r="E3798" s="7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7">
        <f t="shared" si="354"/>
        <v>1</v>
      </c>
      <c r="N3798" t="b">
        <v>0</v>
      </c>
      <c r="O3798" s="11">
        <f t="shared" si="355"/>
        <v>4.4444444444444447E-5</v>
      </c>
      <c r="P3798" s="12">
        <f t="shared" si="356"/>
        <v>42689.029583333337</v>
      </c>
      <c r="Q3798" s="12">
        <f t="shared" si="357"/>
        <v>42749.029583333337</v>
      </c>
      <c r="R3798" t="s">
        <v>8305</v>
      </c>
      <c r="S3798" t="str">
        <f t="shared" si="358"/>
        <v>theater</v>
      </c>
      <c r="T3798" t="str">
        <f t="shared" si="359"/>
        <v>musical</v>
      </c>
    </row>
    <row r="3799" spans="1:20" ht="43.2" x14ac:dyDescent="0.55000000000000004">
      <c r="A3799">
        <v>3797</v>
      </c>
      <c r="B3799" s="3" t="s">
        <v>3794</v>
      </c>
      <c r="C3799" s="3" t="s">
        <v>7907</v>
      </c>
      <c r="D3799" s="7">
        <v>6000</v>
      </c>
      <c r="E3799" s="7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7">
        <f t="shared" si="354"/>
        <v>145.40540540540542</v>
      </c>
      <c r="N3799" t="b">
        <v>0</v>
      </c>
      <c r="O3799" s="11">
        <f t="shared" si="355"/>
        <v>0.89666666666666661</v>
      </c>
      <c r="P3799" s="12">
        <f t="shared" si="356"/>
        <v>42084.881539351853</v>
      </c>
      <c r="Q3799" s="12">
        <f t="shared" si="357"/>
        <v>42114.881539351853</v>
      </c>
      <c r="R3799" t="s">
        <v>8305</v>
      </c>
      <c r="S3799" t="str">
        <f t="shared" si="358"/>
        <v>theater</v>
      </c>
      <c r="T3799" t="str">
        <f t="shared" si="359"/>
        <v>musical</v>
      </c>
    </row>
    <row r="3800" spans="1:20" ht="43.2" x14ac:dyDescent="0.55000000000000004">
      <c r="A3800">
        <v>3798</v>
      </c>
      <c r="B3800" s="3" t="s">
        <v>3795</v>
      </c>
      <c r="C3800" s="3" t="s">
        <v>7908</v>
      </c>
      <c r="D3800" s="7">
        <v>70000</v>
      </c>
      <c r="E3800" s="7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7">
        <f t="shared" si="354"/>
        <v>205</v>
      </c>
      <c r="N3800" t="b">
        <v>0</v>
      </c>
      <c r="O3800" s="11">
        <f t="shared" si="355"/>
        <v>1.4642857142857143E-2</v>
      </c>
      <c r="P3800" s="12">
        <f t="shared" si="356"/>
        <v>41831.722777777781</v>
      </c>
      <c r="Q3800" s="12">
        <f t="shared" si="357"/>
        <v>41861.722777777781</v>
      </c>
      <c r="R3800" t="s">
        <v>8305</v>
      </c>
      <c r="S3800" t="str">
        <f t="shared" si="358"/>
        <v>theater</v>
      </c>
      <c r="T3800" t="str">
        <f t="shared" si="359"/>
        <v>musical</v>
      </c>
    </row>
    <row r="3801" spans="1:20" ht="28.8" x14ac:dyDescent="0.55000000000000004">
      <c r="A3801">
        <v>3799</v>
      </c>
      <c r="B3801" s="3" t="s">
        <v>3796</v>
      </c>
      <c r="C3801" s="3" t="s">
        <v>7909</v>
      </c>
      <c r="D3801" s="7">
        <v>10000</v>
      </c>
      <c r="E3801" s="7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7">
        <f t="shared" si="354"/>
        <v>100.5</v>
      </c>
      <c r="N3801" t="b">
        <v>0</v>
      </c>
      <c r="O3801" s="11">
        <f t="shared" si="355"/>
        <v>4.02E-2</v>
      </c>
      <c r="P3801" s="12">
        <f t="shared" si="356"/>
        <v>42410.93105324074</v>
      </c>
      <c r="Q3801" s="12">
        <f t="shared" si="357"/>
        <v>42440.93105324074</v>
      </c>
      <c r="R3801" t="s">
        <v>8305</v>
      </c>
      <c r="S3801" t="str">
        <f t="shared" si="358"/>
        <v>theater</v>
      </c>
      <c r="T3801" t="str">
        <f t="shared" si="359"/>
        <v>musical</v>
      </c>
    </row>
    <row r="3802" spans="1:20" ht="43.2" x14ac:dyDescent="0.55000000000000004">
      <c r="A3802">
        <v>3800</v>
      </c>
      <c r="B3802" s="3" t="s">
        <v>3797</v>
      </c>
      <c r="C3802" s="3" t="s">
        <v>7910</v>
      </c>
      <c r="D3802" s="7">
        <v>22000</v>
      </c>
      <c r="E3802" s="7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7">
        <f t="shared" si="354"/>
        <v>55.0625</v>
      </c>
      <c r="N3802" t="b">
        <v>0</v>
      </c>
      <c r="O3802" s="11">
        <f t="shared" si="355"/>
        <v>4.0045454545454544E-2</v>
      </c>
      <c r="P3802" s="12">
        <f t="shared" si="356"/>
        <v>41982.737071759257</v>
      </c>
      <c r="Q3802" s="12">
        <f t="shared" si="357"/>
        <v>42015.207638888889</v>
      </c>
      <c r="R3802" t="s">
        <v>8305</v>
      </c>
      <c r="S3802" t="str">
        <f t="shared" si="358"/>
        <v>theater</v>
      </c>
      <c r="T3802" t="str">
        <f t="shared" si="359"/>
        <v>musical</v>
      </c>
    </row>
    <row r="3803" spans="1:20" ht="43.2" x14ac:dyDescent="0.55000000000000004">
      <c r="A3803">
        <v>3801</v>
      </c>
      <c r="B3803" s="3" t="s">
        <v>3798</v>
      </c>
      <c r="C3803" s="3" t="s">
        <v>7911</v>
      </c>
      <c r="D3803" s="7">
        <v>5000</v>
      </c>
      <c r="E3803" s="7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7">
        <f t="shared" si="354"/>
        <v>47.333333333333336</v>
      </c>
      <c r="N3803" t="b">
        <v>0</v>
      </c>
      <c r="O3803" s="11">
        <f t="shared" si="355"/>
        <v>8.5199999999999998E-2</v>
      </c>
      <c r="P3803" s="12">
        <f t="shared" si="356"/>
        <v>41975.676111111112</v>
      </c>
      <c r="Q3803" s="12">
        <f t="shared" si="357"/>
        <v>42006.676111111112</v>
      </c>
      <c r="R3803" t="s">
        <v>8305</v>
      </c>
      <c r="S3803" t="str">
        <f t="shared" si="358"/>
        <v>theater</v>
      </c>
      <c r="T3803" t="str">
        <f t="shared" si="359"/>
        <v>musical</v>
      </c>
    </row>
    <row r="3804" spans="1:20" ht="43.2" x14ac:dyDescent="0.55000000000000004">
      <c r="A3804">
        <v>3802</v>
      </c>
      <c r="B3804" s="3" t="s">
        <v>3799</v>
      </c>
      <c r="C3804" s="3" t="s">
        <v>7912</v>
      </c>
      <c r="D3804" s="7">
        <v>3000</v>
      </c>
      <c r="E3804" s="7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7" t="e">
        <f t="shared" si="354"/>
        <v>#DIV/0!</v>
      </c>
      <c r="N3804" t="b">
        <v>0</v>
      </c>
      <c r="O3804" s="11">
        <f t="shared" si="355"/>
        <v>0</v>
      </c>
      <c r="P3804" s="12">
        <f t="shared" si="356"/>
        <v>42269.126226851848</v>
      </c>
      <c r="Q3804" s="12">
        <f t="shared" si="357"/>
        <v>42299.126226851848</v>
      </c>
      <c r="R3804" t="s">
        <v>8305</v>
      </c>
      <c r="S3804" t="str">
        <f t="shared" si="358"/>
        <v>theater</v>
      </c>
      <c r="T3804" t="str">
        <f t="shared" si="359"/>
        <v>musical</v>
      </c>
    </row>
    <row r="3805" spans="1:20" ht="28.8" x14ac:dyDescent="0.55000000000000004">
      <c r="A3805">
        <v>3803</v>
      </c>
      <c r="B3805" s="3" t="s">
        <v>3800</v>
      </c>
      <c r="C3805" s="3" t="s">
        <v>7913</v>
      </c>
      <c r="D3805" s="7">
        <v>12000</v>
      </c>
      <c r="E3805" s="7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7">
        <f t="shared" si="354"/>
        <v>58.95</v>
      </c>
      <c r="N3805" t="b">
        <v>0</v>
      </c>
      <c r="O3805" s="11">
        <f t="shared" si="355"/>
        <v>0.19650000000000001</v>
      </c>
      <c r="P3805" s="12">
        <f t="shared" si="356"/>
        <v>42403.971851851849</v>
      </c>
      <c r="Q3805" s="12">
        <f t="shared" si="357"/>
        <v>42433.971851851849</v>
      </c>
      <c r="R3805" t="s">
        <v>8305</v>
      </c>
      <c r="S3805" t="str">
        <f t="shared" si="358"/>
        <v>theater</v>
      </c>
      <c r="T3805" t="str">
        <f t="shared" si="359"/>
        <v>musical</v>
      </c>
    </row>
    <row r="3806" spans="1:20" ht="43.2" x14ac:dyDescent="0.55000000000000004">
      <c r="A3806">
        <v>3804</v>
      </c>
      <c r="B3806" s="3" t="s">
        <v>3801</v>
      </c>
      <c r="C3806" s="3" t="s">
        <v>7914</v>
      </c>
      <c r="D3806" s="7">
        <v>8000</v>
      </c>
      <c r="E3806" s="7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7" t="e">
        <f t="shared" si="354"/>
        <v>#DIV/0!</v>
      </c>
      <c r="N3806" t="b">
        <v>0</v>
      </c>
      <c r="O3806" s="11">
        <f t="shared" si="355"/>
        <v>0</v>
      </c>
      <c r="P3806" s="12">
        <f t="shared" si="356"/>
        <v>42527.00953703704</v>
      </c>
      <c r="Q3806" s="12">
        <f t="shared" si="357"/>
        <v>42582.291666666672</v>
      </c>
      <c r="R3806" t="s">
        <v>8305</v>
      </c>
      <c r="S3806" t="str">
        <f t="shared" si="358"/>
        <v>theater</v>
      </c>
      <c r="T3806" t="str">
        <f t="shared" si="359"/>
        <v>musical</v>
      </c>
    </row>
    <row r="3807" spans="1:20" ht="43.2" x14ac:dyDescent="0.55000000000000004">
      <c r="A3807">
        <v>3805</v>
      </c>
      <c r="B3807" s="3" t="s">
        <v>3802</v>
      </c>
      <c r="C3807" s="3" t="s">
        <v>7915</v>
      </c>
      <c r="D3807" s="7">
        <v>150000</v>
      </c>
      <c r="E3807" s="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7">
        <f t="shared" si="354"/>
        <v>1.5</v>
      </c>
      <c r="N3807" t="b">
        <v>0</v>
      </c>
      <c r="O3807" s="11">
        <f t="shared" si="355"/>
        <v>2.0000000000000002E-5</v>
      </c>
      <c r="P3807" s="12">
        <f t="shared" si="356"/>
        <v>41849.887037037035</v>
      </c>
      <c r="Q3807" s="12">
        <f t="shared" si="357"/>
        <v>41909.887037037035</v>
      </c>
      <c r="R3807" t="s">
        <v>8305</v>
      </c>
      <c r="S3807" t="str">
        <f t="shared" si="358"/>
        <v>theater</v>
      </c>
      <c r="T3807" t="str">
        <f t="shared" si="359"/>
        <v>musical</v>
      </c>
    </row>
    <row r="3808" spans="1:20" ht="43.2" x14ac:dyDescent="0.55000000000000004">
      <c r="A3808">
        <v>3806</v>
      </c>
      <c r="B3808" s="3" t="s">
        <v>3803</v>
      </c>
      <c r="C3808" s="3" t="s">
        <v>7916</v>
      </c>
      <c r="D3808" s="7">
        <v>7500</v>
      </c>
      <c r="E3808" s="7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7">
        <f t="shared" si="354"/>
        <v>5</v>
      </c>
      <c r="N3808" t="b">
        <v>0</v>
      </c>
      <c r="O3808" s="11">
        <f t="shared" si="355"/>
        <v>6.6666666666666664E-4</v>
      </c>
      <c r="P3808" s="12">
        <f t="shared" si="356"/>
        <v>41799.259039351848</v>
      </c>
      <c r="Q3808" s="12">
        <f t="shared" si="357"/>
        <v>41819.259039351848</v>
      </c>
      <c r="R3808" t="s">
        <v>8305</v>
      </c>
      <c r="S3808" t="str">
        <f t="shared" si="358"/>
        <v>theater</v>
      </c>
      <c r="T3808" t="str">
        <f t="shared" si="359"/>
        <v>musical</v>
      </c>
    </row>
    <row r="3809" spans="1:20" ht="43.2" x14ac:dyDescent="0.55000000000000004">
      <c r="A3809">
        <v>3807</v>
      </c>
      <c r="B3809" s="3" t="s">
        <v>3804</v>
      </c>
      <c r="C3809" s="3" t="s">
        <v>7917</v>
      </c>
      <c r="D3809" s="7">
        <v>1500</v>
      </c>
      <c r="E3809" s="7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7">
        <f t="shared" si="354"/>
        <v>50.555555555555557</v>
      </c>
      <c r="N3809" t="b">
        <v>0</v>
      </c>
      <c r="O3809" s="11">
        <f t="shared" si="355"/>
        <v>0.30333333333333334</v>
      </c>
      <c r="P3809" s="12">
        <f t="shared" si="356"/>
        <v>42090.909016203703</v>
      </c>
      <c r="Q3809" s="12">
        <f t="shared" si="357"/>
        <v>42097.909016203703</v>
      </c>
      <c r="R3809" t="s">
        <v>8305</v>
      </c>
      <c r="S3809" t="str">
        <f t="shared" si="358"/>
        <v>theater</v>
      </c>
      <c r="T3809" t="str">
        <f t="shared" si="359"/>
        <v>musical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 s="7">
        <v>1000</v>
      </c>
      <c r="E3810" s="7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7">
        <f t="shared" si="354"/>
        <v>41.666666666666664</v>
      </c>
      <c r="N3810" t="b">
        <v>1</v>
      </c>
      <c r="O3810" s="11">
        <f t="shared" si="355"/>
        <v>1</v>
      </c>
      <c r="P3810" s="12">
        <f t="shared" si="356"/>
        <v>42059.453923611116</v>
      </c>
      <c r="Q3810" s="12">
        <f t="shared" si="357"/>
        <v>42119.412256944444</v>
      </c>
      <c r="R3810" t="s">
        <v>8271</v>
      </c>
      <c r="S3810" t="str">
        <f t="shared" si="358"/>
        <v>theater</v>
      </c>
      <c r="T3810" t="str">
        <f t="shared" si="359"/>
        <v>plays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 s="7">
        <v>2000</v>
      </c>
      <c r="E3811" s="7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7">
        <f t="shared" si="354"/>
        <v>53.289473684210527</v>
      </c>
      <c r="N3811" t="b">
        <v>1</v>
      </c>
      <c r="O3811" s="11">
        <f t="shared" si="355"/>
        <v>1.0125</v>
      </c>
      <c r="P3811" s="12">
        <f t="shared" si="356"/>
        <v>41800.526701388888</v>
      </c>
      <c r="Q3811" s="12">
        <f t="shared" si="357"/>
        <v>41850.958333333336</v>
      </c>
      <c r="R3811" t="s">
        <v>8271</v>
      </c>
      <c r="S3811" t="str">
        <f t="shared" si="358"/>
        <v>theater</v>
      </c>
      <c r="T3811" t="str">
        <f t="shared" si="359"/>
        <v>plays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 s="7">
        <v>1500</v>
      </c>
      <c r="E3812" s="7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7">
        <f t="shared" si="354"/>
        <v>70.230769230769226</v>
      </c>
      <c r="N3812" t="b">
        <v>1</v>
      </c>
      <c r="O3812" s="11">
        <f t="shared" si="355"/>
        <v>1.2173333333333334</v>
      </c>
      <c r="P3812" s="12">
        <f t="shared" si="356"/>
        <v>42054.849050925928</v>
      </c>
      <c r="Q3812" s="12">
        <f t="shared" si="357"/>
        <v>42084.807384259257</v>
      </c>
      <c r="R3812" t="s">
        <v>8271</v>
      </c>
      <c r="S3812" t="str">
        <f t="shared" si="358"/>
        <v>theater</v>
      </c>
      <c r="T3812" t="str">
        <f t="shared" si="359"/>
        <v>plays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 s="7">
        <v>250</v>
      </c>
      <c r="E3813" s="7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7">
        <f t="shared" si="354"/>
        <v>43.421052631578945</v>
      </c>
      <c r="N3813" t="b">
        <v>1</v>
      </c>
      <c r="O3813" s="11">
        <f t="shared" si="355"/>
        <v>3.3</v>
      </c>
      <c r="P3813" s="12">
        <f t="shared" si="356"/>
        <v>42487.62700231481</v>
      </c>
      <c r="Q3813" s="12">
        <f t="shared" si="357"/>
        <v>42521.458333333328</v>
      </c>
      <c r="R3813" t="s">
        <v>8271</v>
      </c>
      <c r="S3813" t="str">
        <f t="shared" si="358"/>
        <v>theater</v>
      </c>
      <c r="T3813" t="str">
        <f t="shared" si="359"/>
        <v>plays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 s="7">
        <v>2000</v>
      </c>
      <c r="E3814" s="7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7">
        <f t="shared" si="354"/>
        <v>199.18181818181819</v>
      </c>
      <c r="N3814" t="b">
        <v>1</v>
      </c>
      <c r="O3814" s="11">
        <f t="shared" si="355"/>
        <v>1.0954999999999999</v>
      </c>
      <c r="P3814" s="12">
        <f t="shared" si="356"/>
        <v>42109.751250000001</v>
      </c>
      <c r="Q3814" s="12">
        <f t="shared" si="357"/>
        <v>42156.165972222225</v>
      </c>
      <c r="R3814" t="s">
        <v>8271</v>
      </c>
      <c r="S3814" t="str">
        <f t="shared" si="358"/>
        <v>theater</v>
      </c>
      <c r="T3814" t="str">
        <f t="shared" si="359"/>
        <v>plays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 s="7">
        <v>2100</v>
      </c>
      <c r="E3815" s="7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7">
        <f t="shared" si="354"/>
        <v>78.518148148148143</v>
      </c>
      <c r="N3815" t="b">
        <v>1</v>
      </c>
      <c r="O3815" s="11">
        <f t="shared" si="355"/>
        <v>1.0095190476190474</v>
      </c>
      <c r="P3815" s="12">
        <f t="shared" si="356"/>
        <v>42497.275706018518</v>
      </c>
      <c r="Q3815" s="12">
        <f t="shared" si="357"/>
        <v>42535.904861111107</v>
      </c>
      <c r="R3815" t="s">
        <v>8271</v>
      </c>
      <c r="S3815" t="str">
        <f t="shared" si="358"/>
        <v>theater</v>
      </c>
      <c r="T3815" t="str">
        <f t="shared" si="359"/>
        <v>plays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 s="7">
        <v>1500</v>
      </c>
      <c r="E3816" s="7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7">
        <f t="shared" si="354"/>
        <v>61.823529411764703</v>
      </c>
      <c r="N3816" t="b">
        <v>1</v>
      </c>
      <c r="O3816" s="11">
        <f t="shared" si="355"/>
        <v>1.4013333333333333</v>
      </c>
      <c r="P3816" s="12">
        <f t="shared" si="356"/>
        <v>42058.904074074075</v>
      </c>
      <c r="Q3816" s="12">
        <f t="shared" si="357"/>
        <v>42095.165972222225</v>
      </c>
      <c r="R3816" t="s">
        <v>8271</v>
      </c>
      <c r="S3816" t="str">
        <f t="shared" si="358"/>
        <v>theater</v>
      </c>
      <c r="T3816" t="str">
        <f t="shared" si="359"/>
        <v>plays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 s="7">
        <v>1000</v>
      </c>
      <c r="E3817" s="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7">
        <f t="shared" si="354"/>
        <v>50.000500000000002</v>
      </c>
      <c r="N3817" t="b">
        <v>1</v>
      </c>
      <c r="O3817" s="11">
        <f t="shared" si="355"/>
        <v>1.0000100000000001</v>
      </c>
      <c r="P3817" s="12">
        <f t="shared" si="356"/>
        <v>42207.259918981479</v>
      </c>
      <c r="Q3817" s="12">
        <f t="shared" si="357"/>
        <v>42236.958333333328</v>
      </c>
      <c r="R3817" t="s">
        <v>8271</v>
      </c>
      <c r="S3817" t="str">
        <f t="shared" si="358"/>
        <v>theater</v>
      </c>
      <c r="T3817" t="str">
        <f t="shared" si="359"/>
        <v>plays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 s="7">
        <v>1500</v>
      </c>
      <c r="E3818" s="7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7">
        <f t="shared" si="354"/>
        <v>48.339729729729726</v>
      </c>
      <c r="N3818" t="b">
        <v>1</v>
      </c>
      <c r="O3818" s="11">
        <f t="shared" si="355"/>
        <v>1.19238</v>
      </c>
      <c r="P3818" s="12">
        <f t="shared" si="356"/>
        <v>41807.690081018518</v>
      </c>
      <c r="Q3818" s="12">
        <f t="shared" si="357"/>
        <v>41837.690081018518</v>
      </c>
      <c r="R3818" t="s">
        <v>8271</v>
      </c>
      <c r="S3818" t="str">
        <f t="shared" si="358"/>
        <v>theater</v>
      </c>
      <c r="T3818" t="str">
        <f t="shared" si="359"/>
        <v>plays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 s="7">
        <v>2000</v>
      </c>
      <c r="E3819" s="7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7">
        <f t="shared" si="354"/>
        <v>107.25</v>
      </c>
      <c r="N3819" t="b">
        <v>1</v>
      </c>
      <c r="O3819" s="11">
        <f t="shared" si="355"/>
        <v>1.0725</v>
      </c>
      <c r="P3819" s="12">
        <f t="shared" si="356"/>
        <v>42284.69694444444</v>
      </c>
      <c r="Q3819" s="12">
        <f t="shared" si="357"/>
        <v>42301.165972222225</v>
      </c>
      <c r="R3819" t="s">
        <v>8271</v>
      </c>
      <c r="S3819" t="str">
        <f t="shared" si="358"/>
        <v>theater</v>
      </c>
      <c r="T3819" t="str">
        <f t="shared" si="359"/>
        <v>plays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 s="7">
        <v>250</v>
      </c>
      <c r="E3820" s="7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7">
        <f t="shared" si="354"/>
        <v>57</v>
      </c>
      <c r="N3820" t="b">
        <v>1</v>
      </c>
      <c r="O3820" s="11">
        <f t="shared" si="355"/>
        <v>2.2799999999999998</v>
      </c>
      <c r="P3820" s="12">
        <f t="shared" si="356"/>
        <v>42045.84238425926</v>
      </c>
      <c r="Q3820" s="12">
        <f t="shared" si="357"/>
        <v>42075.800717592589</v>
      </c>
      <c r="R3820" t="s">
        <v>8271</v>
      </c>
      <c r="S3820" t="str">
        <f t="shared" si="358"/>
        <v>theater</v>
      </c>
      <c r="T3820" t="str">
        <f t="shared" si="359"/>
        <v>plays</v>
      </c>
    </row>
    <row r="3821" spans="1:20" ht="43.2" x14ac:dyDescent="0.55000000000000004">
      <c r="A3821">
        <v>3819</v>
      </c>
      <c r="B3821" s="3" t="s">
        <v>3816</v>
      </c>
      <c r="C3821" s="3" t="s">
        <v>7817</v>
      </c>
      <c r="D3821" s="7">
        <v>1000</v>
      </c>
      <c r="E3821" s="7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7">
        <f t="shared" si="354"/>
        <v>40.92307692307692</v>
      </c>
      <c r="N3821" t="b">
        <v>1</v>
      </c>
      <c r="O3821" s="11">
        <f t="shared" si="355"/>
        <v>1.0640000000000001</v>
      </c>
      <c r="P3821" s="12">
        <f t="shared" si="356"/>
        <v>42184.209537037037</v>
      </c>
      <c r="Q3821" s="12">
        <f t="shared" si="357"/>
        <v>42202.876388888893</v>
      </c>
      <c r="R3821" t="s">
        <v>8271</v>
      </c>
      <c r="S3821" t="str">
        <f t="shared" si="358"/>
        <v>theater</v>
      </c>
      <c r="T3821" t="str">
        <f t="shared" si="359"/>
        <v>plays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 s="7">
        <v>300</v>
      </c>
      <c r="E3822" s="7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7">
        <f t="shared" si="354"/>
        <v>21.5</v>
      </c>
      <c r="N3822" t="b">
        <v>1</v>
      </c>
      <c r="O3822" s="11">
        <f t="shared" si="355"/>
        <v>1.4333333333333333</v>
      </c>
      <c r="P3822" s="12">
        <f t="shared" si="356"/>
        <v>42160.651817129634</v>
      </c>
      <c r="Q3822" s="12">
        <f t="shared" si="357"/>
        <v>42190.651817129634</v>
      </c>
      <c r="R3822" t="s">
        <v>8271</v>
      </c>
      <c r="S3822" t="str">
        <f t="shared" si="358"/>
        <v>theater</v>
      </c>
      <c r="T3822" t="str">
        <f t="shared" si="359"/>
        <v>plays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 s="7">
        <v>3500</v>
      </c>
      <c r="E3823" s="7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7">
        <f t="shared" si="354"/>
        <v>79.543478260869563</v>
      </c>
      <c r="N3823" t="b">
        <v>1</v>
      </c>
      <c r="O3823" s="11">
        <f t="shared" si="355"/>
        <v>1.0454285714285714</v>
      </c>
      <c r="P3823" s="12">
        <f t="shared" si="356"/>
        <v>42341.180636574078</v>
      </c>
      <c r="Q3823" s="12">
        <f t="shared" si="357"/>
        <v>42373.180636574078</v>
      </c>
      <c r="R3823" t="s">
        <v>8271</v>
      </c>
      <c r="S3823" t="str">
        <f t="shared" si="358"/>
        <v>theater</v>
      </c>
      <c r="T3823" t="str">
        <f t="shared" si="359"/>
        <v>plays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 s="7">
        <v>5000</v>
      </c>
      <c r="E3824" s="7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7">
        <f t="shared" si="354"/>
        <v>72.381578947368425</v>
      </c>
      <c r="N3824" t="b">
        <v>1</v>
      </c>
      <c r="O3824" s="11">
        <f t="shared" si="355"/>
        <v>1.1002000000000001</v>
      </c>
      <c r="P3824" s="12">
        <f t="shared" si="356"/>
        <v>42329.838159722218</v>
      </c>
      <c r="Q3824" s="12">
        <f t="shared" si="357"/>
        <v>42388.957638888889</v>
      </c>
      <c r="R3824" t="s">
        <v>8271</v>
      </c>
      <c r="S3824" t="str">
        <f t="shared" si="358"/>
        <v>theater</v>
      </c>
      <c r="T3824" t="str">
        <f t="shared" si="359"/>
        <v>plays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 s="7">
        <v>2500</v>
      </c>
      <c r="E3825" s="7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7">
        <f t="shared" si="354"/>
        <v>64.634146341463421</v>
      </c>
      <c r="N3825" t="b">
        <v>1</v>
      </c>
      <c r="O3825" s="11">
        <f t="shared" si="355"/>
        <v>1.06</v>
      </c>
      <c r="P3825" s="12">
        <f t="shared" si="356"/>
        <v>42170.910231481481</v>
      </c>
      <c r="Q3825" s="12">
        <f t="shared" si="357"/>
        <v>42205.165972222225</v>
      </c>
      <c r="R3825" t="s">
        <v>8271</v>
      </c>
      <c r="S3825" t="str">
        <f t="shared" si="358"/>
        <v>theater</v>
      </c>
      <c r="T3825" t="str">
        <f t="shared" si="359"/>
        <v>plays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 s="7">
        <v>250</v>
      </c>
      <c r="E3826" s="7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7">
        <f t="shared" si="354"/>
        <v>38.571428571428569</v>
      </c>
      <c r="N3826" t="b">
        <v>1</v>
      </c>
      <c r="O3826" s="11">
        <f t="shared" si="355"/>
        <v>1.08</v>
      </c>
      <c r="P3826" s="12">
        <f t="shared" si="356"/>
        <v>42571.626192129625</v>
      </c>
      <c r="Q3826" s="12">
        <f t="shared" si="357"/>
        <v>42583.570138888885</v>
      </c>
      <c r="R3826" t="s">
        <v>8271</v>
      </c>
      <c r="S3826" t="str">
        <f t="shared" si="358"/>
        <v>theater</v>
      </c>
      <c r="T3826" t="str">
        <f t="shared" si="359"/>
        <v>plays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 s="7">
        <v>5000</v>
      </c>
      <c r="E3827" s="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7">
        <f t="shared" si="354"/>
        <v>107.57142857142857</v>
      </c>
      <c r="N3827" t="b">
        <v>1</v>
      </c>
      <c r="O3827" s="11">
        <f t="shared" si="355"/>
        <v>1.0542</v>
      </c>
      <c r="P3827" s="12">
        <f t="shared" si="356"/>
        <v>42151.069606481484</v>
      </c>
      <c r="Q3827" s="12">
        <f t="shared" si="357"/>
        <v>42172.069606481484</v>
      </c>
      <c r="R3827" t="s">
        <v>8271</v>
      </c>
      <c r="S3827" t="str">
        <f t="shared" si="358"/>
        <v>theater</v>
      </c>
      <c r="T3827" t="str">
        <f t="shared" si="359"/>
        <v>plays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 s="7">
        <v>600</v>
      </c>
      <c r="E3828" s="7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7">
        <f t="shared" si="354"/>
        <v>27.5</v>
      </c>
      <c r="N3828" t="b">
        <v>1</v>
      </c>
      <c r="O3828" s="11">
        <f t="shared" si="355"/>
        <v>1.1916666666666667</v>
      </c>
      <c r="P3828" s="12">
        <f t="shared" si="356"/>
        <v>42101.423541666663</v>
      </c>
      <c r="Q3828" s="12">
        <f t="shared" si="357"/>
        <v>42131.423541666663</v>
      </c>
      <c r="R3828" t="s">
        <v>8271</v>
      </c>
      <c r="S3828" t="str">
        <f t="shared" si="358"/>
        <v>theater</v>
      </c>
      <c r="T3828" t="str">
        <f t="shared" si="359"/>
        <v>plays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 s="7">
        <v>3000</v>
      </c>
      <c r="E3829" s="7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7">
        <f t="shared" si="354"/>
        <v>70.461538461538467</v>
      </c>
      <c r="N3829" t="b">
        <v>1</v>
      </c>
      <c r="O3829" s="11">
        <f t="shared" si="355"/>
        <v>1.5266666666666666</v>
      </c>
      <c r="P3829" s="12">
        <f t="shared" si="356"/>
        <v>42034.928252314814</v>
      </c>
      <c r="Q3829" s="12">
        <f t="shared" si="357"/>
        <v>42090</v>
      </c>
      <c r="R3829" t="s">
        <v>8271</v>
      </c>
      <c r="S3829" t="str">
        <f t="shared" si="358"/>
        <v>theater</v>
      </c>
      <c r="T3829" t="str">
        <f t="shared" si="359"/>
        <v>plays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 s="7">
        <v>5000</v>
      </c>
      <c r="E3830" s="7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7">
        <f t="shared" si="354"/>
        <v>178.57142857142858</v>
      </c>
      <c r="N3830" t="b">
        <v>1</v>
      </c>
      <c r="O3830" s="11">
        <f t="shared" si="355"/>
        <v>1</v>
      </c>
      <c r="P3830" s="12">
        <f t="shared" si="356"/>
        <v>41944.527627314819</v>
      </c>
      <c r="Q3830" s="12">
        <f t="shared" si="357"/>
        <v>42004.569293981483</v>
      </c>
      <c r="R3830" t="s">
        <v>8271</v>
      </c>
      <c r="S3830" t="str">
        <f t="shared" si="358"/>
        <v>theater</v>
      </c>
      <c r="T3830" t="str">
        <f t="shared" si="359"/>
        <v>plays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 s="7">
        <v>500</v>
      </c>
      <c r="E3831" s="7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7">
        <f t="shared" si="354"/>
        <v>62.625</v>
      </c>
      <c r="N3831" t="b">
        <v>1</v>
      </c>
      <c r="O3831" s="11">
        <f t="shared" si="355"/>
        <v>1.002</v>
      </c>
      <c r="P3831" s="12">
        <f t="shared" si="356"/>
        <v>42593.865405092598</v>
      </c>
      <c r="Q3831" s="12">
        <f t="shared" si="357"/>
        <v>42613.865405092598</v>
      </c>
      <c r="R3831" t="s">
        <v>8271</v>
      </c>
      <c r="S3831" t="str">
        <f t="shared" si="358"/>
        <v>theater</v>
      </c>
      <c r="T3831" t="str">
        <f t="shared" si="359"/>
        <v>plays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 s="7">
        <v>100</v>
      </c>
      <c r="E3832" s="7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7">
        <f t="shared" si="354"/>
        <v>75</v>
      </c>
      <c r="N3832" t="b">
        <v>1</v>
      </c>
      <c r="O3832" s="11">
        <f t="shared" si="355"/>
        <v>2.25</v>
      </c>
      <c r="P3832" s="12">
        <f t="shared" si="356"/>
        <v>42503.740868055553</v>
      </c>
      <c r="Q3832" s="12">
        <f t="shared" si="357"/>
        <v>42517.740868055553</v>
      </c>
      <c r="R3832" t="s">
        <v>8271</v>
      </c>
      <c r="S3832" t="str">
        <f t="shared" si="358"/>
        <v>theater</v>
      </c>
      <c r="T3832" t="str">
        <f t="shared" si="359"/>
        <v>plays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 s="7">
        <v>500</v>
      </c>
      <c r="E3833" s="7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7">
        <f t="shared" si="354"/>
        <v>58.901111111111113</v>
      </c>
      <c r="N3833" t="b">
        <v>1</v>
      </c>
      <c r="O3833" s="11">
        <f t="shared" si="355"/>
        <v>1.0602199999999999</v>
      </c>
      <c r="P3833" s="12">
        <f t="shared" si="356"/>
        <v>41927.848900462966</v>
      </c>
      <c r="Q3833" s="12">
        <f t="shared" si="357"/>
        <v>41948.890567129631</v>
      </c>
      <c r="R3833" t="s">
        <v>8271</v>
      </c>
      <c r="S3833" t="str">
        <f t="shared" si="358"/>
        <v>theater</v>
      </c>
      <c r="T3833" t="str">
        <f t="shared" si="359"/>
        <v>plays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 s="7">
        <v>1200</v>
      </c>
      <c r="E3834" s="7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7">
        <f t="shared" si="354"/>
        <v>139.55555555555554</v>
      </c>
      <c r="N3834" t="b">
        <v>1</v>
      </c>
      <c r="O3834" s="11">
        <f t="shared" si="355"/>
        <v>1.0466666666666666</v>
      </c>
      <c r="P3834" s="12">
        <f t="shared" si="356"/>
        <v>42375.114988425921</v>
      </c>
      <c r="Q3834" s="12">
        <f t="shared" si="357"/>
        <v>42420.114988425921</v>
      </c>
      <c r="R3834" t="s">
        <v>8271</v>
      </c>
      <c r="S3834" t="str">
        <f t="shared" si="358"/>
        <v>theater</v>
      </c>
      <c r="T3834" t="str">
        <f t="shared" si="359"/>
        <v>plays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 s="7">
        <v>1200</v>
      </c>
      <c r="E3835" s="7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7">
        <f t="shared" si="354"/>
        <v>70</v>
      </c>
      <c r="N3835" t="b">
        <v>1</v>
      </c>
      <c r="O3835" s="11">
        <f t="shared" si="355"/>
        <v>1.1666666666666667</v>
      </c>
      <c r="P3835" s="12">
        <f t="shared" si="356"/>
        <v>41963.872361111105</v>
      </c>
      <c r="Q3835" s="12">
        <f t="shared" si="357"/>
        <v>41974.797916666663</v>
      </c>
      <c r="R3835" t="s">
        <v>8271</v>
      </c>
      <c r="S3835" t="str">
        <f t="shared" si="358"/>
        <v>theater</v>
      </c>
      <c r="T3835" t="str">
        <f t="shared" si="359"/>
        <v>plays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 s="7">
        <v>3000</v>
      </c>
      <c r="E3836" s="7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7">
        <f t="shared" si="354"/>
        <v>57.385964912280699</v>
      </c>
      <c r="N3836" t="b">
        <v>1</v>
      </c>
      <c r="O3836" s="11">
        <f t="shared" si="355"/>
        <v>1.0903333333333334</v>
      </c>
      <c r="P3836" s="12">
        <f t="shared" si="356"/>
        <v>42143.445219907408</v>
      </c>
      <c r="Q3836" s="12">
        <f t="shared" si="357"/>
        <v>42173.445219907408</v>
      </c>
      <c r="R3836" t="s">
        <v>8271</v>
      </c>
      <c r="S3836" t="str">
        <f t="shared" si="358"/>
        <v>theater</v>
      </c>
      <c r="T3836" t="str">
        <f t="shared" si="359"/>
        <v>plays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 s="7">
        <v>200</v>
      </c>
      <c r="E3837" s="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7">
        <f t="shared" si="354"/>
        <v>40</v>
      </c>
      <c r="N3837" t="b">
        <v>1</v>
      </c>
      <c r="O3837" s="11">
        <f t="shared" si="355"/>
        <v>1.6</v>
      </c>
      <c r="P3837" s="12">
        <f t="shared" si="356"/>
        <v>42460.94222222222</v>
      </c>
      <c r="Q3837" s="12">
        <f t="shared" si="357"/>
        <v>42481.94222222222</v>
      </c>
      <c r="R3837" t="s">
        <v>8271</v>
      </c>
      <c r="S3837" t="str">
        <f t="shared" si="358"/>
        <v>theater</v>
      </c>
      <c r="T3837" t="str">
        <f t="shared" si="359"/>
        <v>plays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 s="7">
        <v>800</v>
      </c>
      <c r="E3838" s="7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7">
        <f t="shared" si="354"/>
        <v>64.285714285714292</v>
      </c>
      <c r="N3838" t="b">
        <v>1</v>
      </c>
      <c r="O3838" s="11">
        <f t="shared" si="355"/>
        <v>1.125</v>
      </c>
      <c r="P3838" s="12">
        <f t="shared" si="356"/>
        <v>42553.926527777774</v>
      </c>
      <c r="Q3838" s="12">
        <f t="shared" si="357"/>
        <v>42585.172916666663</v>
      </c>
      <c r="R3838" t="s">
        <v>8271</v>
      </c>
      <c r="S3838" t="str">
        <f t="shared" si="358"/>
        <v>theater</v>
      </c>
      <c r="T3838" t="str">
        <f t="shared" si="359"/>
        <v>plays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 s="7">
        <v>2000</v>
      </c>
      <c r="E3839" s="7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7">
        <f t="shared" si="354"/>
        <v>120.11764705882354</v>
      </c>
      <c r="N3839" t="b">
        <v>1</v>
      </c>
      <c r="O3839" s="11">
        <f t="shared" si="355"/>
        <v>1.0209999999999999</v>
      </c>
      <c r="P3839" s="12">
        <f t="shared" si="356"/>
        <v>42152.765717592592</v>
      </c>
      <c r="Q3839" s="12">
        <f t="shared" si="357"/>
        <v>42188.765717592592</v>
      </c>
      <c r="R3839" t="s">
        <v>8271</v>
      </c>
      <c r="S3839" t="str">
        <f t="shared" si="358"/>
        <v>theater</v>
      </c>
      <c r="T3839" t="str">
        <f t="shared" si="359"/>
        <v>plays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 s="7">
        <v>100000</v>
      </c>
      <c r="E3840" s="7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7">
        <f t="shared" si="354"/>
        <v>1008.24</v>
      </c>
      <c r="N3840" t="b">
        <v>1</v>
      </c>
      <c r="O3840" s="11">
        <f t="shared" si="355"/>
        <v>1.00824</v>
      </c>
      <c r="P3840" s="12">
        <f t="shared" si="356"/>
        <v>42116.710752314815</v>
      </c>
      <c r="Q3840" s="12">
        <f t="shared" si="357"/>
        <v>42146.710752314815</v>
      </c>
      <c r="R3840" t="s">
        <v>8271</v>
      </c>
      <c r="S3840" t="str">
        <f t="shared" si="358"/>
        <v>theater</v>
      </c>
      <c r="T3840" t="str">
        <f t="shared" si="359"/>
        <v>plays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 s="7">
        <v>2000</v>
      </c>
      <c r="E3841" s="7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7">
        <f t="shared" si="354"/>
        <v>63.28125</v>
      </c>
      <c r="N3841" t="b">
        <v>1</v>
      </c>
      <c r="O3841" s="11">
        <f t="shared" si="355"/>
        <v>1.0125</v>
      </c>
      <c r="P3841" s="12">
        <f t="shared" si="356"/>
        <v>42155.142638888887</v>
      </c>
      <c r="Q3841" s="12">
        <f t="shared" si="357"/>
        <v>42215.142638888887</v>
      </c>
      <c r="R3841" t="s">
        <v>8271</v>
      </c>
      <c r="S3841" t="str">
        <f t="shared" si="358"/>
        <v>theater</v>
      </c>
      <c r="T3841" t="str">
        <f t="shared" si="359"/>
        <v>plays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 s="7">
        <v>1</v>
      </c>
      <c r="E3842" s="7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7">
        <f t="shared" si="354"/>
        <v>21.666666666666668</v>
      </c>
      <c r="N3842" t="b">
        <v>1</v>
      </c>
      <c r="O3842" s="11">
        <f t="shared" si="355"/>
        <v>65</v>
      </c>
      <c r="P3842" s="12">
        <f t="shared" si="356"/>
        <v>42432.701724537037</v>
      </c>
      <c r="Q3842" s="12">
        <f t="shared" si="357"/>
        <v>42457.660057870366</v>
      </c>
      <c r="R3842" t="s">
        <v>8271</v>
      </c>
      <c r="S3842" t="str">
        <f t="shared" si="358"/>
        <v>theater</v>
      </c>
      <c r="T3842" t="str">
        <f t="shared" si="359"/>
        <v>plays</v>
      </c>
    </row>
    <row r="3843" spans="1:20" ht="43.2" x14ac:dyDescent="0.55000000000000004">
      <c r="A3843">
        <v>3841</v>
      </c>
      <c r="B3843" s="3" t="s">
        <v>3838</v>
      </c>
      <c r="C3843" s="3" t="s">
        <v>7950</v>
      </c>
      <c r="D3843" s="7">
        <v>10000</v>
      </c>
      <c r="E3843" s="7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7">
        <f t="shared" ref="M3843:M3906" si="360">E3843/L3843</f>
        <v>25.647058823529413</v>
      </c>
      <c r="N3843" t="b">
        <v>0</v>
      </c>
      <c r="O3843" s="11">
        <f t="shared" ref="O3843:O3906" si="361">E3843/D3843</f>
        <v>8.72E-2</v>
      </c>
      <c r="P3843" s="12">
        <f t="shared" ref="P3843:P3906" si="362">(((J3843/60)/60)/24)+DATE(1970,1,1)</f>
        <v>41780.785729166666</v>
      </c>
      <c r="Q3843" s="12">
        <f t="shared" ref="Q3843:Q3906" si="363">(((I3843/60)/60)/24)+DATE(1970,1,1)</f>
        <v>41840.785729166666</v>
      </c>
      <c r="R3843" t="s">
        <v>8271</v>
      </c>
      <c r="S3843" t="str">
        <f t="shared" ref="S3843:S3906" si="364">LEFT(R3843, SEARCH("/",R3843,1)-1)</f>
        <v>theater</v>
      </c>
      <c r="T3843" t="str">
        <f t="shared" ref="T3843:T3906" si="365">RIGHT(R3843,LEN(R3843)-SEARCH("/",R3843))</f>
        <v>plays</v>
      </c>
    </row>
    <row r="3844" spans="1:20" ht="43.2" x14ac:dyDescent="0.55000000000000004">
      <c r="A3844">
        <v>3842</v>
      </c>
      <c r="B3844" s="3" t="s">
        <v>3839</v>
      </c>
      <c r="C3844" s="3" t="s">
        <v>7951</v>
      </c>
      <c r="D3844" s="7">
        <v>5000</v>
      </c>
      <c r="E3844" s="7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7">
        <f t="shared" si="360"/>
        <v>47.695652173913047</v>
      </c>
      <c r="N3844" t="b">
        <v>0</v>
      </c>
      <c r="O3844" s="11">
        <f t="shared" si="361"/>
        <v>0.21940000000000001</v>
      </c>
      <c r="P3844" s="12">
        <f t="shared" si="362"/>
        <v>41740.493657407409</v>
      </c>
      <c r="Q3844" s="12">
        <f t="shared" si="363"/>
        <v>41770.493657407409</v>
      </c>
      <c r="R3844" t="s">
        <v>8271</v>
      </c>
      <c r="S3844" t="str">
        <f t="shared" si="364"/>
        <v>theater</v>
      </c>
      <c r="T3844" t="str">
        <f t="shared" si="365"/>
        <v>plays</v>
      </c>
    </row>
    <row r="3845" spans="1:20" ht="43.2" x14ac:dyDescent="0.55000000000000004">
      <c r="A3845">
        <v>3843</v>
      </c>
      <c r="B3845" s="3" t="s">
        <v>3840</v>
      </c>
      <c r="C3845" s="3" t="s">
        <v>7952</v>
      </c>
      <c r="D3845" s="7">
        <v>5000</v>
      </c>
      <c r="E3845" s="7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7">
        <f t="shared" si="360"/>
        <v>56.05263157894737</v>
      </c>
      <c r="N3845" t="b">
        <v>0</v>
      </c>
      <c r="O3845" s="11">
        <f t="shared" si="361"/>
        <v>0.21299999999999999</v>
      </c>
      <c r="P3845" s="12">
        <f t="shared" si="362"/>
        <v>41766.072500000002</v>
      </c>
      <c r="Q3845" s="12">
        <f t="shared" si="363"/>
        <v>41791.072500000002</v>
      </c>
      <c r="R3845" t="s">
        <v>8271</v>
      </c>
      <c r="S3845" t="str">
        <f t="shared" si="364"/>
        <v>theater</v>
      </c>
      <c r="T3845" t="str">
        <f t="shared" si="365"/>
        <v>plays</v>
      </c>
    </row>
    <row r="3846" spans="1:20" ht="43.2" x14ac:dyDescent="0.55000000000000004">
      <c r="A3846">
        <v>3844</v>
      </c>
      <c r="B3846" s="3" t="s">
        <v>3841</v>
      </c>
      <c r="C3846" s="3" t="s">
        <v>7953</v>
      </c>
      <c r="D3846" s="7">
        <v>9800</v>
      </c>
      <c r="E3846" s="7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7">
        <f t="shared" si="360"/>
        <v>81.319999999999993</v>
      </c>
      <c r="N3846" t="b">
        <v>0</v>
      </c>
      <c r="O3846" s="11">
        <f t="shared" si="361"/>
        <v>0.41489795918367345</v>
      </c>
      <c r="P3846" s="12">
        <f t="shared" si="362"/>
        <v>41766.617291666669</v>
      </c>
      <c r="Q3846" s="12">
        <f t="shared" si="363"/>
        <v>41793.290972222225</v>
      </c>
      <c r="R3846" t="s">
        <v>8271</v>
      </c>
      <c r="S3846" t="str">
        <f t="shared" si="364"/>
        <v>theater</v>
      </c>
      <c r="T3846" t="str">
        <f t="shared" si="365"/>
        <v>plays</v>
      </c>
    </row>
    <row r="3847" spans="1:20" ht="57.6" x14ac:dyDescent="0.55000000000000004">
      <c r="A3847">
        <v>3845</v>
      </c>
      <c r="B3847" s="3" t="s">
        <v>3842</v>
      </c>
      <c r="C3847" s="3" t="s">
        <v>7954</v>
      </c>
      <c r="D3847" s="7">
        <v>40000</v>
      </c>
      <c r="E3847" s="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7">
        <f t="shared" si="360"/>
        <v>70.166666666666671</v>
      </c>
      <c r="N3847" t="b">
        <v>0</v>
      </c>
      <c r="O3847" s="11">
        <f t="shared" si="361"/>
        <v>2.1049999999999999E-2</v>
      </c>
      <c r="P3847" s="12">
        <f t="shared" si="362"/>
        <v>42248.627013888887</v>
      </c>
      <c r="Q3847" s="12">
        <f t="shared" si="363"/>
        <v>42278.627013888887</v>
      </c>
      <c r="R3847" t="s">
        <v>8271</v>
      </c>
      <c r="S3847" t="str">
        <f t="shared" si="364"/>
        <v>theater</v>
      </c>
      <c r="T3847" t="str">
        <f t="shared" si="365"/>
        <v>plays</v>
      </c>
    </row>
    <row r="3848" spans="1:20" ht="43.2" x14ac:dyDescent="0.55000000000000004">
      <c r="A3848">
        <v>3846</v>
      </c>
      <c r="B3848" s="3" t="s">
        <v>3843</v>
      </c>
      <c r="C3848" s="3" t="s">
        <v>7955</v>
      </c>
      <c r="D3848" s="7">
        <v>7000</v>
      </c>
      <c r="E3848" s="7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7">
        <f t="shared" si="360"/>
        <v>23.625</v>
      </c>
      <c r="N3848" t="b">
        <v>0</v>
      </c>
      <c r="O3848" s="11">
        <f t="shared" si="361"/>
        <v>2.7E-2</v>
      </c>
      <c r="P3848" s="12">
        <f t="shared" si="362"/>
        <v>41885.221550925926</v>
      </c>
      <c r="Q3848" s="12">
        <f t="shared" si="363"/>
        <v>41916.290972222225</v>
      </c>
      <c r="R3848" t="s">
        <v>8271</v>
      </c>
      <c r="S3848" t="str">
        <f t="shared" si="364"/>
        <v>theater</v>
      </c>
      <c r="T3848" t="str">
        <f t="shared" si="365"/>
        <v>plays</v>
      </c>
    </row>
    <row r="3849" spans="1:20" ht="43.2" x14ac:dyDescent="0.55000000000000004">
      <c r="A3849">
        <v>3847</v>
      </c>
      <c r="B3849" s="3" t="s">
        <v>3844</v>
      </c>
      <c r="C3849" s="3" t="s">
        <v>7956</v>
      </c>
      <c r="D3849" s="7">
        <v>10500</v>
      </c>
      <c r="E3849" s="7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7">
        <f t="shared" si="360"/>
        <v>188.55555555555554</v>
      </c>
      <c r="N3849" t="b">
        <v>0</v>
      </c>
      <c r="O3849" s="11">
        <f t="shared" si="361"/>
        <v>0.16161904761904761</v>
      </c>
      <c r="P3849" s="12">
        <f t="shared" si="362"/>
        <v>42159.224432870367</v>
      </c>
      <c r="Q3849" s="12">
        <f t="shared" si="363"/>
        <v>42204.224432870367</v>
      </c>
      <c r="R3849" t="s">
        <v>8271</v>
      </c>
      <c r="S3849" t="str">
        <f t="shared" si="364"/>
        <v>theater</v>
      </c>
      <c r="T3849" t="str">
        <f t="shared" si="365"/>
        <v>plays</v>
      </c>
    </row>
    <row r="3850" spans="1:20" ht="43.2" x14ac:dyDescent="0.55000000000000004">
      <c r="A3850">
        <v>3848</v>
      </c>
      <c r="B3850" s="3" t="s">
        <v>3845</v>
      </c>
      <c r="C3850" s="3" t="s">
        <v>7957</v>
      </c>
      <c r="D3850" s="7">
        <v>13000</v>
      </c>
      <c r="E3850" s="7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7">
        <f t="shared" si="360"/>
        <v>49.511627906976742</v>
      </c>
      <c r="N3850" t="b">
        <v>0</v>
      </c>
      <c r="O3850" s="11">
        <f t="shared" si="361"/>
        <v>0.16376923076923078</v>
      </c>
      <c r="P3850" s="12">
        <f t="shared" si="362"/>
        <v>42265.817002314812</v>
      </c>
      <c r="Q3850" s="12">
        <f t="shared" si="363"/>
        <v>42295.817002314812</v>
      </c>
      <c r="R3850" t="s">
        <v>8271</v>
      </c>
      <c r="S3850" t="str">
        <f t="shared" si="364"/>
        <v>theater</v>
      </c>
      <c r="T3850" t="str">
        <f t="shared" si="365"/>
        <v>plays</v>
      </c>
    </row>
    <row r="3851" spans="1:20" ht="43.2" x14ac:dyDescent="0.55000000000000004">
      <c r="A3851">
        <v>3849</v>
      </c>
      <c r="B3851" s="3" t="s">
        <v>3846</v>
      </c>
      <c r="C3851" s="3" t="s">
        <v>7958</v>
      </c>
      <c r="D3851" s="7">
        <v>30000</v>
      </c>
      <c r="E3851" s="7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7">
        <f t="shared" si="360"/>
        <v>75.464285714285708</v>
      </c>
      <c r="N3851" t="b">
        <v>0</v>
      </c>
      <c r="O3851" s="11">
        <f t="shared" si="361"/>
        <v>7.0433333333333334E-2</v>
      </c>
      <c r="P3851" s="12">
        <f t="shared" si="362"/>
        <v>42136.767175925925</v>
      </c>
      <c r="Q3851" s="12">
        <f t="shared" si="363"/>
        <v>42166.767175925925</v>
      </c>
      <c r="R3851" t="s">
        <v>8271</v>
      </c>
      <c r="S3851" t="str">
        <f t="shared" si="364"/>
        <v>theater</v>
      </c>
      <c r="T3851" t="str">
        <f t="shared" si="365"/>
        <v>plays</v>
      </c>
    </row>
    <row r="3852" spans="1:20" ht="28.8" x14ac:dyDescent="0.55000000000000004">
      <c r="A3852">
        <v>3850</v>
      </c>
      <c r="B3852" s="3" t="s">
        <v>3847</v>
      </c>
      <c r="C3852" s="3" t="s">
        <v>7959</v>
      </c>
      <c r="D3852" s="7">
        <v>1000</v>
      </c>
      <c r="E3852" s="7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7">
        <f t="shared" si="360"/>
        <v>9.5</v>
      </c>
      <c r="N3852" t="b">
        <v>0</v>
      </c>
      <c r="O3852" s="11">
        <f t="shared" si="361"/>
        <v>3.7999999999999999E-2</v>
      </c>
      <c r="P3852" s="12">
        <f t="shared" si="362"/>
        <v>41975.124340277776</v>
      </c>
      <c r="Q3852" s="12">
        <f t="shared" si="363"/>
        <v>42005.124340277776</v>
      </c>
      <c r="R3852" t="s">
        <v>8271</v>
      </c>
      <c r="S3852" t="str">
        <f t="shared" si="364"/>
        <v>theater</v>
      </c>
      <c r="T3852" t="str">
        <f t="shared" si="365"/>
        <v>plays</v>
      </c>
    </row>
    <row r="3853" spans="1:20" ht="43.2" x14ac:dyDescent="0.55000000000000004">
      <c r="A3853">
        <v>3851</v>
      </c>
      <c r="B3853" s="3" t="s">
        <v>3848</v>
      </c>
      <c r="C3853" s="3" t="s">
        <v>7960</v>
      </c>
      <c r="D3853" s="7">
        <v>2500</v>
      </c>
      <c r="E3853" s="7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7">
        <f t="shared" si="360"/>
        <v>35.5</v>
      </c>
      <c r="N3853" t="b">
        <v>0</v>
      </c>
      <c r="O3853" s="11">
        <f t="shared" si="361"/>
        <v>0.34079999999999999</v>
      </c>
      <c r="P3853" s="12">
        <f t="shared" si="362"/>
        <v>42172.439571759256</v>
      </c>
      <c r="Q3853" s="12">
        <f t="shared" si="363"/>
        <v>42202.439571759256</v>
      </c>
      <c r="R3853" t="s">
        <v>8271</v>
      </c>
      <c r="S3853" t="str">
        <f t="shared" si="364"/>
        <v>theater</v>
      </c>
      <c r="T3853" t="str">
        <f t="shared" si="365"/>
        <v>plays</v>
      </c>
    </row>
    <row r="3854" spans="1:20" ht="43.2" x14ac:dyDescent="0.55000000000000004">
      <c r="A3854">
        <v>3852</v>
      </c>
      <c r="B3854" s="3" t="s">
        <v>3849</v>
      </c>
      <c r="C3854" s="3" t="s">
        <v>7961</v>
      </c>
      <c r="D3854" s="7">
        <v>10000</v>
      </c>
      <c r="E3854" s="7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7">
        <f t="shared" si="360"/>
        <v>10</v>
      </c>
      <c r="N3854" t="b">
        <v>0</v>
      </c>
      <c r="O3854" s="11">
        <f t="shared" si="361"/>
        <v>2E-3</v>
      </c>
      <c r="P3854" s="12">
        <f t="shared" si="362"/>
        <v>42065.190694444449</v>
      </c>
      <c r="Q3854" s="12">
        <f t="shared" si="363"/>
        <v>42090.149027777778</v>
      </c>
      <c r="R3854" t="s">
        <v>8271</v>
      </c>
      <c r="S3854" t="str">
        <f t="shared" si="364"/>
        <v>theater</v>
      </c>
      <c r="T3854" t="str">
        <f t="shared" si="365"/>
        <v>plays</v>
      </c>
    </row>
    <row r="3855" spans="1:20" ht="28.8" x14ac:dyDescent="0.55000000000000004">
      <c r="A3855">
        <v>3853</v>
      </c>
      <c r="B3855" s="3" t="s">
        <v>3850</v>
      </c>
      <c r="C3855" s="3" t="s">
        <v>7962</v>
      </c>
      <c r="D3855" s="7">
        <v>100000</v>
      </c>
      <c r="E3855" s="7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7">
        <f t="shared" si="360"/>
        <v>13</v>
      </c>
      <c r="N3855" t="b">
        <v>0</v>
      </c>
      <c r="O3855" s="11">
        <f t="shared" si="361"/>
        <v>2.5999999999999998E-4</v>
      </c>
      <c r="P3855" s="12">
        <f t="shared" si="362"/>
        <v>41848.84002314815</v>
      </c>
      <c r="Q3855" s="12">
        <f t="shared" si="363"/>
        <v>41883.84002314815</v>
      </c>
      <c r="R3855" t="s">
        <v>8271</v>
      </c>
      <c r="S3855" t="str">
        <f t="shared" si="364"/>
        <v>theater</v>
      </c>
      <c r="T3855" t="str">
        <f t="shared" si="365"/>
        <v>plays</v>
      </c>
    </row>
    <row r="3856" spans="1:20" ht="28.8" x14ac:dyDescent="0.55000000000000004">
      <c r="A3856">
        <v>3854</v>
      </c>
      <c r="B3856" s="3" t="s">
        <v>3851</v>
      </c>
      <c r="C3856" s="3" t="s">
        <v>7963</v>
      </c>
      <c r="D3856" s="7">
        <v>11000</v>
      </c>
      <c r="E3856" s="7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7">
        <f t="shared" si="360"/>
        <v>89.4</v>
      </c>
      <c r="N3856" t="b">
        <v>0</v>
      </c>
      <c r="O3856" s="11">
        <f t="shared" si="361"/>
        <v>0.16254545454545455</v>
      </c>
      <c r="P3856" s="12">
        <f t="shared" si="362"/>
        <v>42103.884930555556</v>
      </c>
      <c r="Q3856" s="12">
        <f t="shared" si="363"/>
        <v>42133.884930555556</v>
      </c>
      <c r="R3856" t="s">
        <v>8271</v>
      </c>
      <c r="S3856" t="str">
        <f t="shared" si="364"/>
        <v>theater</v>
      </c>
      <c r="T3856" t="str">
        <f t="shared" si="365"/>
        <v>plays</v>
      </c>
    </row>
    <row r="3857" spans="1:20" ht="43.2" x14ac:dyDescent="0.55000000000000004">
      <c r="A3857">
        <v>3855</v>
      </c>
      <c r="B3857" s="3" t="s">
        <v>3852</v>
      </c>
      <c r="C3857" s="3" t="s">
        <v>7964</v>
      </c>
      <c r="D3857" s="7">
        <v>1000</v>
      </c>
      <c r="E3857" s="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7">
        <f t="shared" si="360"/>
        <v>25</v>
      </c>
      <c r="N3857" t="b">
        <v>0</v>
      </c>
      <c r="O3857" s="11">
        <f t="shared" si="361"/>
        <v>2.5000000000000001E-2</v>
      </c>
      <c r="P3857" s="12">
        <f t="shared" si="362"/>
        <v>42059.970729166671</v>
      </c>
      <c r="Q3857" s="12">
        <f t="shared" si="363"/>
        <v>42089.929062499999</v>
      </c>
      <c r="R3857" t="s">
        <v>8271</v>
      </c>
      <c r="S3857" t="str">
        <f t="shared" si="364"/>
        <v>theater</v>
      </c>
      <c r="T3857" t="str">
        <f t="shared" si="365"/>
        <v>plays</v>
      </c>
    </row>
    <row r="3858" spans="1:20" ht="43.2" x14ac:dyDescent="0.55000000000000004">
      <c r="A3858">
        <v>3856</v>
      </c>
      <c r="B3858" s="3" t="s">
        <v>3853</v>
      </c>
      <c r="C3858" s="3" t="s">
        <v>7965</v>
      </c>
      <c r="D3858" s="7">
        <v>5000</v>
      </c>
      <c r="E3858" s="7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7">
        <f t="shared" si="360"/>
        <v>1</v>
      </c>
      <c r="N3858" t="b">
        <v>0</v>
      </c>
      <c r="O3858" s="11">
        <f t="shared" si="361"/>
        <v>2.0000000000000001E-4</v>
      </c>
      <c r="P3858" s="12">
        <f t="shared" si="362"/>
        <v>42041.743090277778</v>
      </c>
      <c r="Q3858" s="12">
        <f t="shared" si="363"/>
        <v>42071.701423611114</v>
      </c>
      <c r="R3858" t="s">
        <v>8271</v>
      </c>
      <c r="S3858" t="str">
        <f t="shared" si="364"/>
        <v>theater</v>
      </c>
      <c r="T3858" t="str">
        <f t="shared" si="365"/>
        <v>plays</v>
      </c>
    </row>
    <row r="3859" spans="1:20" ht="43.2" x14ac:dyDescent="0.55000000000000004">
      <c r="A3859">
        <v>3857</v>
      </c>
      <c r="B3859" s="3" t="s">
        <v>3854</v>
      </c>
      <c r="C3859" s="3" t="s">
        <v>7966</v>
      </c>
      <c r="D3859" s="7">
        <v>5000</v>
      </c>
      <c r="E3859" s="7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7">
        <f t="shared" si="360"/>
        <v>65</v>
      </c>
      <c r="N3859" t="b">
        <v>0</v>
      </c>
      <c r="O3859" s="11">
        <f t="shared" si="361"/>
        <v>5.1999999999999998E-2</v>
      </c>
      <c r="P3859" s="12">
        <f t="shared" si="362"/>
        <v>41829.73715277778</v>
      </c>
      <c r="Q3859" s="12">
        <f t="shared" si="363"/>
        <v>41852.716666666667</v>
      </c>
      <c r="R3859" t="s">
        <v>8271</v>
      </c>
      <c r="S3859" t="str">
        <f t="shared" si="364"/>
        <v>theater</v>
      </c>
      <c r="T3859" t="str">
        <f t="shared" si="365"/>
        <v>plays</v>
      </c>
    </row>
    <row r="3860" spans="1:20" ht="43.2" x14ac:dyDescent="0.55000000000000004">
      <c r="A3860">
        <v>3858</v>
      </c>
      <c r="B3860" s="3" t="s">
        <v>3855</v>
      </c>
      <c r="C3860" s="3" t="s">
        <v>7967</v>
      </c>
      <c r="D3860" s="7">
        <v>500</v>
      </c>
      <c r="E3860" s="7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7">
        <f t="shared" si="360"/>
        <v>10</v>
      </c>
      <c r="N3860" t="b">
        <v>0</v>
      </c>
      <c r="O3860" s="11">
        <f t="shared" si="361"/>
        <v>0.02</v>
      </c>
      <c r="P3860" s="12">
        <f t="shared" si="362"/>
        <v>42128.431064814817</v>
      </c>
      <c r="Q3860" s="12">
        <f t="shared" si="363"/>
        <v>42146.875</v>
      </c>
      <c r="R3860" t="s">
        <v>8271</v>
      </c>
      <c r="S3860" t="str">
        <f t="shared" si="364"/>
        <v>theater</v>
      </c>
      <c r="T3860" t="str">
        <f t="shared" si="365"/>
        <v>plays</v>
      </c>
    </row>
    <row r="3861" spans="1:20" ht="43.2" x14ac:dyDescent="0.55000000000000004">
      <c r="A3861">
        <v>3859</v>
      </c>
      <c r="B3861" s="3" t="s">
        <v>3856</v>
      </c>
      <c r="C3861" s="3" t="s">
        <v>7968</v>
      </c>
      <c r="D3861" s="7">
        <v>2500</v>
      </c>
      <c r="E3861" s="7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7">
        <f t="shared" si="360"/>
        <v>1</v>
      </c>
      <c r="N3861" t="b">
        <v>0</v>
      </c>
      <c r="O3861" s="11">
        <f t="shared" si="361"/>
        <v>4.0000000000000002E-4</v>
      </c>
      <c r="P3861" s="12">
        <f t="shared" si="362"/>
        <v>41789.893599537041</v>
      </c>
      <c r="Q3861" s="12">
        <f t="shared" si="363"/>
        <v>41815.875</v>
      </c>
      <c r="R3861" t="s">
        <v>8271</v>
      </c>
      <c r="S3861" t="str">
        <f t="shared" si="364"/>
        <v>theater</v>
      </c>
      <c r="T3861" t="str">
        <f t="shared" si="365"/>
        <v>plays</v>
      </c>
    </row>
    <row r="3862" spans="1:20" ht="43.2" x14ac:dyDescent="0.55000000000000004">
      <c r="A3862">
        <v>3860</v>
      </c>
      <c r="B3862" s="3" t="s">
        <v>3857</v>
      </c>
      <c r="C3862" s="3" t="s">
        <v>7969</v>
      </c>
      <c r="D3862" s="7">
        <v>6000</v>
      </c>
      <c r="E3862" s="7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7">
        <f t="shared" si="360"/>
        <v>81.538461538461533</v>
      </c>
      <c r="N3862" t="b">
        <v>0</v>
      </c>
      <c r="O3862" s="11">
        <f t="shared" si="361"/>
        <v>0.17666666666666667</v>
      </c>
      <c r="P3862" s="12">
        <f t="shared" si="362"/>
        <v>41833.660995370366</v>
      </c>
      <c r="Q3862" s="12">
        <f t="shared" si="363"/>
        <v>41863.660995370366</v>
      </c>
      <c r="R3862" t="s">
        <v>8271</v>
      </c>
      <c r="S3862" t="str">
        <f t="shared" si="364"/>
        <v>theater</v>
      </c>
      <c r="T3862" t="str">
        <f t="shared" si="365"/>
        <v>plays</v>
      </c>
    </row>
    <row r="3863" spans="1:20" x14ac:dyDescent="0.55000000000000004">
      <c r="A3863">
        <v>3861</v>
      </c>
      <c r="B3863" s="3" t="s">
        <v>3858</v>
      </c>
      <c r="C3863" s="3" t="s">
        <v>7970</v>
      </c>
      <c r="D3863" s="7">
        <v>2000</v>
      </c>
      <c r="E3863" s="7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7">
        <f t="shared" si="360"/>
        <v>100</v>
      </c>
      <c r="N3863" t="b">
        <v>0</v>
      </c>
      <c r="O3863" s="11">
        <f t="shared" si="361"/>
        <v>0.05</v>
      </c>
      <c r="P3863" s="12">
        <f t="shared" si="362"/>
        <v>41914.590011574073</v>
      </c>
      <c r="Q3863" s="12">
        <f t="shared" si="363"/>
        <v>41955.907638888893</v>
      </c>
      <c r="R3863" t="s">
        <v>8271</v>
      </c>
      <c r="S3863" t="str">
        <f t="shared" si="364"/>
        <v>theater</v>
      </c>
      <c r="T3863" t="str">
        <f t="shared" si="365"/>
        <v>plays</v>
      </c>
    </row>
    <row r="3864" spans="1:20" ht="28.8" x14ac:dyDescent="0.55000000000000004">
      <c r="A3864">
        <v>3862</v>
      </c>
      <c r="B3864" s="3" t="s">
        <v>3859</v>
      </c>
      <c r="C3864" s="3" t="s">
        <v>7971</v>
      </c>
      <c r="D3864" s="7">
        <v>7500</v>
      </c>
      <c r="E3864" s="7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7">
        <f t="shared" si="360"/>
        <v>1</v>
      </c>
      <c r="N3864" t="b">
        <v>0</v>
      </c>
      <c r="O3864" s="11">
        <f t="shared" si="361"/>
        <v>1.3333333333333334E-4</v>
      </c>
      <c r="P3864" s="12">
        <f t="shared" si="362"/>
        <v>42611.261064814811</v>
      </c>
      <c r="Q3864" s="12">
        <f t="shared" si="363"/>
        <v>42625.707638888889</v>
      </c>
      <c r="R3864" t="s">
        <v>8271</v>
      </c>
      <c r="S3864" t="str">
        <f t="shared" si="364"/>
        <v>theater</v>
      </c>
      <c r="T3864" t="str">
        <f t="shared" si="365"/>
        <v>plays</v>
      </c>
    </row>
    <row r="3865" spans="1:20" ht="43.2" x14ac:dyDescent="0.55000000000000004">
      <c r="A3865">
        <v>3863</v>
      </c>
      <c r="B3865" s="3" t="s">
        <v>3860</v>
      </c>
      <c r="C3865" s="3" t="s">
        <v>7972</v>
      </c>
      <c r="D3865" s="7">
        <v>6000</v>
      </c>
      <c r="E3865" s="7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7" t="e">
        <f t="shared" si="360"/>
        <v>#DIV/0!</v>
      </c>
      <c r="N3865" t="b">
        <v>0</v>
      </c>
      <c r="O3865" s="11">
        <f t="shared" si="361"/>
        <v>0</v>
      </c>
      <c r="P3865" s="12">
        <f t="shared" si="362"/>
        <v>42253.633159722223</v>
      </c>
      <c r="Q3865" s="12">
        <f t="shared" si="363"/>
        <v>42313.674826388888</v>
      </c>
      <c r="R3865" t="s">
        <v>8271</v>
      </c>
      <c r="S3865" t="str">
        <f t="shared" si="364"/>
        <v>theater</v>
      </c>
      <c r="T3865" t="str">
        <f t="shared" si="365"/>
        <v>plays</v>
      </c>
    </row>
    <row r="3866" spans="1:20" ht="43.2" x14ac:dyDescent="0.55000000000000004">
      <c r="A3866">
        <v>3864</v>
      </c>
      <c r="B3866" s="3" t="s">
        <v>3861</v>
      </c>
      <c r="C3866" s="3" t="s">
        <v>7973</v>
      </c>
      <c r="D3866" s="7">
        <v>5000</v>
      </c>
      <c r="E3866" s="7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7">
        <f t="shared" si="360"/>
        <v>20</v>
      </c>
      <c r="N3866" t="b">
        <v>0</v>
      </c>
      <c r="O3866" s="11">
        <f t="shared" si="361"/>
        <v>1.2E-2</v>
      </c>
      <c r="P3866" s="12">
        <f t="shared" si="362"/>
        <v>42295.891828703709</v>
      </c>
      <c r="Q3866" s="12">
        <f t="shared" si="363"/>
        <v>42325.933495370366</v>
      </c>
      <c r="R3866" t="s">
        <v>8271</v>
      </c>
      <c r="S3866" t="str">
        <f t="shared" si="364"/>
        <v>theater</v>
      </c>
      <c r="T3866" t="str">
        <f t="shared" si="365"/>
        <v>plays</v>
      </c>
    </row>
    <row r="3867" spans="1:20" ht="43.2" x14ac:dyDescent="0.55000000000000004">
      <c r="A3867">
        <v>3865</v>
      </c>
      <c r="B3867" s="3" t="s">
        <v>3862</v>
      </c>
      <c r="C3867" s="3" t="s">
        <v>7974</v>
      </c>
      <c r="D3867" s="7">
        <v>2413</v>
      </c>
      <c r="E3867" s="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7">
        <f t="shared" si="360"/>
        <v>46.428571428571431</v>
      </c>
      <c r="N3867" t="b">
        <v>0</v>
      </c>
      <c r="O3867" s="11">
        <f t="shared" si="361"/>
        <v>0.26937422295897223</v>
      </c>
      <c r="P3867" s="12">
        <f t="shared" si="362"/>
        <v>41841.651597222226</v>
      </c>
      <c r="Q3867" s="12">
        <f t="shared" si="363"/>
        <v>41881.229166666664</v>
      </c>
      <c r="R3867" t="s">
        <v>8271</v>
      </c>
      <c r="S3867" t="str">
        <f t="shared" si="364"/>
        <v>theater</v>
      </c>
      <c r="T3867" t="str">
        <f t="shared" si="365"/>
        <v>plays</v>
      </c>
    </row>
    <row r="3868" spans="1:20" ht="28.8" x14ac:dyDescent="0.55000000000000004">
      <c r="A3868">
        <v>3866</v>
      </c>
      <c r="B3868" s="3" t="s">
        <v>3863</v>
      </c>
      <c r="C3868" s="3" t="s">
        <v>7975</v>
      </c>
      <c r="D3868" s="7">
        <v>2000</v>
      </c>
      <c r="E3868" s="7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7">
        <f t="shared" si="360"/>
        <v>5.5</v>
      </c>
      <c r="N3868" t="b">
        <v>0</v>
      </c>
      <c r="O3868" s="11">
        <f t="shared" si="361"/>
        <v>5.4999999999999997E-3</v>
      </c>
      <c r="P3868" s="12">
        <f t="shared" si="362"/>
        <v>42402.947002314817</v>
      </c>
      <c r="Q3868" s="12">
        <f t="shared" si="363"/>
        <v>42452.145138888889</v>
      </c>
      <c r="R3868" t="s">
        <v>8271</v>
      </c>
      <c r="S3868" t="str">
        <f t="shared" si="364"/>
        <v>theater</v>
      </c>
      <c r="T3868" t="str">
        <f t="shared" si="365"/>
        <v>plays</v>
      </c>
    </row>
    <row r="3869" spans="1:20" ht="43.2" x14ac:dyDescent="0.55000000000000004">
      <c r="A3869">
        <v>3867</v>
      </c>
      <c r="B3869" s="3" t="s">
        <v>3864</v>
      </c>
      <c r="C3869" s="3" t="s">
        <v>7976</v>
      </c>
      <c r="D3869" s="7">
        <v>2000</v>
      </c>
      <c r="E3869" s="7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7">
        <f t="shared" si="360"/>
        <v>50.2</v>
      </c>
      <c r="N3869" t="b">
        <v>0</v>
      </c>
      <c r="O3869" s="11">
        <f t="shared" si="361"/>
        <v>0.1255</v>
      </c>
      <c r="P3869" s="12">
        <f t="shared" si="362"/>
        <v>42509.814108796301</v>
      </c>
      <c r="Q3869" s="12">
        <f t="shared" si="363"/>
        <v>42539.814108796301</v>
      </c>
      <c r="R3869" t="s">
        <v>8271</v>
      </c>
      <c r="S3869" t="str">
        <f t="shared" si="364"/>
        <v>theater</v>
      </c>
      <c r="T3869" t="str">
        <f t="shared" si="365"/>
        <v>plays</v>
      </c>
    </row>
    <row r="3870" spans="1:20" x14ac:dyDescent="0.55000000000000004">
      <c r="A3870">
        <v>3868</v>
      </c>
      <c r="B3870" s="3" t="s">
        <v>3865</v>
      </c>
      <c r="C3870" s="3" t="s">
        <v>7977</v>
      </c>
      <c r="D3870" s="7">
        <v>5000</v>
      </c>
      <c r="E3870" s="7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7">
        <f t="shared" si="360"/>
        <v>10</v>
      </c>
      <c r="N3870" t="b">
        <v>0</v>
      </c>
      <c r="O3870" s="11">
        <f t="shared" si="361"/>
        <v>2E-3</v>
      </c>
      <c r="P3870" s="12">
        <f t="shared" si="362"/>
        <v>41865.659780092588</v>
      </c>
      <c r="Q3870" s="12">
        <f t="shared" si="363"/>
        <v>41890.659780092588</v>
      </c>
      <c r="R3870" t="s">
        <v>8305</v>
      </c>
      <c r="S3870" t="str">
        <f t="shared" si="364"/>
        <v>theater</v>
      </c>
      <c r="T3870" t="str">
        <f t="shared" si="365"/>
        <v>musical</v>
      </c>
    </row>
    <row r="3871" spans="1:20" ht="28.8" x14ac:dyDescent="0.55000000000000004">
      <c r="A3871">
        <v>3869</v>
      </c>
      <c r="B3871" s="3" t="s">
        <v>3866</v>
      </c>
      <c r="C3871" s="3" t="s">
        <v>7978</v>
      </c>
      <c r="D3871" s="7">
        <v>13111</v>
      </c>
      <c r="E3871" s="7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7">
        <f t="shared" si="360"/>
        <v>30.133333333333333</v>
      </c>
      <c r="N3871" t="b">
        <v>0</v>
      </c>
      <c r="O3871" s="11">
        <f t="shared" si="361"/>
        <v>3.44748684310884E-2</v>
      </c>
      <c r="P3871" s="12">
        <f t="shared" si="362"/>
        <v>42047.724444444444</v>
      </c>
      <c r="Q3871" s="12">
        <f t="shared" si="363"/>
        <v>42077.132638888885</v>
      </c>
      <c r="R3871" t="s">
        <v>8305</v>
      </c>
      <c r="S3871" t="str">
        <f t="shared" si="364"/>
        <v>theater</v>
      </c>
      <c r="T3871" t="str">
        <f t="shared" si="365"/>
        <v>musical</v>
      </c>
    </row>
    <row r="3872" spans="1:20" ht="43.2" x14ac:dyDescent="0.55000000000000004">
      <c r="A3872">
        <v>3870</v>
      </c>
      <c r="B3872" s="3" t="s">
        <v>3867</v>
      </c>
      <c r="C3872" s="3" t="s">
        <v>7979</v>
      </c>
      <c r="D3872" s="7">
        <v>10000</v>
      </c>
      <c r="E3872" s="7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7">
        <f t="shared" si="360"/>
        <v>150</v>
      </c>
      <c r="N3872" t="b">
        <v>0</v>
      </c>
      <c r="O3872" s="11">
        <f t="shared" si="361"/>
        <v>0.15</v>
      </c>
      <c r="P3872" s="12">
        <f t="shared" si="362"/>
        <v>41793.17219907407</v>
      </c>
      <c r="Q3872" s="12">
        <f t="shared" si="363"/>
        <v>41823.17219907407</v>
      </c>
      <c r="R3872" t="s">
        <v>8305</v>
      </c>
      <c r="S3872" t="str">
        <f t="shared" si="364"/>
        <v>theater</v>
      </c>
      <c r="T3872" t="str">
        <f t="shared" si="365"/>
        <v>musical</v>
      </c>
    </row>
    <row r="3873" spans="1:20" ht="28.8" x14ac:dyDescent="0.55000000000000004">
      <c r="A3873">
        <v>3871</v>
      </c>
      <c r="B3873" s="3" t="s">
        <v>3868</v>
      </c>
      <c r="C3873" s="3" t="s">
        <v>7980</v>
      </c>
      <c r="D3873" s="7">
        <v>1500</v>
      </c>
      <c r="E3873" s="7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7">
        <f t="shared" si="360"/>
        <v>13.333333333333334</v>
      </c>
      <c r="N3873" t="b">
        <v>0</v>
      </c>
      <c r="O3873" s="11">
        <f t="shared" si="361"/>
        <v>2.6666666666666668E-2</v>
      </c>
      <c r="P3873" s="12">
        <f t="shared" si="362"/>
        <v>42763.780671296292</v>
      </c>
      <c r="Q3873" s="12">
        <f t="shared" si="363"/>
        <v>42823.739004629635</v>
      </c>
      <c r="R3873" t="s">
        <v>8305</v>
      </c>
      <c r="S3873" t="str">
        <f t="shared" si="364"/>
        <v>theater</v>
      </c>
      <c r="T3873" t="str">
        <f t="shared" si="365"/>
        <v>musical</v>
      </c>
    </row>
    <row r="3874" spans="1:20" ht="43.2" x14ac:dyDescent="0.55000000000000004">
      <c r="A3874">
        <v>3872</v>
      </c>
      <c r="B3874" s="3" t="s">
        <v>3869</v>
      </c>
      <c r="C3874" s="3" t="s">
        <v>7981</v>
      </c>
      <c r="D3874" s="7">
        <v>15000</v>
      </c>
      <c r="E3874" s="7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7" t="e">
        <f t="shared" si="360"/>
        <v>#DIV/0!</v>
      </c>
      <c r="N3874" t="b">
        <v>0</v>
      </c>
      <c r="O3874" s="11">
        <f t="shared" si="361"/>
        <v>0</v>
      </c>
      <c r="P3874" s="12">
        <f t="shared" si="362"/>
        <v>42180.145787037036</v>
      </c>
      <c r="Q3874" s="12">
        <f t="shared" si="363"/>
        <v>42230.145787037036</v>
      </c>
      <c r="R3874" t="s">
        <v>8305</v>
      </c>
      <c r="S3874" t="str">
        <f t="shared" si="364"/>
        <v>theater</v>
      </c>
      <c r="T3874" t="str">
        <f t="shared" si="365"/>
        <v>musical</v>
      </c>
    </row>
    <row r="3875" spans="1:20" ht="43.2" x14ac:dyDescent="0.55000000000000004">
      <c r="A3875">
        <v>3873</v>
      </c>
      <c r="B3875" s="3" t="s">
        <v>3870</v>
      </c>
      <c r="C3875" s="3" t="s">
        <v>7982</v>
      </c>
      <c r="D3875" s="7">
        <v>5500</v>
      </c>
      <c r="E3875" s="7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7" t="e">
        <f t="shared" si="360"/>
        <v>#DIV/0!</v>
      </c>
      <c r="N3875" t="b">
        <v>0</v>
      </c>
      <c r="O3875" s="11">
        <f t="shared" si="361"/>
        <v>0</v>
      </c>
      <c r="P3875" s="12">
        <f t="shared" si="362"/>
        <v>42255.696006944447</v>
      </c>
      <c r="Q3875" s="12">
        <f t="shared" si="363"/>
        <v>42285.696006944447</v>
      </c>
      <c r="R3875" t="s">
        <v>8305</v>
      </c>
      <c r="S3875" t="str">
        <f t="shared" si="364"/>
        <v>theater</v>
      </c>
      <c r="T3875" t="str">
        <f t="shared" si="365"/>
        <v>musical</v>
      </c>
    </row>
    <row r="3876" spans="1:20" ht="43.2" x14ac:dyDescent="0.55000000000000004">
      <c r="A3876">
        <v>3874</v>
      </c>
      <c r="B3876" s="3" t="s">
        <v>3871</v>
      </c>
      <c r="C3876" s="3" t="s">
        <v>7983</v>
      </c>
      <c r="D3876" s="7">
        <v>620</v>
      </c>
      <c r="E3876" s="7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7" t="e">
        <f t="shared" si="360"/>
        <v>#DIV/0!</v>
      </c>
      <c r="N3876" t="b">
        <v>0</v>
      </c>
      <c r="O3876" s="11">
        <f t="shared" si="361"/>
        <v>0</v>
      </c>
      <c r="P3876" s="12">
        <f t="shared" si="362"/>
        <v>42007.016458333332</v>
      </c>
      <c r="Q3876" s="12">
        <f t="shared" si="363"/>
        <v>42028.041666666672</v>
      </c>
      <c r="R3876" t="s">
        <v>8305</v>
      </c>
      <c r="S3876" t="str">
        <f t="shared" si="364"/>
        <v>theater</v>
      </c>
      <c r="T3876" t="str">
        <f t="shared" si="365"/>
        <v>musical</v>
      </c>
    </row>
    <row r="3877" spans="1:20" ht="43.2" x14ac:dyDescent="0.55000000000000004">
      <c r="A3877">
        <v>3875</v>
      </c>
      <c r="B3877" s="3" t="s">
        <v>3872</v>
      </c>
      <c r="C3877" s="3" t="s">
        <v>7984</v>
      </c>
      <c r="D3877" s="7">
        <v>30000</v>
      </c>
      <c r="E3877" s="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7" t="e">
        <f t="shared" si="360"/>
        <v>#DIV/0!</v>
      </c>
      <c r="N3877" t="b">
        <v>0</v>
      </c>
      <c r="O3877" s="11">
        <f t="shared" si="361"/>
        <v>0</v>
      </c>
      <c r="P3877" s="12">
        <f t="shared" si="362"/>
        <v>42615.346817129626</v>
      </c>
      <c r="Q3877" s="12">
        <f t="shared" si="363"/>
        <v>42616.416666666672</v>
      </c>
      <c r="R3877" t="s">
        <v>8305</v>
      </c>
      <c r="S3877" t="str">
        <f t="shared" si="364"/>
        <v>theater</v>
      </c>
      <c r="T3877" t="str">
        <f t="shared" si="365"/>
        <v>musical</v>
      </c>
    </row>
    <row r="3878" spans="1:20" ht="43.2" x14ac:dyDescent="0.55000000000000004">
      <c r="A3878">
        <v>3876</v>
      </c>
      <c r="B3878" s="3" t="s">
        <v>3873</v>
      </c>
      <c r="C3878" s="3" t="s">
        <v>7985</v>
      </c>
      <c r="D3878" s="7">
        <v>3900</v>
      </c>
      <c r="E3878" s="7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7">
        <f t="shared" si="360"/>
        <v>44.760869565217391</v>
      </c>
      <c r="N3878" t="b">
        <v>0</v>
      </c>
      <c r="O3878" s="11">
        <f t="shared" si="361"/>
        <v>0.52794871794871789</v>
      </c>
      <c r="P3878" s="12">
        <f t="shared" si="362"/>
        <v>42372.624166666668</v>
      </c>
      <c r="Q3878" s="12">
        <f t="shared" si="363"/>
        <v>42402.624166666668</v>
      </c>
      <c r="R3878" t="s">
        <v>8305</v>
      </c>
      <c r="S3878" t="str">
        <f t="shared" si="364"/>
        <v>theater</v>
      </c>
      <c r="T3878" t="str">
        <f t="shared" si="365"/>
        <v>musical</v>
      </c>
    </row>
    <row r="3879" spans="1:20" ht="43.2" x14ac:dyDescent="0.55000000000000004">
      <c r="A3879">
        <v>3877</v>
      </c>
      <c r="B3879" s="3" t="s">
        <v>3874</v>
      </c>
      <c r="C3879" s="3" t="s">
        <v>7986</v>
      </c>
      <c r="D3879" s="7">
        <v>25000</v>
      </c>
      <c r="E3879" s="7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7">
        <f t="shared" si="360"/>
        <v>88.642857142857139</v>
      </c>
      <c r="N3879" t="b">
        <v>0</v>
      </c>
      <c r="O3879" s="11">
        <f t="shared" si="361"/>
        <v>4.9639999999999997E-2</v>
      </c>
      <c r="P3879" s="12">
        <f t="shared" si="362"/>
        <v>42682.67768518519</v>
      </c>
      <c r="Q3879" s="12">
        <f t="shared" si="363"/>
        <v>42712.67768518519</v>
      </c>
      <c r="R3879" t="s">
        <v>8305</v>
      </c>
      <c r="S3879" t="str">
        <f t="shared" si="364"/>
        <v>theater</v>
      </c>
      <c r="T3879" t="str">
        <f t="shared" si="365"/>
        <v>musical</v>
      </c>
    </row>
    <row r="3880" spans="1:20" ht="43.2" x14ac:dyDescent="0.55000000000000004">
      <c r="A3880">
        <v>3878</v>
      </c>
      <c r="B3880" s="3" t="s">
        <v>3875</v>
      </c>
      <c r="C3880" s="3" t="s">
        <v>7987</v>
      </c>
      <c r="D3880" s="7">
        <v>18000</v>
      </c>
      <c r="E3880" s="7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7">
        <f t="shared" si="360"/>
        <v>10</v>
      </c>
      <c r="N3880" t="b">
        <v>0</v>
      </c>
      <c r="O3880" s="11">
        <f t="shared" si="361"/>
        <v>5.5555555555555556E-4</v>
      </c>
      <c r="P3880" s="12">
        <f t="shared" si="362"/>
        <v>42154.818819444445</v>
      </c>
      <c r="Q3880" s="12">
        <f t="shared" si="363"/>
        <v>42185.165972222225</v>
      </c>
      <c r="R3880" t="s">
        <v>8305</v>
      </c>
      <c r="S3880" t="str">
        <f t="shared" si="364"/>
        <v>theater</v>
      </c>
      <c r="T3880" t="str">
        <f t="shared" si="365"/>
        <v>musical</v>
      </c>
    </row>
    <row r="3881" spans="1:20" ht="43.2" x14ac:dyDescent="0.55000000000000004">
      <c r="A3881">
        <v>3879</v>
      </c>
      <c r="B3881" s="3" t="s">
        <v>3876</v>
      </c>
      <c r="C3881" s="3" t="s">
        <v>7988</v>
      </c>
      <c r="D3881" s="7">
        <v>15000</v>
      </c>
      <c r="E3881" s="7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7" t="e">
        <f t="shared" si="360"/>
        <v>#DIV/0!</v>
      </c>
      <c r="N3881" t="b">
        <v>0</v>
      </c>
      <c r="O3881" s="11">
        <f t="shared" si="361"/>
        <v>0</v>
      </c>
      <c r="P3881" s="12">
        <f t="shared" si="362"/>
        <v>41999.861064814817</v>
      </c>
      <c r="Q3881" s="12">
        <f t="shared" si="363"/>
        <v>42029.861064814817</v>
      </c>
      <c r="R3881" t="s">
        <v>8305</v>
      </c>
      <c r="S3881" t="str">
        <f t="shared" si="364"/>
        <v>theater</v>
      </c>
      <c r="T3881" t="str">
        <f t="shared" si="365"/>
        <v>musical</v>
      </c>
    </row>
    <row r="3882" spans="1:20" ht="43.2" x14ac:dyDescent="0.55000000000000004">
      <c r="A3882">
        <v>3880</v>
      </c>
      <c r="B3882" s="3" t="s">
        <v>3877</v>
      </c>
      <c r="C3882" s="3" t="s">
        <v>7989</v>
      </c>
      <c r="D3882" s="7">
        <v>7500</v>
      </c>
      <c r="E3882" s="7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7">
        <f t="shared" si="360"/>
        <v>57.647058823529413</v>
      </c>
      <c r="N3882" t="b">
        <v>0</v>
      </c>
      <c r="O3882" s="11">
        <f t="shared" si="361"/>
        <v>0.13066666666666665</v>
      </c>
      <c r="P3882" s="12">
        <f t="shared" si="362"/>
        <v>41815.815046296295</v>
      </c>
      <c r="Q3882" s="12">
        <f t="shared" si="363"/>
        <v>41850.958333333336</v>
      </c>
      <c r="R3882" t="s">
        <v>8305</v>
      </c>
      <c r="S3882" t="str">
        <f t="shared" si="364"/>
        <v>theater</v>
      </c>
      <c r="T3882" t="str">
        <f t="shared" si="365"/>
        <v>musical</v>
      </c>
    </row>
    <row r="3883" spans="1:20" ht="28.8" x14ac:dyDescent="0.55000000000000004">
      <c r="A3883">
        <v>3881</v>
      </c>
      <c r="B3883" s="3" t="s">
        <v>3878</v>
      </c>
      <c r="C3883" s="3" t="s">
        <v>7990</v>
      </c>
      <c r="D3883" s="7">
        <v>500</v>
      </c>
      <c r="E3883" s="7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7">
        <f t="shared" si="360"/>
        <v>25</v>
      </c>
      <c r="N3883" t="b">
        <v>0</v>
      </c>
      <c r="O3883" s="11">
        <f t="shared" si="361"/>
        <v>0.05</v>
      </c>
      <c r="P3883" s="12">
        <f t="shared" si="362"/>
        <v>42756.018506944441</v>
      </c>
      <c r="Q3883" s="12">
        <f t="shared" si="363"/>
        <v>42786.018506944441</v>
      </c>
      <c r="R3883" t="s">
        <v>8305</v>
      </c>
      <c r="S3883" t="str">
        <f t="shared" si="364"/>
        <v>theater</v>
      </c>
      <c r="T3883" t="str">
        <f t="shared" si="365"/>
        <v>musical</v>
      </c>
    </row>
    <row r="3884" spans="1:20" ht="43.2" x14ac:dyDescent="0.55000000000000004">
      <c r="A3884">
        <v>3882</v>
      </c>
      <c r="B3884" s="3" t="s">
        <v>3879</v>
      </c>
      <c r="C3884" s="3" t="s">
        <v>7991</v>
      </c>
      <c r="D3884" s="7">
        <v>30000</v>
      </c>
      <c r="E3884" s="7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7" t="e">
        <f t="shared" si="360"/>
        <v>#DIV/0!</v>
      </c>
      <c r="N3884" t="b">
        <v>0</v>
      </c>
      <c r="O3884" s="11">
        <f t="shared" si="361"/>
        <v>0</v>
      </c>
      <c r="P3884" s="12">
        <f t="shared" si="362"/>
        <v>42373.983449074076</v>
      </c>
      <c r="Q3884" s="12">
        <f t="shared" si="363"/>
        <v>42400.960416666669</v>
      </c>
      <c r="R3884" t="s">
        <v>8305</v>
      </c>
      <c r="S3884" t="str">
        <f t="shared" si="364"/>
        <v>theater</v>
      </c>
      <c r="T3884" t="str">
        <f t="shared" si="365"/>
        <v>musical</v>
      </c>
    </row>
    <row r="3885" spans="1:20" ht="57.6" x14ac:dyDescent="0.55000000000000004">
      <c r="A3885">
        <v>3883</v>
      </c>
      <c r="B3885" s="3" t="s">
        <v>3880</v>
      </c>
      <c r="C3885" s="3" t="s">
        <v>7992</v>
      </c>
      <c r="D3885" s="7">
        <v>15000</v>
      </c>
      <c r="E3885" s="7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7" t="e">
        <f t="shared" si="360"/>
        <v>#DIV/0!</v>
      </c>
      <c r="N3885" t="b">
        <v>0</v>
      </c>
      <c r="O3885" s="11">
        <f t="shared" si="361"/>
        <v>0</v>
      </c>
      <c r="P3885" s="12">
        <f t="shared" si="362"/>
        <v>41854.602650462963</v>
      </c>
      <c r="Q3885" s="12">
        <f t="shared" si="363"/>
        <v>41884.602650462963</v>
      </c>
      <c r="R3885" t="s">
        <v>8305</v>
      </c>
      <c r="S3885" t="str">
        <f t="shared" si="364"/>
        <v>theater</v>
      </c>
      <c r="T3885" t="str">
        <f t="shared" si="365"/>
        <v>musical</v>
      </c>
    </row>
    <row r="3886" spans="1:20" ht="43.2" x14ac:dyDescent="0.55000000000000004">
      <c r="A3886">
        <v>3884</v>
      </c>
      <c r="B3886" s="3" t="s">
        <v>3881</v>
      </c>
      <c r="C3886" s="3" t="s">
        <v>7993</v>
      </c>
      <c r="D3886" s="7">
        <v>10000</v>
      </c>
      <c r="E3886" s="7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7" t="e">
        <f t="shared" si="360"/>
        <v>#DIV/0!</v>
      </c>
      <c r="N3886" t="b">
        <v>0</v>
      </c>
      <c r="O3886" s="11">
        <f t="shared" si="361"/>
        <v>0</v>
      </c>
      <c r="P3886" s="12">
        <f t="shared" si="362"/>
        <v>42065.791574074072</v>
      </c>
      <c r="Q3886" s="12">
        <f t="shared" si="363"/>
        <v>42090.749907407408</v>
      </c>
      <c r="R3886" t="s">
        <v>8305</v>
      </c>
      <c r="S3886" t="str">
        <f t="shared" si="364"/>
        <v>theater</v>
      </c>
      <c r="T3886" t="str">
        <f t="shared" si="365"/>
        <v>musical</v>
      </c>
    </row>
    <row r="3887" spans="1:20" ht="43.2" x14ac:dyDescent="0.55000000000000004">
      <c r="A3887">
        <v>3885</v>
      </c>
      <c r="B3887" s="3" t="s">
        <v>3882</v>
      </c>
      <c r="C3887" s="3" t="s">
        <v>7994</v>
      </c>
      <c r="D3887" s="7">
        <v>375000</v>
      </c>
      <c r="E3887" s="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7" t="e">
        <f t="shared" si="360"/>
        <v>#DIV/0!</v>
      </c>
      <c r="N3887" t="b">
        <v>0</v>
      </c>
      <c r="O3887" s="11">
        <f t="shared" si="361"/>
        <v>0</v>
      </c>
      <c r="P3887" s="12">
        <f t="shared" si="362"/>
        <v>42469.951284722221</v>
      </c>
      <c r="Q3887" s="12">
        <f t="shared" si="363"/>
        <v>42499.951284722221</v>
      </c>
      <c r="R3887" t="s">
        <v>8305</v>
      </c>
      <c r="S3887" t="str">
        <f t="shared" si="364"/>
        <v>theater</v>
      </c>
      <c r="T3887" t="str">
        <f t="shared" si="365"/>
        <v>musical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 s="7">
        <v>10000</v>
      </c>
      <c r="E3888" s="7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7" t="e">
        <f t="shared" si="360"/>
        <v>#DIV/0!</v>
      </c>
      <c r="N3888" t="b">
        <v>0</v>
      </c>
      <c r="O3888" s="11">
        <f t="shared" si="361"/>
        <v>0</v>
      </c>
      <c r="P3888" s="12">
        <f t="shared" si="362"/>
        <v>41954.228032407409</v>
      </c>
      <c r="Q3888" s="12">
        <f t="shared" si="363"/>
        <v>41984.228032407409</v>
      </c>
      <c r="R3888" t="s">
        <v>8305</v>
      </c>
      <c r="S3888" t="str">
        <f t="shared" si="364"/>
        <v>theater</v>
      </c>
      <c r="T3888" t="str">
        <f t="shared" si="365"/>
        <v>musical</v>
      </c>
    </row>
    <row r="3889" spans="1:20" ht="43.2" x14ac:dyDescent="0.55000000000000004">
      <c r="A3889">
        <v>3887</v>
      </c>
      <c r="B3889" s="3" t="s">
        <v>3884</v>
      </c>
      <c r="C3889" s="3" t="s">
        <v>7995</v>
      </c>
      <c r="D3889" s="7">
        <v>2000</v>
      </c>
      <c r="E3889" s="7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7">
        <f t="shared" si="360"/>
        <v>17.5</v>
      </c>
      <c r="N3889" t="b">
        <v>0</v>
      </c>
      <c r="O3889" s="11">
        <f t="shared" si="361"/>
        <v>1.7500000000000002E-2</v>
      </c>
      <c r="P3889" s="12">
        <f t="shared" si="362"/>
        <v>42079.857974537037</v>
      </c>
      <c r="Q3889" s="12">
        <f t="shared" si="363"/>
        <v>42125.916666666672</v>
      </c>
      <c r="R3889" t="s">
        <v>8305</v>
      </c>
      <c r="S3889" t="str">
        <f t="shared" si="364"/>
        <v>theater</v>
      </c>
      <c r="T3889" t="str">
        <f t="shared" si="365"/>
        <v>musical</v>
      </c>
    </row>
    <row r="3890" spans="1:20" ht="43.2" x14ac:dyDescent="0.55000000000000004">
      <c r="A3890">
        <v>3888</v>
      </c>
      <c r="B3890" s="3" t="s">
        <v>3885</v>
      </c>
      <c r="C3890" s="3" t="s">
        <v>7996</v>
      </c>
      <c r="D3890" s="7">
        <v>2000</v>
      </c>
      <c r="E3890" s="7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7">
        <f t="shared" si="360"/>
        <v>38.714285714285715</v>
      </c>
      <c r="N3890" t="b">
        <v>0</v>
      </c>
      <c r="O3890" s="11">
        <f t="shared" si="361"/>
        <v>0.27100000000000002</v>
      </c>
      <c r="P3890" s="12">
        <f t="shared" si="362"/>
        <v>42762.545810185184</v>
      </c>
      <c r="Q3890" s="12">
        <f t="shared" si="363"/>
        <v>42792.545810185184</v>
      </c>
      <c r="R3890" t="s">
        <v>8271</v>
      </c>
      <c r="S3890" t="str">
        <f t="shared" si="364"/>
        <v>theater</v>
      </c>
      <c r="T3890" t="str">
        <f t="shared" si="365"/>
        <v>plays</v>
      </c>
    </row>
    <row r="3891" spans="1:20" ht="43.2" x14ac:dyDescent="0.55000000000000004">
      <c r="A3891">
        <v>3889</v>
      </c>
      <c r="B3891" s="3" t="s">
        <v>3886</v>
      </c>
      <c r="C3891" s="3" t="s">
        <v>7997</v>
      </c>
      <c r="D3891" s="7">
        <v>8000</v>
      </c>
      <c r="E3891" s="7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7">
        <f t="shared" si="360"/>
        <v>13.111111111111111</v>
      </c>
      <c r="N3891" t="b">
        <v>0</v>
      </c>
      <c r="O3891" s="11">
        <f t="shared" si="361"/>
        <v>1.4749999999999999E-2</v>
      </c>
      <c r="P3891" s="12">
        <f t="shared" si="362"/>
        <v>41977.004976851851</v>
      </c>
      <c r="Q3891" s="12">
        <f t="shared" si="363"/>
        <v>42008.976388888885</v>
      </c>
      <c r="R3891" t="s">
        <v>8271</v>
      </c>
      <c r="S3891" t="str">
        <f t="shared" si="364"/>
        <v>theater</v>
      </c>
      <c r="T3891" t="str">
        <f t="shared" si="365"/>
        <v>plays</v>
      </c>
    </row>
    <row r="3892" spans="1:20" ht="43.2" x14ac:dyDescent="0.55000000000000004">
      <c r="A3892">
        <v>3890</v>
      </c>
      <c r="B3892" s="3" t="s">
        <v>3887</v>
      </c>
      <c r="C3892" s="3" t="s">
        <v>7998</v>
      </c>
      <c r="D3892" s="7">
        <v>15000</v>
      </c>
      <c r="E3892" s="7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7">
        <f t="shared" si="360"/>
        <v>315.5</v>
      </c>
      <c r="N3892" t="b">
        <v>0</v>
      </c>
      <c r="O3892" s="11">
        <f t="shared" si="361"/>
        <v>0.16826666666666668</v>
      </c>
      <c r="P3892" s="12">
        <f t="shared" si="362"/>
        <v>42171.758611111116</v>
      </c>
      <c r="Q3892" s="12">
        <f t="shared" si="363"/>
        <v>42231.758611111116</v>
      </c>
      <c r="R3892" t="s">
        <v>8271</v>
      </c>
      <c r="S3892" t="str">
        <f t="shared" si="364"/>
        <v>theater</v>
      </c>
      <c r="T3892" t="str">
        <f t="shared" si="365"/>
        <v>plays</v>
      </c>
    </row>
    <row r="3893" spans="1:20" ht="28.8" x14ac:dyDescent="0.55000000000000004">
      <c r="A3893">
        <v>3891</v>
      </c>
      <c r="B3893" s="3" t="s">
        <v>3888</v>
      </c>
      <c r="C3893" s="3" t="s">
        <v>7999</v>
      </c>
      <c r="D3893" s="7">
        <v>800</v>
      </c>
      <c r="E3893" s="7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7">
        <f t="shared" si="360"/>
        <v>37.142857142857146</v>
      </c>
      <c r="N3893" t="b">
        <v>0</v>
      </c>
      <c r="O3893" s="11">
        <f t="shared" si="361"/>
        <v>0.32500000000000001</v>
      </c>
      <c r="P3893" s="12">
        <f t="shared" si="362"/>
        <v>42056.1324537037</v>
      </c>
      <c r="Q3893" s="12">
        <f t="shared" si="363"/>
        <v>42086.207638888889</v>
      </c>
      <c r="R3893" t="s">
        <v>8271</v>
      </c>
      <c r="S3893" t="str">
        <f t="shared" si="364"/>
        <v>theater</v>
      </c>
      <c r="T3893" t="str">
        <f t="shared" si="365"/>
        <v>plays</v>
      </c>
    </row>
    <row r="3894" spans="1:20" ht="43.2" x14ac:dyDescent="0.55000000000000004">
      <c r="A3894">
        <v>3892</v>
      </c>
      <c r="B3894" s="3" t="s">
        <v>3889</v>
      </c>
      <c r="C3894" s="3" t="s">
        <v>8000</v>
      </c>
      <c r="D3894" s="7">
        <v>1000</v>
      </c>
      <c r="E3894" s="7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7" t="e">
        <f t="shared" si="360"/>
        <v>#DIV/0!</v>
      </c>
      <c r="N3894" t="b">
        <v>0</v>
      </c>
      <c r="O3894" s="11">
        <f t="shared" si="361"/>
        <v>0</v>
      </c>
      <c r="P3894" s="12">
        <f t="shared" si="362"/>
        <v>41867.652280092596</v>
      </c>
      <c r="Q3894" s="12">
        <f t="shared" si="363"/>
        <v>41875.291666666664</v>
      </c>
      <c r="R3894" t="s">
        <v>8271</v>
      </c>
      <c r="S3894" t="str">
        <f t="shared" si="364"/>
        <v>theater</v>
      </c>
      <c r="T3894" t="str">
        <f t="shared" si="365"/>
        <v>plays</v>
      </c>
    </row>
    <row r="3895" spans="1:20" ht="43.2" x14ac:dyDescent="0.55000000000000004">
      <c r="A3895">
        <v>3893</v>
      </c>
      <c r="B3895" s="3" t="s">
        <v>3890</v>
      </c>
      <c r="C3895" s="3" t="s">
        <v>8001</v>
      </c>
      <c r="D3895" s="7">
        <v>50000</v>
      </c>
      <c r="E3895" s="7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7">
        <f t="shared" si="360"/>
        <v>128.27380952380952</v>
      </c>
      <c r="N3895" t="b">
        <v>0</v>
      </c>
      <c r="O3895" s="11">
        <f t="shared" si="361"/>
        <v>0.2155</v>
      </c>
      <c r="P3895" s="12">
        <f t="shared" si="362"/>
        <v>41779.657870370371</v>
      </c>
      <c r="Q3895" s="12">
        <f t="shared" si="363"/>
        <v>41821.25</v>
      </c>
      <c r="R3895" t="s">
        <v>8271</v>
      </c>
      <c r="S3895" t="str">
        <f t="shared" si="364"/>
        <v>theater</v>
      </c>
      <c r="T3895" t="str">
        <f t="shared" si="365"/>
        <v>plays</v>
      </c>
    </row>
    <row r="3896" spans="1:20" ht="43.2" x14ac:dyDescent="0.55000000000000004">
      <c r="A3896">
        <v>3894</v>
      </c>
      <c r="B3896" s="3" t="s">
        <v>3891</v>
      </c>
      <c r="C3896" s="3" t="s">
        <v>8002</v>
      </c>
      <c r="D3896" s="7">
        <v>15000</v>
      </c>
      <c r="E3896" s="7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7">
        <f t="shared" si="360"/>
        <v>47.272727272727273</v>
      </c>
      <c r="N3896" t="b">
        <v>0</v>
      </c>
      <c r="O3896" s="11">
        <f t="shared" si="361"/>
        <v>3.4666666666666665E-2</v>
      </c>
      <c r="P3896" s="12">
        <f t="shared" si="362"/>
        <v>42679.958472222221</v>
      </c>
      <c r="Q3896" s="12">
        <f t="shared" si="363"/>
        <v>42710.207638888889</v>
      </c>
      <c r="R3896" t="s">
        <v>8271</v>
      </c>
      <c r="S3896" t="str">
        <f t="shared" si="364"/>
        <v>theater</v>
      </c>
      <c r="T3896" t="str">
        <f t="shared" si="365"/>
        <v>plays</v>
      </c>
    </row>
    <row r="3897" spans="1:20" ht="43.2" x14ac:dyDescent="0.55000000000000004">
      <c r="A3897">
        <v>3895</v>
      </c>
      <c r="B3897" s="3" t="s">
        <v>3892</v>
      </c>
      <c r="C3897" s="3" t="s">
        <v>8003</v>
      </c>
      <c r="D3897" s="7">
        <v>1000</v>
      </c>
      <c r="E3897" s="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7">
        <f t="shared" si="360"/>
        <v>50</v>
      </c>
      <c r="N3897" t="b">
        <v>0</v>
      </c>
      <c r="O3897" s="11">
        <f t="shared" si="361"/>
        <v>0.05</v>
      </c>
      <c r="P3897" s="12">
        <f t="shared" si="362"/>
        <v>42032.250208333338</v>
      </c>
      <c r="Q3897" s="12">
        <f t="shared" si="363"/>
        <v>42063.250208333338</v>
      </c>
      <c r="R3897" t="s">
        <v>8271</v>
      </c>
      <c r="S3897" t="str">
        <f t="shared" si="364"/>
        <v>theater</v>
      </c>
      <c r="T3897" t="str">
        <f t="shared" si="365"/>
        <v>plays</v>
      </c>
    </row>
    <row r="3898" spans="1:20" ht="43.2" x14ac:dyDescent="0.55000000000000004">
      <c r="A3898">
        <v>3896</v>
      </c>
      <c r="B3898" s="3" t="s">
        <v>3893</v>
      </c>
      <c r="C3898" s="3" t="s">
        <v>8004</v>
      </c>
      <c r="D3898" s="7">
        <v>1600</v>
      </c>
      <c r="E3898" s="7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7">
        <f t="shared" si="360"/>
        <v>42.5</v>
      </c>
      <c r="N3898" t="b">
        <v>0</v>
      </c>
      <c r="O3898" s="11">
        <f t="shared" si="361"/>
        <v>0.10625</v>
      </c>
      <c r="P3898" s="12">
        <f t="shared" si="362"/>
        <v>41793.191875000004</v>
      </c>
      <c r="Q3898" s="12">
        <f t="shared" si="363"/>
        <v>41807.191875000004</v>
      </c>
      <c r="R3898" t="s">
        <v>8271</v>
      </c>
      <c r="S3898" t="str">
        <f t="shared" si="364"/>
        <v>theater</v>
      </c>
      <c r="T3898" t="str">
        <f t="shared" si="365"/>
        <v>plays</v>
      </c>
    </row>
    <row r="3899" spans="1:20" ht="43.2" x14ac:dyDescent="0.55000000000000004">
      <c r="A3899">
        <v>3897</v>
      </c>
      <c r="B3899" s="3" t="s">
        <v>3894</v>
      </c>
      <c r="C3899" s="3" t="s">
        <v>8005</v>
      </c>
      <c r="D3899" s="7">
        <v>2500</v>
      </c>
      <c r="E3899" s="7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7">
        <f t="shared" si="360"/>
        <v>44</v>
      </c>
      <c r="N3899" t="b">
        <v>0</v>
      </c>
      <c r="O3899" s="11">
        <f t="shared" si="361"/>
        <v>0.17599999999999999</v>
      </c>
      <c r="P3899" s="12">
        <f t="shared" si="362"/>
        <v>41982.87364583333</v>
      </c>
      <c r="Q3899" s="12">
        <f t="shared" si="363"/>
        <v>42012.87364583333</v>
      </c>
      <c r="R3899" t="s">
        <v>8271</v>
      </c>
      <c r="S3899" t="str">
        <f t="shared" si="364"/>
        <v>theater</v>
      </c>
      <c r="T3899" t="str">
        <f t="shared" si="365"/>
        <v>plays</v>
      </c>
    </row>
    <row r="3900" spans="1:20" ht="57.6" x14ac:dyDescent="0.55000000000000004">
      <c r="A3900">
        <v>3898</v>
      </c>
      <c r="B3900" s="3" t="s">
        <v>3895</v>
      </c>
      <c r="C3900" s="3" t="s">
        <v>8006</v>
      </c>
      <c r="D3900" s="7">
        <v>2500</v>
      </c>
      <c r="E3900" s="7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7">
        <f t="shared" si="360"/>
        <v>50.875</v>
      </c>
      <c r="N3900" t="b">
        <v>0</v>
      </c>
      <c r="O3900" s="11">
        <f t="shared" si="361"/>
        <v>0.3256</v>
      </c>
      <c r="P3900" s="12">
        <f t="shared" si="362"/>
        <v>42193.482291666667</v>
      </c>
      <c r="Q3900" s="12">
        <f t="shared" si="363"/>
        <v>42233.666666666672</v>
      </c>
      <c r="R3900" t="s">
        <v>8271</v>
      </c>
      <c r="S3900" t="str">
        <f t="shared" si="364"/>
        <v>theater</v>
      </c>
      <c r="T3900" t="str">
        <f t="shared" si="365"/>
        <v>plays</v>
      </c>
    </row>
    <row r="3901" spans="1:20" ht="43.2" x14ac:dyDescent="0.55000000000000004">
      <c r="A3901">
        <v>3899</v>
      </c>
      <c r="B3901" s="3" t="s">
        <v>3896</v>
      </c>
      <c r="C3901" s="3" t="s">
        <v>8007</v>
      </c>
      <c r="D3901" s="7">
        <v>10000</v>
      </c>
      <c r="E3901" s="7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7">
        <f t="shared" si="360"/>
        <v>62.5</v>
      </c>
      <c r="N3901" t="b">
        <v>0</v>
      </c>
      <c r="O3901" s="11">
        <f t="shared" si="361"/>
        <v>1.2500000000000001E-2</v>
      </c>
      <c r="P3901" s="12">
        <f t="shared" si="362"/>
        <v>41843.775011574071</v>
      </c>
      <c r="Q3901" s="12">
        <f t="shared" si="363"/>
        <v>41863.775011574071</v>
      </c>
      <c r="R3901" t="s">
        <v>8271</v>
      </c>
      <c r="S3901" t="str">
        <f t="shared" si="364"/>
        <v>theater</v>
      </c>
      <c r="T3901" t="str">
        <f t="shared" si="365"/>
        <v>plays</v>
      </c>
    </row>
    <row r="3902" spans="1:20" ht="28.8" x14ac:dyDescent="0.55000000000000004">
      <c r="A3902">
        <v>3900</v>
      </c>
      <c r="B3902" s="3" t="s">
        <v>3897</v>
      </c>
      <c r="C3902" s="3" t="s">
        <v>8008</v>
      </c>
      <c r="D3902" s="7">
        <v>2500</v>
      </c>
      <c r="E3902" s="7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7">
        <f t="shared" si="360"/>
        <v>27</v>
      </c>
      <c r="N3902" t="b">
        <v>0</v>
      </c>
      <c r="O3902" s="11">
        <f t="shared" si="361"/>
        <v>5.3999999999999999E-2</v>
      </c>
      <c r="P3902" s="12">
        <f t="shared" si="362"/>
        <v>42136.092488425929</v>
      </c>
      <c r="Q3902" s="12">
        <f t="shared" si="363"/>
        <v>42166.092488425929</v>
      </c>
      <c r="R3902" t="s">
        <v>8271</v>
      </c>
      <c r="S3902" t="str">
        <f t="shared" si="364"/>
        <v>theater</v>
      </c>
      <c r="T3902" t="str">
        <f t="shared" si="365"/>
        <v>plays</v>
      </c>
    </row>
    <row r="3903" spans="1:20" ht="43.2" x14ac:dyDescent="0.55000000000000004">
      <c r="A3903">
        <v>3901</v>
      </c>
      <c r="B3903" s="3" t="s">
        <v>3898</v>
      </c>
      <c r="C3903" s="3" t="s">
        <v>8009</v>
      </c>
      <c r="D3903" s="7">
        <v>3000</v>
      </c>
      <c r="E3903" s="7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7">
        <f t="shared" si="360"/>
        <v>25</v>
      </c>
      <c r="N3903" t="b">
        <v>0</v>
      </c>
      <c r="O3903" s="11">
        <f t="shared" si="361"/>
        <v>8.3333333333333332E-3</v>
      </c>
      <c r="P3903" s="12">
        <f t="shared" si="362"/>
        <v>42317.826377314821</v>
      </c>
      <c r="Q3903" s="12">
        <f t="shared" si="363"/>
        <v>42357.826377314821</v>
      </c>
      <c r="R3903" t="s">
        <v>8271</v>
      </c>
      <c r="S3903" t="str">
        <f t="shared" si="364"/>
        <v>theater</v>
      </c>
      <c r="T3903" t="str">
        <f t="shared" si="365"/>
        <v>plays</v>
      </c>
    </row>
    <row r="3904" spans="1:20" ht="43.2" x14ac:dyDescent="0.55000000000000004">
      <c r="A3904">
        <v>3902</v>
      </c>
      <c r="B3904" s="3" t="s">
        <v>3899</v>
      </c>
      <c r="C3904" s="3" t="s">
        <v>8010</v>
      </c>
      <c r="D3904" s="7">
        <v>3000</v>
      </c>
      <c r="E3904" s="7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7">
        <f t="shared" si="360"/>
        <v>47.258064516129032</v>
      </c>
      <c r="N3904" t="b">
        <v>0</v>
      </c>
      <c r="O3904" s="11">
        <f t="shared" si="361"/>
        <v>0.48833333333333334</v>
      </c>
      <c r="P3904" s="12">
        <f t="shared" si="362"/>
        <v>42663.468078703707</v>
      </c>
      <c r="Q3904" s="12">
        <f t="shared" si="363"/>
        <v>42688.509745370371</v>
      </c>
      <c r="R3904" t="s">
        <v>8271</v>
      </c>
      <c r="S3904" t="str">
        <f t="shared" si="364"/>
        <v>theater</v>
      </c>
      <c r="T3904" t="str">
        <f t="shared" si="365"/>
        <v>plays</v>
      </c>
    </row>
    <row r="3905" spans="1:20" ht="43.2" x14ac:dyDescent="0.55000000000000004">
      <c r="A3905">
        <v>3903</v>
      </c>
      <c r="B3905" s="3" t="s">
        <v>3900</v>
      </c>
      <c r="C3905" s="3" t="s">
        <v>8011</v>
      </c>
      <c r="D3905" s="7">
        <v>1500</v>
      </c>
      <c r="E3905" s="7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7" t="e">
        <f t="shared" si="360"/>
        <v>#DIV/0!</v>
      </c>
      <c r="N3905" t="b">
        <v>0</v>
      </c>
      <c r="O3905" s="11">
        <f t="shared" si="361"/>
        <v>0</v>
      </c>
      <c r="P3905" s="12">
        <f t="shared" si="362"/>
        <v>42186.01116898148</v>
      </c>
      <c r="Q3905" s="12">
        <f t="shared" si="363"/>
        <v>42230.818055555559</v>
      </c>
      <c r="R3905" t="s">
        <v>8271</v>
      </c>
      <c r="S3905" t="str">
        <f t="shared" si="364"/>
        <v>theater</v>
      </c>
      <c r="T3905" t="str">
        <f t="shared" si="365"/>
        <v>plays</v>
      </c>
    </row>
    <row r="3906" spans="1:20" x14ac:dyDescent="0.55000000000000004">
      <c r="A3906">
        <v>3904</v>
      </c>
      <c r="B3906" s="3" t="s">
        <v>3901</v>
      </c>
      <c r="C3906" s="3" t="s">
        <v>8012</v>
      </c>
      <c r="D3906" s="7">
        <v>10000</v>
      </c>
      <c r="E3906" s="7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7">
        <f t="shared" si="360"/>
        <v>1.5</v>
      </c>
      <c r="N3906" t="b">
        <v>0</v>
      </c>
      <c r="O3906" s="11">
        <f t="shared" si="361"/>
        <v>2.9999999999999997E-4</v>
      </c>
      <c r="P3906" s="12">
        <f t="shared" si="362"/>
        <v>42095.229166666672</v>
      </c>
      <c r="Q3906" s="12">
        <f t="shared" si="363"/>
        <v>42109.211111111115</v>
      </c>
      <c r="R3906" t="s">
        <v>8271</v>
      </c>
      <c r="S3906" t="str">
        <f t="shared" si="364"/>
        <v>theater</v>
      </c>
      <c r="T3906" t="str">
        <f t="shared" si="365"/>
        <v>plays</v>
      </c>
    </row>
    <row r="3907" spans="1:20" ht="43.2" x14ac:dyDescent="0.55000000000000004">
      <c r="A3907">
        <v>3905</v>
      </c>
      <c r="B3907" s="3" t="s">
        <v>3902</v>
      </c>
      <c r="C3907" s="3" t="s">
        <v>8013</v>
      </c>
      <c r="D3907" s="7">
        <v>1500</v>
      </c>
      <c r="E3907" s="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7">
        <f t="shared" ref="M3907:M3970" si="366">E3907/L3907</f>
        <v>24.714285714285715</v>
      </c>
      <c r="N3907" t="b">
        <v>0</v>
      </c>
      <c r="O3907" s="11">
        <f t="shared" ref="O3907:O3970" si="367">E3907/D3907</f>
        <v>0.11533333333333333</v>
      </c>
      <c r="P3907" s="12">
        <f t="shared" ref="P3907:P3970" si="368">(((J3907/60)/60)/24)+DATE(1970,1,1)</f>
        <v>42124.623877314814</v>
      </c>
      <c r="Q3907" s="12">
        <f t="shared" ref="Q3907:Q3970" si="369">(((I3907/60)/60)/24)+DATE(1970,1,1)</f>
        <v>42166.958333333328</v>
      </c>
      <c r="R3907" t="s">
        <v>8271</v>
      </c>
      <c r="S3907" t="str">
        <f t="shared" ref="S3907:S3970" si="370">LEFT(R3907, SEARCH("/",R3907,1)-1)</f>
        <v>theater</v>
      </c>
      <c r="T3907" t="str">
        <f t="shared" ref="T3907:T3970" si="371">RIGHT(R3907,LEN(R3907)-SEARCH("/",R3907))</f>
        <v>plays</v>
      </c>
    </row>
    <row r="3908" spans="1:20" ht="43.2" x14ac:dyDescent="0.55000000000000004">
      <c r="A3908">
        <v>3906</v>
      </c>
      <c r="B3908" s="3" t="s">
        <v>3903</v>
      </c>
      <c r="C3908" s="3" t="s">
        <v>8014</v>
      </c>
      <c r="D3908" s="7">
        <v>1500</v>
      </c>
      <c r="E3908" s="7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7">
        <f t="shared" si="366"/>
        <v>63.125</v>
      </c>
      <c r="N3908" t="b">
        <v>0</v>
      </c>
      <c r="O3908" s="11">
        <f t="shared" si="367"/>
        <v>0.67333333333333334</v>
      </c>
      <c r="P3908" s="12">
        <f t="shared" si="368"/>
        <v>42143.917743055557</v>
      </c>
      <c r="Q3908" s="12">
        <f t="shared" si="369"/>
        <v>42181.559027777781</v>
      </c>
      <c r="R3908" t="s">
        <v>8271</v>
      </c>
      <c r="S3908" t="str">
        <f t="shared" si="370"/>
        <v>theater</v>
      </c>
      <c r="T3908" t="str">
        <f t="shared" si="371"/>
        <v>plays</v>
      </c>
    </row>
    <row r="3909" spans="1:20" ht="28.8" x14ac:dyDescent="0.55000000000000004">
      <c r="A3909">
        <v>3907</v>
      </c>
      <c r="B3909" s="3" t="s">
        <v>3904</v>
      </c>
      <c r="C3909" s="3" t="s">
        <v>8015</v>
      </c>
      <c r="D3909" s="7">
        <v>1000</v>
      </c>
      <c r="E3909" s="7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7">
        <f t="shared" si="366"/>
        <v>38.25</v>
      </c>
      <c r="N3909" t="b">
        <v>0</v>
      </c>
      <c r="O3909" s="11">
        <f t="shared" si="367"/>
        <v>0.153</v>
      </c>
      <c r="P3909" s="12">
        <f t="shared" si="368"/>
        <v>41906.819513888891</v>
      </c>
      <c r="Q3909" s="12">
        <f t="shared" si="369"/>
        <v>41938.838888888888</v>
      </c>
      <c r="R3909" t="s">
        <v>8271</v>
      </c>
      <c r="S3909" t="str">
        <f t="shared" si="370"/>
        <v>theater</v>
      </c>
      <c r="T3909" t="str">
        <f t="shared" si="371"/>
        <v>plays</v>
      </c>
    </row>
    <row r="3910" spans="1:20" ht="43.2" x14ac:dyDescent="0.55000000000000004">
      <c r="A3910">
        <v>3908</v>
      </c>
      <c r="B3910" s="3" t="s">
        <v>3905</v>
      </c>
      <c r="C3910" s="3" t="s">
        <v>8016</v>
      </c>
      <c r="D3910" s="7">
        <v>750</v>
      </c>
      <c r="E3910" s="7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7">
        <f t="shared" si="366"/>
        <v>16.25</v>
      </c>
      <c r="N3910" t="b">
        <v>0</v>
      </c>
      <c r="O3910" s="11">
        <f t="shared" si="367"/>
        <v>8.666666666666667E-2</v>
      </c>
      <c r="P3910" s="12">
        <f t="shared" si="368"/>
        <v>41834.135370370372</v>
      </c>
      <c r="Q3910" s="12">
        <f t="shared" si="369"/>
        <v>41849.135370370372</v>
      </c>
      <c r="R3910" t="s">
        <v>8271</v>
      </c>
      <c r="S3910" t="str">
        <f t="shared" si="370"/>
        <v>theater</v>
      </c>
      <c r="T3910" t="str">
        <f t="shared" si="371"/>
        <v>plays</v>
      </c>
    </row>
    <row r="3911" spans="1:20" ht="43.2" x14ac:dyDescent="0.55000000000000004">
      <c r="A3911">
        <v>3909</v>
      </c>
      <c r="B3911" s="3" t="s">
        <v>3906</v>
      </c>
      <c r="C3911" s="3" t="s">
        <v>8017</v>
      </c>
      <c r="D3911" s="7">
        <v>60000</v>
      </c>
      <c r="E3911" s="7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7">
        <f t="shared" si="366"/>
        <v>33.75</v>
      </c>
      <c r="N3911" t="b">
        <v>0</v>
      </c>
      <c r="O3911" s="11">
        <f t="shared" si="367"/>
        <v>2.2499999999999998E-3</v>
      </c>
      <c r="P3911" s="12">
        <f t="shared" si="368"/>
        <v>41863.359282407408</v>
      </c>
      <c r="Q3911" s="12">
        <f t="shared" si="369"/>
        <v>41893.359282407408</v>
      </c>
      <c r="R3911" t="s">
        <v>8271</v>
      </c>
      <c r="S3911" t="str">
        <f t="shared" si="370"/>
        <v>theater</v>
      </c>
      <c r="T3911" t="str">
        <f t="shared" si="371"/>
        <v>plays</v>
      </c>
    </row>
    <row r="3912" spans="1:20" ht="43.2" x14ac:dyDescent="0.55000000000000004">
      <c r="A3912">
        <v>3910</v>
      </c>
      <c r="B3912" s="3" t="s">
        <v>3907</v>
      </c>
      <c r="C3912" s="3" t="s">
        <v>8018</v>
      </c>
      <c r="D3912" s="7">
        <v>6000</v>
      </c>
      <c r="E3912" s="7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7">
        <f t="shared" si="366"/>
        <v>61.666666666666664</v>
      </c>
      <c r="N3912" t="b">
        <v>0</v>
      </c>
      <c r="O3912" s="11">
        <f t="shared" si="367"/>
        <v>3.0833333333333334E-2</v>
      </c>
      <c r="P3912" s="12">
        <f t="shared" si="368"/>
        <v>42224.756909722222</v>
      </c>
      <c r="Q3912" s="12">
        <f t="shared" si="369"/>
        <v>42254.756909722222</v>
      </c>
      <c r="R3912" t="s">
        <v>8271</v>
      </c>
      <c r="S3912" t="str">
        <f t="shared" si="370"/>
        <v>theater</v>
      </c>
      <c r="T3912" t="str">
        <f t="shared" si="371"/>
        <v>plays</v>
      </c>
    </row>
    <row r="3913" spans="1:20" ht="43.2" x14ac:dyDescent="0.55000000000000004">
      <c r="A3913">
        <v>3911</v>
      </c>
      <c r="B3913" s="3" t="s">
        <v>3908</v>
      </c>
      <c r="C3913" s="3" t="s">
        <v>8019</v>
      </c>
      <c r="D3913" s="7">
        <v>8000</v>
      </c>
      <c r="E3913" s="7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7">
        <f t="shared" si="366"/>
        <v>83.138888888888886</v>
      </c>
      <c r="N3913" t="b">
        <v>0</v>
      </c>
      <c r="O3913" s="11">
        <f t="shared" si="367"/>
        <v>0.37412499999999999</v>
      </c>
      <c r="P3913" s="12">
        <f t="shared" si="368"/>
        <v>41939.8122337963</v>
      </c>
      <c r="Q3913" s="12">
        <f t="shared" si="369"/>
        <v>41969.853900462964</v>
      </c>
      <c r="R3913" t="s">
        <v>8271</v>
      </c>
      <c r="S3913" t="str">
        <f t="shared" si="370"/>
        <v>theater</v>
      </c>
      <c r="T3913" t="str">
        <f t="shared" si="371"/>
        <v>plays</v>
      </c>
    </row>
    <row r="3914" spans="1:20" ht="43.2" x14ac:dyDescent="0.55000000000000004">
      <c r="A3914">
        <v>3912</v>
      </c>
      <c r="B3914" s="3" t="s">
        <v>3909</v>
      </c>
      <c r="C3914" s="3" t="s">
        <v>8020</v>
      </c>
      <c r="D3914" s="7">
        <v>15000</v>
      </c>
      <c r="E3914" s="7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7">
        <f t="shared" si="366"/>
        <v>1</v>
      </c>
      <c r="N3914" t="b">
        <v>0</v>
      </c>
      <c r="O3914" s="11">
        <f t="shared" si="367"/>
        <v>6.666666666666667E-5</v>
      </c>
      <c r="P3914" s="12">
        <f t="shared" si="368"/>
        <v>42059.270023148143</v>
      </c>
      <c r="Q3914" s="12">
        <f t="shared" si="369"/>
        <v>42119.190972222219</v>
      </c>
      <c r="R3914" t="s">
        <v>8271</v>
      </c>
      <c r="S3914" t="str">
        <f t="shared" si="370"/>
        <v>theater</v>
      </c>
      <c r="T3914" t="str">
        <f t="shared" si="371"/>
        <v>plays</v>
      </c>
    </row>
    <row r="3915" spans="1:20" ht="43.2" x14ac:dyDescent="0.55000000000000004">
      <c r="A3915">
        <v>3913</v>
      </c>
      <c r="B3915" s="3" t="s">
        <v>3910</v>
      </c>
      <c r="C3915" s="3" t="s">
        <v>8021</v>
      </c>
      <c r="D3915" s="7">
        <v>10000</v>
      </c>
      <c r="E3915" s="7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7">
        <f t="shared" si="366"/>
        <v>142.85714285714286</v>
      </c>
      <c r="N3915" t="b">
        <v>0</v>
      </c>
      <c r="O3915" s="11">
        <f t="shared" si="367"/>
        <v>0.1</v>
      </c>
      <c r="P3915" s="12">
        <f t="shared" si="368"/>
        <v>42308.211215277777</v>
      </c>
      <c r="Q3915" s="12">
        <f t="shared" si="369"/>
        <v>42338.252881944441</v>
      </c>
      <c r="R3915" t="s">
        <v>8271</v>
      </c>
      <c r="S3915" t="str">
        <f t="shared" si="370"/>
        <v>theater</v>
      </c>
      <c r="T3915" t="str">
        <f t="shared" si="371"/>
        <v>plays</v>
      </c>
    </row>
    <row r="3916" spans="1:20" ht="43.2" x14ac:dyDescent="0.55000000000000004">
      <c r="A3916">
        <v>3914</v>
      </c>
      <c r="B3916" s="3" t="s">
        <v>3911</v>
      </c>
      <c r="C3916" s="3" t="s">
        <v>8022</v>
      </c>
      <c r="D3916" s="7">
        <v>2500</v>
      </c>
      <c r="E3916" s="7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7">
        <f t="shared" si="366"/>
        <v>33.666666666666664</v>
      </c>
      <c r="N3916" t="b">
        <v>0</v>
      </c>
      <c r="O3916" s="11">
        <f t="shared" si="367"/>
        <v>0.36359999999999998</v>
      </c>
      <c r="P3916" s="12">
        <f t="shared" si="368"/>
        <v>42114.818935185183</v>
      </c>
      <c r="Q3916" s="12">
        <f t="shared" si="369"/>
        <v>42134.957638888889</v>
      </c>
      <c r="R3916" t="s">
        <v>8271</v>
      </c>
      <c r="S3916" t="str">
        <f t="shared" si="370"/>
        <v>theater</v>
      </c>
      <c r="T3916" t="str">
        <f t="shared" si="371"/>
        <v>plays</v>
      </c>
    </row>
    <row r="3917" spans="1:20" ht="43.2" x14ac:dyDescent="0.55000000000000004">
      <c r="A3917">
        <v>3915</v>
      </c>
      <c r="B3917" s="3" t="s">
        <v>3912</v>
      </c>
      <c r="C3917" s="3" t="s">
        <v>8023</v>
      </c>
      <c r="D3917" s="7">
        <v>1500</v>
      </c>
      <c r="E3917" s="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7">
        <f t="shared" si="366"/>
        <v>5</v>
      </c>
      <c r="N3917" t="b">
        <v>0</v>
      </c>
      <c r="O3917" s="11">
        <f t="shared" si="367"/>
        <v>3.3333333333333335E-3</v>
      </c>
      <c r="P3917" s="12">
        <f t="shared" si="368"/>
        <v>42492.98505787037</v>
      </c>
      <c r="Q3917" s="12">
        <f t="shared" si="369"/>
        <v>42522.98505787037</v>
      </c>
      <c r="R3917" t="s">
        <v>8271</v>
      </c>
      <c r="S3917" t="str">
        <f t="shared" si="370"/>
        <v>theater</v>
      </c>
      <c r="T3917" t="str">
        <f t="shared" si="371"/>
        <v>plays</v>
      </c>
    </row>
    <row r="3918" spans="1:20" ht="43.2" x14ac:dyDescent="0.55000000000000004">
      <c r="A3918">
        <v>3916</v>
      </c>
      <c r="B3918" s="3" t="s">
        <v>3913</v>
      </c>
      <c r="C3918" s="3" t="s">
        <v>8024</v>
      </c>
      <c r="D3918" s="7">
        <v>2000</v>
      </c>
      <c r="E3918" s="7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7" t="e">
        <f t="shared" si="366"/>
        <v>#DIV/0!</v>
      </c>
      <c r="N3918" t="b">
        <v>0</v>
      </c>
      <c r="O3918" s="11">
        <f t="shared" si="367"/>
        <v>0</v>
      </c>
      <c r="P3918" s="12">
        <f t="shared" si="368"/>
        <v>42494.471666666665</v>
      </c>
      <c r="Q3918" s="12">
        <f t="shared" si="369"/>
        <v>42524.471666666665</v>
      </c>
      <c r="R3918" t="s">
        <v>8271</v>
      </c>
      <c r="S3918" t="str">
        <f t="shared" si="370"/>
        <v>theater</v>
      </c>
      <c r="T3918" t="str">
        <f t="shared" si="371"/>
        <v>plays</v>
      </c>
    </row>
    <row r="3919" spans="1:20" ht="43.2" x14ac:dyDescent="0.55000000000000004">
      <c r="A3919">
        <v>3917</v>
      </c>
      <c r="B3919" s="3" t="s">
        <v>3914</v>
      </c>
      <c r="C3919" s="3" t="s">
        <v>8025</v>
      </c>
      <c r="D3919" s="7">
        <v>3500</v>
      </c>
      <c r="E3919" s="7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7">
        <f t="shared" si="366"/>
        <v>10</v>
      </c>
      <c r="N3919" t="b">
        <v>0</v>
      </c>
      <c r="O3919" s="11">
        <f t="shared" si="367"/>
        <v>2.8571428571428571E-3</v>
      </c>
      <c r="P3919" s="12">
        <f t="shared" si="368"/>
        <v>41863.527326388888</v>
      </c>
      <c r="Q3919" s="12">
        <f t="shared" si="369"/>
        <v>41893.527326388888</v>
      </c>
      <c r="R3919" t="s">
        <v>8271</v>
      </c>
      <c r="S3919" t="str">
        <f t="shared" si="370"/>
        <v>theater</v>
      </c>
      <c r="T3919" t="str">
        <f t="shared" si="371"/>
        <v>plays</v>
      </c>
    </row>
    <row r="3920" spans="1:20" ht="43.2" x14ac:dyDescent="0.55000000000000004">
      <c r="A3920">
        <v>3918</v>
      </c>
      <c r="B3920" s="3" t="s">
        <v>3915</v>
      </c>
      <c r="C3920" s="3" t="s">
        <v>8026</v>
      </c>
      <c r="D3920" s="7">
        <v>60000</v>
      </c>
      <c r="E3920" s="7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7">
        <f t="shared" si="366"/>
        <v>40</v>
      </c>
      <c r="N3920" t="b">
        <v>0</v>
      </c>
      <c r="O3920" s="11">
        <f t="shared" si="367"/>
        <v>2E-3</v>
      </c>
      <c r="P3920" s="12">
        <f t="shared" si="368"/>
        <v>41843.664618055554</v>
      </c>
      <c r="Q3920" s="12">
        <f t="shared" si="369"/>
        <v>41855.666666666664</v>
      </c>
      <c r="R3920" t="s">
        <v>8271</v>
      </c>
      <c r="S3920" t="str">
        <f t="shared" si="370"/>
        <v>theater</v>
      </c>
      <c r="T3920" t="str">
        <f t="shared" si="371"/>
        <v>plays</v>
      </c>
    </row>
    <row r="3921" spans="1:20" ht="43.2" x14ac:dyDescent="0.55000000000000004">
      <c r="A3921">
        <v>3919</v>
      </c>
      <c r="B3921" s="3" t="s">
        <v>3916</v>
      </c>
      <c r="C3921" s="3" t="s">
        <v>8027</v>
      </c>
      <c r="D3921" s="7">
        <v>5000</v>
      </c>
      <c r="E3921" s="7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7">
        <f t="shared" si="366"/>
        <v>30</v>
      </c>
      <c r="N3921" t="b">
        <v>0</v>
      </c>
      <c r="O3921" s="11">
        <f t="shared" si="367"/>
        <v>1.7999999999999999E-2</v>
      </c>
      <c r="P3921" s="12">
        <f t="shared" si="368"/>
        <v>42358.684872685189</v>
      </c>
      <c r="Q3921" s="12">
        <f t="shared" si="369"/>
        <v>42387</v>
      </c>
      <c r="R3921" t="s">
        <v>8271</v>
      </c>
      <c r="S3921" t="str">
        <f t="shared" si="370"/>
        <v>theater</v>
      </c>
      <c r="T3921" t="str">
        <f t="shared" si="371"/>
        <v>plays</v>
      </c>
    </row>
    <row r="3922" spans="1:20" ht="43.2" x14ac:dyDescent="0.55000000000000004">
      <c r="A3922">
        <v>3920</v>
      </c>
      <c r="B3922" s="3" t="s">
        <v>3917</v>
      </c>
      <c r="C3922" s="3" t="s">
        <v>8028</v>
      </c>
      <c r="D3922" s="7">
        <v>2500</v>
      </c>
      <c r="E3922" s="7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7">
        <f t="shared" si="366"/>
        <v>45</v>
      </c>
      <c r="N3922" t="b">
        <v>0</v>
      </c>
      <c r="O3922" s="11">
        <f t="shared" si="367"/>
        <v>5.3999999999999999E-2</v>
      </c>
      <c r="P3922" s="12">
        <f t="shared" si="368"/>
        <v>42657.38726851852</v>
      </c>
      <c r="Q3922" s="12">
        <f t="shared" si="369"/>
        <v>42687.428935185191</v>
      </c>
      <c r="R3922" t="s">
        <v>8271</v>
      </c>
      <c r="S3922" t="str">
        <f t="shared" si="370"/>
        <v>theater</v>
      </c>
      <c r="T3922" t="str">
        <f t="shared" si="371"/>
        <v>plays</v>
      </c>
    </row>
    <row r="3923" spans="1:20" ht="43.2" x14ac:dyDescent="0.55000000000000004">
      <c r="A3923">
        <v>3921</v>
      </c>
      <c r="B3923" s="3" t="s">
        <v>3918</v>
      </c>
      <c r="C3923" s="3" t="s">
        <v>8029</v>
      </c>
      <c r="D3923" s="7">
        <v>3000</v>
      </c>
      <c r="E3923" s="7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7" t="e">
        <f t="shared" si="366"/>
        <v>#DIV/0!</v>
      </c>
      <c r="N3923" t="b">
        <v>0</v>
      </c>
      <c r="O3923" s="11">
        <f t="shared" si="367"/>
        <v>0</v>
      </c>
      <c r="P3923" s="12">
        <f t="shared" si="368"/>
        <v>41926.542303240742</v>
      </c>
      <c r="Q3923" s="12">
        <f t="shared" si="369"/>
        <v>41938.75</v>
      </c>
      <c r="R3923" t="s">
        <v>8271</v>
      </c>
      <c r="S3923" t="str">
        <f t="shared" si="370"/>
        <v>theater</v>
      </c>
      <c r="T3923" t="str">
        <f t="shared" si="371"/>
        <v>plays</v>
      </c>
    </row>
    <row r="3924" spans="1:20" ht="43.2" x14ac:dyDescent="0.55000000000000004">
      <c r="A3924">
        <v>3922</v>
      </c>
      <c r="B3924" s="3" t="s">
        <v>3919</v>
      </c>
      <c r="C3924" s="3" t="s">
        <v>8030</v>
      </c>
      <c r="D3924" s="7">
        <v>750</v>
      </c>
      <c r="E3924" s="7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7">
        <f t="shared" si="366"/>
        <v>10.166666666666666</v>
      </c>
      <c r="N3924" t="b">
        <v>0</v>
      </c>
      <c r="O3924" s="11">
        <f t="shared" si="367"/>
        <v>8.1333333333333327E-2</v>
      </c>
      <c r="P3924" s="12">
        <f t="shared" si="368"/>
        <v>42020.768634259264</v>
      </c>
      <c r="Q3924" s="12">
        <f t="shared" si="369"/>
        <v>42065.958333333328</v>
      </c>
      <c r="R3924" t="s">
        <v>8271</v>
      </c>
      <c r="S3924" t="str">
        <f t="shared" si="370"/>
        <v>theater</v>
      </c>
      <c r="T3924" t="str">
        <f t="shared" si="371"/>
        <v>plays</v>
      </c>
    </row>
    <row r="3925" spans="1:20" ht="43.2" x14ac:dyDescent="0.55000000000000004">
      <c r="A3925">
        <v>3923</v>
      </c>
      <c r="B3925" s="3" t="s">
        <v>3920</v>
      </c>
      <c r="C3925" s="3" t="s">
        <v>8031</v>
      </c>
      <c r="D3925" s="7">
        <v>11500</v>
      </c>
      <c r="E3925" s="7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7">
        <f t="shared" si="366"/>
        <v>81.411764705882348</v>
      </c>
      <c r="N3925" t="b">
        <v>0</v>
      </c>
      <c r="O3925" s="11">
        <f t="shared" si="367"/>
        <v>0.12034782608695652</v>
      </c>
      <c r="P3925" s="12">
        <f t="shared" si="368"/>
        <v>42075.979988425926</v>
      </c>
      <c r="Q3925" s="12">
        <f t="shared" si="369"/>
        <v>42103.979988425926</v>
      </c>
      <c r="R3925" t="s">
        <v>8271</v>
      </c>
      <c r="S3925" t="str">
        <f t="shared" si="370"/>
        <v>theater</v>
      </c>
      <c r="T3925" t="str">
        <f t="shared" si="371"/>
        <v>plays</v>
      </c>
    </row>
    <row r="3926" spans="1:20" ht="43.2" x14ac:dyDescent="0.55000000000000004">
      <c r="A3926">
        <v>3924</v>
      </c>
      <c r="B3926" s="3" t="s">
        <v>3921</v>
      </c>
      <c r="C3926" s="3" t="s">
        <v>8032</v>
      </c>
      <c r="D3926" s="7">
        <v>15000</v>
      </c>
      <c r="E3926" s="7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7">
        <f t="shared" si="366"/>
        <v>57.25</v>
      </c>
      <c r="N3926" t="b">
        <v>0</v>
      </c>
      <c r="O3926" s="11">
        <f t="shared" si="367"/>
        <v>0.15266666666666667</v>
      </c>
      <c r="P3926" s="12">
        <f t="shared" si="368"/>
        <v>41786.959745370368</v>
      </c>
      <c r="Q3926" s="12">
        <f t="shared" si="369"/>
        <v>41816.959745370368</v>
      </c>
      <c r="R3926" t="s">
        <v>8271</v>
      </c>
      <c r="S3926" t="str">
        <f t="shared" si="370"/>
        <v>theater</v>
      </c>
      <c r="T3926" t="str">
        <f t="shared" si="371"/>
        <v>plays</v>
      </c>
    </row>
    <row r="3927" spans="1:20" ht="43.2" x14ac:dyDescent="0.55000000000000004">
      <c r="A3927">
        <v>3925</v>
      </c>
      <c r="B3927" s="3" t="s">
        <v>3922</v>
      </c>
      <c r="C3927" s="3" t="s">
        <v>8033</v>
      </c>
      <c r="D3927" s="7">
        <v>150</v>
      </c>
      <c r="E3927" s="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7">
        <f t="shared" si="366"/>
        <v>5</v>
      </c>
      <c r="N3927" t="b">
        <v>0</v>
      </c>
      <c r="O3927" s="11">
        <f t="shared" si="367"/>
        <v>0.1</v>
      </c>
      <c r="P3927" s="12">
        <f t="shared" si="368"/>
        <v>41820.870821759258</v>
      </c>
      <c r="Q3927" s="12">
        <f t="shared" si="369"/>
        <v>41850.870821759258</v>
      </c>
      <c r="R3927" t="s">
        <v>8271</v>
      </c>
      <c r="S3927" t="str">
        <f t="shared" si="370"/>
        <v>theater</v>
      </c>
      <c r="T3927" t="str">
        <f t="shared" si="371"/>
        <v>plays</v>
      </c>
    </row>
    <row r="3928" spans="1:20" ht="28.8" x14ac:dyDescent="0.55000000000000004">
      <c r="A3928">
        <v>3926</v>
      </c>
      <c r="B3928" s="3" t="s">
        <v>3923</v>
      </c>
      <c r="C3928" s="3" t="s">
        <v>8034</v>
      </c>
      <c r="D3928" s="7">
        <v>5000</v>
      </c>
      <c r="E3928" s="7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7">
        <f t="shared" si="366"/>
        <v>15</v>
      </c>
      <c r="N3928" t="b">
        <v>0</v>
      </c>
      <c r="O3928" s="11">
        <f t="shared" si="367"/>
        <v>3.0000000000000001E-3</v>
      </c>
      <c r="P3928" s="12">
        <f t="shared" si="368"/>
        <v>41970.085046296299</v>
      </c>
      <c r="Q3928" s="12">
        <f t="shared" si="369"/>
        <v>42000.085046296299</v>
      </c>
      <c r="R3928" t="s">
        <v>8271</v>
      </c>
      <c r="S3928" t="str">
        <f t="shared" si="370"/>
        <v>theater</v>
      </c>
      <c r="T3928" t="str">
        <f t="shared" si="371"/>
        <v>plays</v>
      </c>
    </row>
    <row r="3929" spans="1:20" ht="43.2" x14ac:dyDescent="0.55000000000000004">
      <c r="A3929">
        <v>3927</v>
      </c>
      <c r="B3929" s="3" t="s">
        <v>3924</v>
      </c>
      <c r="C3929" s="3" t="s">
        <v>8035</v>
      </c>
      <c r="D3929" s="7">
        <v>2500</v>
      </c>
      <c r="E3929" s="7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7">
        <f t="shared" si="366"/>
        <v>12.5</v>
      </c>
      <c r="N3929" t="b">
        <v>0</v>
      </c>
      <c r="O3929" s="11">
        <f t="shared" si="367"/>
        <v>0.01</v>
      </c>
      <c r="P3929" s="12">
        <f t="shared" si="368"/>
        <v>41830.267407407409</v>
      </c>
      <c r="Q3929" s="12">
        <f t="shared" si="369"/>
        <v>41860.267407407409</v>
      </c>
      <c r="R3929" t="s">
        <v>8271</v>
      </c>
      <c r="S3929" t="str">
        <f t="shared" si="370"/>
        <v>theater</v>
      </c>
      <c r="T3929" t="str">
        <f t="shared" si="371"/>
        <v>plays</v>
      </c>
    </row>
    <row r="3930" spans="1:20" ht="43.2" x14ac:dyDescent="0.55000000000000004">
      <c r="A3930">
        <v>3928</v>
      </c>
      <c r="B3930" s="3" t="s">
        <v>3925</v>
      </c>
      <c r="C3930" s="3" t="s">
        <v>8036</v>
      </c>
      <c r="D3930" s="7">
        <v>5000</v>
      </c>
      <c r="E3930" s="7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7">
        <f t="shared" si="366"/>
        <v>93</v>
      </c>
      <c r="N3930" t="b">
        <v>0</v>
      </c>
      <c r="O3930" s="11">
        <f t="shared" si="367"/>
        <v>0.13020000000000001</v>
      </c>
      <c r="P3930" s="12">
        <f t="shared" si="368"/>
        <v>42265.683182870373</v>
      </c>
      <c r="Q3930" s="12">
        <f t="shared" si="369"/>
        <v>42293.207638888889</v>
      </c>
      <c r="R3930" t="s">
        <v>8271</v>
      </c>
      <c r="S3930" t="str">
        <f t="shared" si="370"/>
        <v>theater</v>
      </c>
      <c r="T3930" t="str">
        <f t="shared" si="371"/>
        <v>plays</v>
      </c>
    </row>
    <row r="3931" spans="1:20" ht="43.2" x14ac:dyDescent="0.55000000000000004">
      <c r="A3931">
        <v>3929</v>
      </c>
      <c r="B3931" s="3" t="s">
        <v>3926</v>
      </c>
      <c r="C3931" s="3" t="s">
        <v>8037</v>
      </c>
      <c r="D3931" s="7">
        <v>20000</v>
      </c>
      <c r="E3931" s="7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7">
        <f t="shared" si="366"/>
        <v>32.357142857142854</v>
      </c>
      <c r="N3931" t="b">
        <v>0</v>
      </c>
      <c r="O3931" s="11">
        <f t="shared" si="367"/>
        <v>2.265E-2</v>
      </c>
      <c r="P3931" s="12">
        <f t="shared" si="368"/>
        <v>42601.827141203699</v>
      </c>
      <c r="Q3931" s="12">
        <f t="shared" si="369"/>
        <v>42631.827141203699</v>
      </c>
      <c r="R3931" t="s">
        <v>8271</v>
      </c>
      <c r="S3931" t="str">
        <f t="shared" si="370"/>
        <v>theater</v>
      </c>
      <c r="T3931" t="str">
        <f t="shared" si="371"/>
        <v>plays</v>
      </c>
    </row>
    <row r="3932" spans="1:20" ht="43.2" x14ac:dyDescent="0.55000000000000004">
      <c r="A3932">
        <v>3930</v>
      </c>
      <c r="B3932" s="3" t="s">
        <v>3927</v>
      </c>
      <c r="C3932" s="3" t="s">
        <v>8038</v>
      </c>
      <c r="D3932" s="7">
        <v>10000</v>
      </c>
      <c r="E3932" s="7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7" t="e">
        <f t="shared" si="366"/>
        <v>#DIV/0!</v>
      </c>
      <c r="N3932" t="b">
        <v>0</v>
      </c>
      <c r="O3932" s="11">
        <f t="shared" si="367"/>
        <v>0</v>
      </c>
      <c r="P3932" s="12">
        <f t="shared" si="368"/>
        <v>42433.338749999995</v>
      </c>
      <c r="Q3932" s="12">
        <f t="shared" si="369"/>
        <v>42461.25</v>
      </c>
      <c r="R3932" t="s">
        <v>8271</v>
      </c>
      <c r="S3932" t="str">
        <f t="shared" si="370"/>
        <v>theater</v>
      </c>
      <c r="T3932" t="str">
        <f t="shared" si="371"/>
        <v>plays</v>
      </c>
    </row>
    <row r="3933" spans="1:20" ht="43.2" x14ac:dyDescent="0.55000000000000004">
      <c r="A3933">
        <v>3931</v>
      </c>
      <c r="B3933" s="3" t="s">
        <v>3928</v>
      </c>
      <c r="C3933" s="3" t="s">
        <v>8039</v>
      </c>
      <c r="D3933" s="7">
        <v>8000</v>
      </c>
      <c r="E3933" s="7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7" t="e">
        <f t="shared" si="366"/>
        <v>#DIV/0!</v>
      </c>
      <c r="N3933" t="b">
        <v>0</v>
      </c>
      <c r="O3933" s="11">
        <f t="shared" si="367"/>
        <v>0</v>
      </c>
      <c r="P3933" s="12">
        <f t="shared" si="368"/>
        <v>42228.151701388888</v>
      </c>
      <c r="Q3933" s="12">
        <f t="shared" si="369"/>
        <v>42253.151701388888</v>
      </c>
      <c r="R3933" t="s">
        <v>8271</v>
      </c>
      <c r="S3933" t="str">
        <f t="shared" si="370"/>
        <v>theater</v>
      </c>
      <c r="T3933" t="str">
        <f t="shared" si="371"/>
        <v>plays</v>
      </c>
    </row>
    <row r="3934" spans="1:20" ht="43.2" x14ac:dyDescent="0.55000000000000004">
      <c r="A3934">
        <v>3932</v>
      </c>
      <c r="B3934" s="3" t="s">
        <v>3929</v>
      </c>
      <c r="C3934" s="3" t="s">
        <v>8040</v>
      </c>
      <c r="D3934" s="7">
        <v>12000</v>
      </c>
      <c r="E3934" s="7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7">
        <f t="shared" si="366"/>
        <v>1</v>
      </c>
      <c r="N3934" t="b">
        <v>0</v>
      </c>
      <c r="O3934" s="11">
        <f t="shared" si="367"/>
        <v>8.3333333333333331E-5</v>
      </c>
      <c r="P3934" s="12">
        <f t="shared" si="368"/>
        <v>42415.168564814812</v>
      </c>
      <c r="Q3934" s="12">
        <f t="shared" si="369"/>
        <v>42445.126898148148</v>
      </c>
      <c r="R3934" t="s">
        <v>8271</v>
      </c>
      <c r="S3934" t="str">
        <f t="shared" si="370"/>
        <v>theater</v>
      </c>
      <c r="T3934" t="str">
        <f t="shared" si="371"/>
        <v>plays</v>
      </c>
    </row>
    <row r="3935" spans="1:20" ht="43.2" x14ac:dyDescent="0.55000000000000004">
      <c r="A3935">
        <v>3933</v>
      </c>
      <c r="B3935" s="3" t="s">
        <v>3930</v>
      </c>
      <c r="C3935" s="3" t="s">
        <v>8041</v>
      </c>
      <c r="D3935" s="7">
        <v>7000</v>
      </c>
      <c r="E3935" s="7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7">
        <f t="shared" si="366"/>
        <v>91.833333333333329</v>
      </c>
      <c r="N3935" t="b">
        <v>0</v>
      </c>
      <c r="O3935" s="11">
        <f t="shared" si="367"/>
        <v>0.15742857142857142</v>
      </c>
      <c r="P3935" s="12">
        <f t="shared" si="368"/>
        <v>42538.968310185184</v>
      </c>
      <c r="Q3935" s="12">
        <f t="shared" si="369"/>
        <v>42568.029861111107</v>
      </c>
      <c r="R3935" t="s">
        <v>8271</v>
      </c>
      <c r="S3935" t="str">
        <f t="shared" si="370"/>
        <v>theater</v>
      </c>
      <c r="T3935" t="str">
        <f t="shared" si="371"/>
        <v>plays</v>
      </c>
    </row>
    <row r="3936" spans="1:20" ht="43.2" x14ac:dyDescent="0.55000000000000004">
      <c r="A3936">
        <v>3934</v>
      </c>
      <c r="B3936" s="3" t="s">
        <v>3931</v>
      </c>
      <c r="C3936" s="3" t="s">
        <v>8042</v>
      </c>
      <c r="D3936" s="7">
        <v>5000</v>
      </c>
      <c r="E3936" s="7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7">
        <f t="shared" si="366"/>
        <v>45.833333333333336</v>
      </c>
      <c r="N3936" t="b">
        <v>0</v>
      </c>
      <c r="O3936" s="11">
        <f t="shared" si="367"/>
        <v>0.11</v>
      </c>
      <c r="P3936" s="12">
        <f t="shared" si="368"/>
        <v>42233.671747685185</v>
      </c>
      <c r="Q3936" s="12">
        <f t="shared" si="369"/>
        <v>42278.541666666672</v>
      </c>
      <c r="R3936" t="s">
        <v>8271</v>
      </c>
      <c r="S3936" t="str">
        <f t="shared" si="370"/>
        <v>theater</v>
      </c>
      <c r="T3936" t="str">
        <f t="shared" si="371"/>
        <v>plays</v>
      </c>
    </row>
    <row r="3937" spans="1:20" ht="57.6" x14ac:dyDescent="0.55000000000000004">
      <c r="A3937">
        <v>3935</v>
      </c>
      <c r="B3937" s="3" t="s">
        <v>3932</v>
      </c>
      <c r="C3937" s="3" t="s">
        <v>8043</v>
      </c>
      <c r="D3937" s="7">
        <v>3000</v>
      </c>
      <c r="E3937" s="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7">
        <f t="shared" si="366"/>
        <v>57.173913043478258</v>
      </c>
      <c r="N3937" t="b">
        <v>0</v>
      </c>
      <c r="O3937" s="11">
        <f t="shared" si="367"/>
        <v>0.43833333333333335</v>
      </c>
      <c r="P3937" s="12">
        <f t="shared" si="368"/>
        <v>42221.656782407401</v>
      </c>
      <c r="Q3937" s="12">
        <f t="shared" si="369"/>
        <v>42281.656782407401</v>
      </c>
      <c r="R3937" t="s">
        <v>8271</v>
      </c>
      <c r="S3937" t="str">
        <f t="shared" si="370"/>
        <v>theater</v>
      </c>
      <c r="T3937" t="str">
        <f t="shared" si="371"/>
        <v>plays</v>
      </c>
    </row>
    <row r="3938" spans="1:20" ht="43.2" x14ac:dyDescent="0.55000000000000004">
      <c r="A3938">
        <v>3936</v>
      </c>
      <c r="B3938" s="3" t="s">
        <v>3933</v>
      </c>
      <c r="C3938" s="3" t="s">
        <v>8044</v>
      </c>
      <c r="D3938" s="7">
        <v>20000</v>
      </c>
      <c r="E3938" s="7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7" t="e">
        <f t="shared" si="366"/>
        <v>#DIV/0!</v>
      </c>
      <c r="N3938" t="b">
        <v>0</v>
      </c>
      <c r="O3938" s="11">
        <f t="shared" si="367"/>
        <v>0</v>
      </c>
      <c r="P3938" s="12">
        <f t="shared" si="368"/>
        <v>42675.262962962966</v>
      </c>
      <c r="Q3938" s="12">
        <f t="shared" si="369"/>
        <v>42705.304629629631</v>
      </c>
      <c r="R3938" t="s">
        <v>8271</v>
      </c>
      <c r="S3938" t="str">
        <f t="shared" si="370"/>
        <v>theater</v>
      </c>
      <c r="T3938" t="str">
        <f t="shared" si="371"/>
        <v>plays</v>
      </c>
    </row>
    <row r="3939" spans="1:20" ht="43.2" x14ac:dyDescent="0.55000000000000004">
      <c r="A3939">
        <v>3937</v>
      </c>
      <c r="B3939" s="3" t="s">
        <v>3934</v>
      </c>
      <c r="C3939" s="3" t="s">
        <v>8045</v>
      </c>
      <c r="D3939" s="7">
        <v>2885</v>
      </c>
      <c r="E3939" s="7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7">
        <f t="shared" si="366"/>
        <v>248.5</v>
      </c>
      <c r="N3939" t="b">
        <v>0</v>
      </c>
      <c r="O3939" s="11">
        <f t="shared" si="367"/>
        <v>0.86135181975736563</v>
      </c>
      <c r="P3939" s="12">
        <f t="shared" si="368"/>
        <v>42534.631481481483</v>
      </c>
      <c r="Q3939" s="12">
        <f t="shared" si="369"/>
        <v>42562.631481481483</v>
      </c>
      <c r="R3939" t="s">
        <v>8271</v>
      </c>
      <c r="S3939" t="str">
        <f t="shared" si="370"/>
        <v>theater</v>
      </c>
      <c r="T3939" t="str">
        <f t="shared" si="371"/>
        <v>plays</v>
      </c>
    </row>
    <row r="3940" spans="1:20" ht="43.2" x14ac:dyDescent="0.55000000000000004">
      <c r="A3940">
        <v>3938</v>
      </c>
      <c r="B3940" s="3" t="s">
        <v>3935</v>
      </c>
      <c r="C3940" s="3" t="s">
        <v>8046</v>
      </c>
      <c r="D3940" s="7">
        <v>3255</v>
      </c>
      <c r="E3940" s="7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7">
        <f t="shared" si="366"/>
        <v>79.400000000000006</v>
      </c>
      <c r="N3940" t="b">
        <v>0</v>
      </c>
      <c r="O3940" s="11">
        <f t="shared" si="367"/>
        <v>0.12196620583717357</v>
      </c>
      <c r="P3940" s="12">
        <f t="shared" si="368"/>
        <v>42151.905717592599</v>
      </c>
      <c r="Q3940" s="12">
        <f t="shared" si="369"/>
        <v>42182.905717592599</v>
      </c>
      <c r="R3940" t="s">
        <v>8271</v>
      </c>
      <c r="S3940" t="str">
        <f t="shared" si="370"/>
        <v>theater</v>
      </c>
      <c r="T3940" t="str">
        <f t="shared" si="371"/>
        <v>plays</v>
      </c>
    </row>
    <row r="3941" spans="1:20" ht="43.2" x14ac:dyDescent="0.55000000000000004">
      <c r="A3941">
        <v>3939</v>
      </c>
      <c r="B3941" s="3" t="s">
        <v>3936</v>
      </c>
      <c r="C3941" s="3" t="s">
        <v>8047</v>
      </c>
      <c r="D3941" s="7">
        <v>5000</v>
      </c>
      <c r="E3941" s="7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7">
        <f t="shared" si="366"/>
        <v>5</v>
      </c>
      <c r="N3941" t="b">
        <v>0</v>
      </c>
      <c r="O3941" s="11">
        <f t="shared" si="367"/>
        <v>1E-3</v>
      </c>
      <c r="P3941" s="12">
        <f t="shared" si="368"/>
        <v>41915.400219907409</v>
      </c>
      <c r="Q3941" s="12">
        <f t="shared" si="369"/>
        <v>41919.1875</v>
      </c>
      <c r="R3941" t="s">
        <v>8271</v>
      </c>
      <c r="S3941" t="str">
        <f t="shared" si="370"/>
        <v>theater</v>
      </c>
      <c r="T3941" t="str">
        <f t="shared" si="371"/>
        <v>plays</v>
      </c>
    </row>
    <row r="3942" spans="1:20" ht="43.2" x14ac:dyDescent="0.55000000000000004">
      <c r="A3942">
        <v>3940</v>
      </c>
      <c r="B3942" s="3" t="s">
        <v>3937</v>
      </c>
      <c r="C3942" s="3" t="s">
        <v>8048</v>
      </c>
      <c r="D3942" s="7">
        <v>5000</v>
      </c>
      <c r="E3942" s="7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7">
        <f t="shared" si="366"/>
        <v>5.5</v>
      </c>
      <c r="N3942" t="b">
        <v>0</v>
      </c>
      <c r="O3942" s="11">
        <f t="shared" si="367"/>
        <v>2.2000000000000001E-3</v>
      </c>
      <c r="P3942" s="12">
        <f t="shared" si="368"/>
        <v>41961.492488425924</v>
      </c>
      <c r="Q3942" s="12">
        <f t="shared" si="369"/>
        <v>42006.492488425924</v>
      </c>
      <c r="R3942" t="s">
        <v>8271</v>
      </c>
      <c r="S3942" t="str">
        <f t="shared" si="370"/>
        <v>theater</v>
      </c>
      <c r="T3942" t="str">
        <f t="shared" si="371"/>
        <v>plays</v>
      </c>
    </row>
    <row r="3943" spans="1:20" ht="57.6" x14ac:dyDescent="0.55000000000000004">
      <c r="A3943">
        <v>3941</v>
      </c>
      <c r="B3943" s="3" t="s">
        <v>3938</v>
      </c>
      <c r="C3943" s="3" t="s">
        <v>8049</v>
      </c>
      <c r="D3943" s="7">
        <v>5500</v>
      </c>
      <c r="E3943" s="7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7">
        <f t="shared" si="366"/>
        <v>25</v>
      </c>
      <c r="N3943" t="b">
        <v>0</v>
      </c>
      <c r="O3943" s="11">
        <f t="shared" si="367"/>
        <v>9.0909090909090905E-3</v>
      </c>
      <c r="P3943" s="12">
        <f t="shared" si="368"/>
        <v>41940.587233796294</v>
      </c>
      <c r="Q3943" s="12">
        <f t="shared" si="369"/>
        <v>41968.041666666672</v>
      </c>
      <c r="R3943" t="s">
        <v>8271</v>
      </c>
      <c r="S3943" t="str">
        <f t="shared" si="370"/>
        <v>theater</v>
      </c>
      <c r="T3943" t="str">
        <f t="shared" si="371"/>
        <v>plays</v>
      </c>
    </row>
    <row r="3944" spans="1:20" ht="43.2" x14ac:dyDescent="0.55000000000000004">
      <c r="A3944">
        <v>3942</v>
      </c>
      <c r="B3944" s="3" t="s">
        <v>3939</v>
      </c>
      <c r="C3944" s="3" t="s">
        <v>8050</v>
      </c>
      <c r="D3944" s="7">
        <v>1200</v>
      </c>
      <c r="E3944" s="7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7" t="e">
        <f t="shared" si="366"/>
        <v>#DIV/0!</v>
      </c>
      <c r="N3944" t="b">
        <v>0</v>
      </c>
      <c r="O3944" s="11">
        <f t="shared" si="367"/>
        <v>0</v>
      </c>
      <c r="P3944" s="12">
        <f t="shared" si="368"/>
        <v>42111.904097222221</v>
      </c>
      <c r="Q3944" s="12">
        <f t="shared" si="369"/>
        <v>42171.904097222221</v>
      </c>
      <c r="R3944" t="s">
        <v>8271</v>
      </c>
      <c r="S3944" t="str">
        <f t="shared" si="370"/>
        <v>theater</v>
      </c>
      <c r="T3944" t="str">
        <f t="shared" si="371"/>
        <v>plays</v>
      </c>
    </row>
    <row r="3945" spans="1:20" ht="43.2" x14ac:dyDescent="0.55000000000000004">
      <c r="A3945">
        <v>3943</v>
      </c>
      <c r="B3945" s="3" t="s">
        <v>3940</v>
      </c>
      <c r="C3945" s="3" t="s">
        <v>8051</v>
      </c>
      <c r="D3945" s="7">
        <v>5000</v>
      </c>
      <c r="E3945" s="7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7">
        <f t="shared" si="366"/>
        <v>137.07692307692307</v>
      </c>
      <c r="N3945" t="b">
        <v>0</v>
      </c>
      <c r="O3945" s="11">
        <f t="shared" si="367"/>
        <v>0.35639999999999999</v>
      </c>
      <c r="P3945" s="12">
        <f t="shared" si="368"/>
        <v>42279.778564814813</v>
      </c>
      <c r="Q3945" s="12">
        <f t="shared" si="369"/>
        <v>42310.701388888891</v>
      </c>
      <c r="R3945" t="s">
        <v>8271</v>
      </c>
      <c r="S3945" t="str">
        <f t="shared" si="370"/>
        <v>theater</v>
      </c>
      <c r="T3945" t="str">
        <f t="shared" si="371"/>
        <v>plays</v>
      </c>
    </row>
    <row r="3946" spans="1:20" ht="43.2" x14ac:dyDescent="0.55000000000000004">
      <c r="A3946">
        <v>3944</v>
      </c>
      <c r="B3946" s="3" t="s">
        <v>3941</v>
      </c>
      <c r="C3946" s="3" t="s">
        <v>8052</v>
      </c>
      <c r="D3946" s="7">
        <v>5000</v>
      </c>
      <c r="E3946" s="7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7" t="e">
        <f t="shared" si="366"/>
        <v>#DIV/0!</v>
      </c>
      <c r="N3946" t="b">
        <v>0</v>
      </c>
      <c r="O3946" s="11">
        <f t="shared" si="367"/>
        <v>0</v>
      </c>
      <c r="P3946" s="12">
        <f t="shared" si="368"/>
        <v>42213.662905092591</v>
      </c>
      <c r="Q3946" s="12">
        <f t="shared" si="369"/>
        <v>42243.662905092591</v>
      </c>
      <c r="R3946" t="s">
        <v>8271</v>
      </c>
      <c r="S3946" t="str">
        <f t="shared" si="370"/>
        <v>theater</v>
      </c>
      <c r="T3946" t="str">
        <f t="shared" si="371"/>
        <v>plays</v>
      </c>
    </row>
    <row r="3947" spans="1:20" ht="43.2" x14ac:dyDescent="0.55000000000000004">
      <c r="A3947">
        <v>3945</v>
      </c>
      <c r="B3947" s="3" t="s">
        <v>3942</v>
      </c>
      <c r="C3947" s="3" t="s">
        <v>8053</v>
      </c>
      <c r="D3947" s="7">
        <v>2000</v>
      </c>
      <c r="E3947" s="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7">
        <f t="shared" si="366"/>
        <v>5</v>
      </c>
      <c r="N3947" t="b">
        <v>0</v>
      </c>
      <c r="O3947" s="11">
        <f t="shared" si="367"/>
        <v>2.5000000000000001E-3</v>
      </c>
      <c r="P3947" s="12">
        <f t="shared" si="368"/>
        <v>42109.801712962959</v>
      </c>
      <c r="Q3947" s="12">
        <f t="shared" si="369"/>
        <v>42139.801712962959</v>
      </c>
      <c r="R3947" t="s">
        <v>8271</v>
      </c>
      <c r="S3947" t="str">
        <f t="shared" si="370"/>
        <v>theater</v>
      </c>
      <c r="T3947" t="str">
        <f t="shared" si="371"/>
        <v>plays</v>
      </c>
    </row>
    <row r="3948" spans="1:20" ht="28.8" x14ac:dyDescent="0.55000000000000004">
      <c r="A3948">
        <v>3946</v>
      </c>
      <c r="B3948" s="3" t="s">
        <v>3943</v>
      </c>
      <c r="C3948" s="3" t="s">
        <v>8054</v>
      </c>
      <c r="D3948" s="7">
        <v>6000</v>
      </c>
      <c r="E3948" s="7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7">
        <f t="shared" si="366"/>
        <v>39</v>
      </c>
      <c r="N3948" t="b">
        <v>0</v>
      </c>
      <c r="O3948" s="11">
        <f t="shared" si="367"/>
        <v>3.2500000000000001E-2</v>
      </c>
      <c r="P3948" s="12">
        <f t="shared" si="368"/>
        <v>42031.833587962959</v>
      </c>
      <c r="Q3948" s="12">
        <f t="shared" si="369"/>
        <v>42063.333333333328</v>
      </c>
      <c r="R3948" t="s">
        <v>8271</v>
      </c>
      <c r="S3948" t="str">
        <f t="shared" si="370"/>
        <v>theater</v>
      </c>
      <c r="T3948" t="str">
        <f t="shared" si="371"/>
        <v>plays</v>
      </c>
    </row>
    <row r="3949" spans="1:20" ht="43.2" x14ac:dyDescent="0.55000000000000004">
      <c r="A3949">
        <v>3947</v>
      </c>
      <c r="B3949" s="3" t="s">
        <v>3944</v>
      </c>
      <c r="C3949" s="3" t="s">
        <v>8055</v>
      </c>
      <c r="D3949" s="7">
        <v>3000</v>
      </c>
      <c r="E3949" s="7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7">
        <f t="shared" si="366"/>
        <v>50.5</v>
      </c>
      <c r="N3949" t="b">
        <v>0</v>
      </c>
      <c r="O3949" s="11">
        <f t="shared" si="367"/>
        <v>3.3666666666666664E-2</v>
      </c>
      <c r="P3949" s="12">
        <f t="shared" si="368"/>
        <v>42615.142870370371</v>
      </c>
      <c r="Q3949" s="12">
        <f t="shared" si="369"/>
        <v>42645.142870370371</v>
      </c>
      <c r="R3949" t="s">
        <v>8271</v>
      </c>
      <c r="S3949" t="str">
        <f t="shared" si="370"/>
        <v>theater</v>
      </c>
      <c r="T3949" t="str">
        <f t="shared" si="371"/>
        <v>plays</v>
      </c>
    </row>
    <row r="3950" spans="1:20" ht="43.2" x14ac:dyDescent="0.55000000000000004">
      <c r="A3950">
        <v>3948</v>
      </c>
      <c r="B3950" s="3" t="s">
        <v>3945</v>
      </c>
      <c r="C3950" s="3" t="s">
        <v>8056</v>
      </c>
      <c r="D3950" s="7">
        <v>30000</v>
      </c>
      <c r="E3950" s="7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7" t="e">
        <f t="shared" si="366"/>
        <v>#DIV/0!</v>
      </c>
      <c r="N3950" t="b">
        <v>0</v>
      </c>
      <c r="O3950" s="11">
        <f t="shared" si="367"/>
        <v>0</v>
      </c>
      <c r="P3950" s="12">
        <f t="shared" si="368"/>
        <v>41829.325497685182</v>
      </c>
      <c r="Q3950" s="12">
        <f t="shared" si="369"/>
        <v>41889.325497685182</v>
      </c>
      <c r="R3950" t="s">
        <v>8271</v>
      </c>
      <c r="S3950" t="str">
        <f t="shared" si="370"/>
        <v>theater</v>
      </c>
      <c r="T3950" t="str">
        <f t="shared" si="371"/>
        <v>plays</v>
      </c>
    </row>
    <row r="3951" spans="1:20" ht="43.2" x14ac:dyDescent="0.55000000000000004">
      <c r="A3951">
        <v>3949</v>
      </c>
      <c r="B3951" s="3" t="s">
        <v>3946</v>
      </c>
      <c r="C3951" s="3" t="s">
        <v>8057</v>
      </c>
      <c r="D3951" s="7">
        <v>10000</v>
      </c>
      <c r="E3951" s="7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7">
        <f t="shared" si="366"/>
        <v>49.28125</v>
      </c>
      <c r="N3951" t="b">
        <v>0</v>
      </c>
      <c r="O3951" s="11">
        <f t="shared" si="367"/>
        <v>0.15770000000000001</v>
      </c>
      <c r="P3951" s="12">
        <f t="shared" si="368"/>
        <v>42016.120613425926</v>
      </c>
      <c r="Q3951" s="12">
        <f t="shared" si="369"/>
        <v>42046.120613425926</v>
      </c>
      <c r="R3951" t="s">
        <v>8271</v>
      </c>
      <c r="S3951" t="str">
        <f t="shared" si="370"/>
        <v>theater</v>
      </c>
      <c r="T3951" t="str">
        <f t="shared" si="371"/>
        <v>plays</v>
      </c>
    </row>
    <row r="3952" spans="1:20" ht="43.2" x14ac:dyDescent="0.55000000000000004">
      <c r="A3952">
        <v>3950</v>
      </c>
      <c r="B3952" s="3" t="s">
        <v>3947</v>
      </c>
      <c r="C3952" s="3" t="s">
        <v>8058</v>
      </c>
      <c r="D3952" s="7">
        <v>4000</v>
      </c>
      <c r="E3952" s="7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7">
        <f t="shared" si="366"/>
        <v>25</v>
      </c>
      <c r="N3952" t="b">
        <v>0</v>
      </c>
      <c r="O3952" s="11">
        <f t="shared" si="367"/>
        <v>6.2500000000000003E-3</v>
      </c>
      <c r="P3952" s="12">
        <f t="shared" si="368"/>
        <v>42439.702314814815</v>
      </c>
      <c r="Q3952" s="12">
        <f t="shared" si="369"/>
        <v>42468.774305555555</v>
      </c>
      <c r="R3952" t="s">
        <v>8271</v>
      </c>
      <c r="S3952" t="str">
        <f t="shared" si="370"/>
        <v>theater</v>
      </c>
      <c r="T3952" t="str">
        <f t="shared" si="371"/>
        <v>plays</v>
      </c>
    </row>
    <row r="3953" spans="1:20" ht="43.2" x14ac:dyDescent="0.55000000000000004">
      <c r="A3953">
        <v>3951</v>
      </c>
      <c r="B3953" s="3" t="s">
        <v>3948</v>
      </c>
      <c r="C3953" s="3" t="s">
        <v>6961</v>
      </c>
      <c r="D3953" s="7">
        <v>200000</v>
      </c>
      <c r="E3953" s="7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7">
        <f t="shared" si="366"/>
        <v>1</v>
      </c>
      <c r="N3953" t="b">
        <v>0</v>
      </c>
      <c r="O3953" s="11">
        <f t="shared" si="367"/>
        <v>5.0000000000000004E-6</v>
      </c>
      <c r="P3953" s="12">
        <f t="shared" si="368"/>
        <v>42433.825717592597</v>
      </c>
      <c r="Q3953" s="12">
        <f t="shared" si="369"/>
        <v>42493.784050925926</v>
      </c>
      <c r="R3953" t="s">
        <v>8271</v>
      </c>
      <c r="S3953" t="str">
        <f t="shared" si="370"/>
        <v>theater</v>
      </c>
      <c r="T3953" t="str">
        <f t="shared" si="371"/>
        <v>plays</v>
      </c>
    </row>
    <row r="3954" spans="1:20" ht="43.2" x14ac:dyDescent="0.55000000000000004">
      <c r="A3954">
        <v>3952</v>
      </c>
      <c r="B3954" s="3" t="s">
        <v>3949</v>
      </c>
      <c r="C3954" s="3" t="s">
        <v>8059</v>
      </c>
      <c r="D3954" s="7">
        <v>26000</v>
      </c>
      <c r="E3954" s="7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7">
        <f t="shared" si="366"/>
        <v>25</v>
      </c>
      <c r="N3954" t="b">
        <v>0</v>
      </c>
      <c r="O3954" s="11">
        <f t="shared" si="367"/>
        <v>9.6153846153846159E-4</v>
      </c>
      <c r="P3954" s="12">
        <f t="shared" si="368"/>
        <v>42243.790393518517</v>
      </c>
      <c r="Q3954" s="12">
        <f t="shared" si="369"/>
        <v>42303.790393518517</v>
      </c>
      <c r="R3954" t="s">
        <v>8271</v>
      </c>
      <c r="S3954" t="str">
        <f t="shared" si="370"/>
        <v>theater</v>
      </c>
      <c r="T3954" t="str">
        <f t="shared" si="371"/>
        <v>plays</v>
      </c>
    </row>
    <row r="3955" spans="1:20" ht="43.2" x14ac:dyDescent="0.55000000000000004">
      <c r="A3955">
        <v>3953</v>
      </c>
      <c r="B3955" s="3" t="s">
        <v>3950</v>
      </c>
      <c r="C3955" s="3" t="s">
        <v>8060</v>
      </c>
      <c r="D3955" s="7">
        <v>17600</v>
      </c>
      <c r="E3955" s="7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7" t="e">
        <f t="shared" si="366"/>
        <v>#DIV/0!</v>
      </c>
      <c r="N3955" t="b">
        <v>0</v>
      </c>
      <c r="O3955" s="11">
        <f t="shared" si="367"/>
        <v>0</v>
      </c>
      <c r="P3955" s="12">
        <f t="shared" si="368"/>
        <v>42550.048449074078</v>
      </c>
      <c r="Q3955" s="12">
        <f t="shared" si="369"/>
        <v>42580.978472222225</v>
      </c>
      <c r="R3955" t="s">
        <v>8271</v>
      </c>
      <c r="S3955" t="str">
        <f t="shared" si="370"/>
        <v>theater</v>
      </c>
      <c r="T3955" t="str">
        <f t="shared" si="371"/>
        <v>plays</v>
      </c>
    </row>
    <row r="3956" spans="1:20" ht="43.2" x14ac:dyDescent="0.55000000000000004">
      <c r="A3956">
        <v>3954</v>
      </c>
      <c r="B3956" s="3" t="s">
        <v>3951</v>
      </c>
      <c r="C3956" s="3" t="s">
        <v>8061</v>
      </c>
      <c r="D3956" s="7">
        <v>25000</v>
      </c>
      <c r="E3956" s="7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7" t="e">
        <f t="shared" si="366"/>
        <v>#DIV/0!</v>
      </c>
      <c r="N3956" t="b">
        <v>0</v>
      </c>
      <c r="O3956" s="11">
        <f t="shared" si="367"/>
        <v>0</v>
      </c>
      <c r="P3956" s="12">
        <f t="shared" si="368"/>
        <v>41774.651203703703</v>
      </c>
      <c r="Q3956" s="12">
        <f t="shared" si="369"/>
        <v>41834.651203703703</v>
      </c>
      <c r="R3956" t="s">
        <v>8271</v>
      </c>
      <c r="S3956" t="str">
        <f t="shared" si="370"/>
        <v>theater</v>
      </c>
      <c r="T3956" t="str">
        <f t="shared" si="371"/>
        <v>plays</v>
      </c>
    </row>
    <row r="3957" spans="1:20" ht="43.2" x14ac:dyDescent="0.55000000000000004">
      <c r="A3957">
        <v>3955</v>
      </c>
      <c r="B3957" s="3" t="s">
        <v>3952</v>
      </c>
      <c r="C3957" s="3" t="s">
        <v>8062</v>
      </c>
      <c r="D3957" s="7">
        <v>1750</v>
      </c>
      <c r="E3957" s="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7">
        <f t="shared" si="366"/>
        <v>53.125</v>
      </c>
      <c r="N3957" t="b">
        <v>0</v>
      </c>
      <c r="O3957" s="11">
        <f t="shared" si="367"/>
        <v>0.24285714285714285</v>
      </c>
      <c r="P3957" s="12">
        <f t="shared" si="368"/>
        <v>42306.848854166667</v>
      </c>
      <c r="Q3957" s="12">
        <f t="shared" si="369"/>
        <v>42336.890520833331</v>
      </c>
      <c r="R3957" t="s">
        <v>8271</v>
      </c>
      <c r="S3957" t="str">
        <f t="shared" si="370"/>
        <v>theater</v>
      </c>
      <c r="T3957" t="str">
        <f t="shared" si="371"/>
        <v>plays</v>
      </c>
    </row>
    <row r="3958" spans="1:20" ht="43.2" x14ac:dyDescent="0.55000000000000004">
      <c r="A3958">
        <v>3956</v>
      </c>
      <c r="B3958" s="3" t="s">
        <v>3953</v>
      </c>
      <c r="C3958" s="3" t="s">
        <v>8063</v>
      </c>
      <c r="D3958" s="7">
        <v>5500</v>
      </c>
      <c r="E3958" s="7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7" t="e">
        <f t="shared" si="366"/>
        <v>#DIV/0!</v>
      </c>
      <c r="N3958" t="b">
        <v>0</v>
      </c>
      <c r="O3958" s="11">
        <f t="shared" si="367"/>
        <v>0</v>
      </c>
      <c r="P3958" s="12">
        <f t="shared" si="368"/>
        <v>42457.932025462964</v>
      </c>
      <c r="Q3958" s="12">
        <f t="shared" si="369"/>
        <v>42485.013888888891</v>
      </c>
      <c r="R3958" t="s">
        <v>8271</v>
      </c>
      <c r="S3958" t="str">
        <f t="shared" si="370"/>
        <v>theater</v>
      </c>
      <c r="T3958" t="str">
        <f t="shared" si="371"/>
        <v>plays</v>
      </c>
    </row>
    <row r="3959" spans="1:20" ht="43.2" x14ac:dyDescent="0.55000000000000004">
      <c r="A3959">
        <v>3957</v>
      </c>
      <c r="B3959" s="3" t="s">
        <v>3954</v>
      </c>
      <c r="C3959" s="3" t="s">
        <v>8064</v>
      </c>
      <c r="D3959" s="7">
        <v>28000</v>
      </c>
      <c r="E3959" s="7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7">
        <f t="shared" si="366"/>
        <v>7</v>
      </c>
      <c r="N3959" t="b">
        <v>0</v>
      </c>
      <c r="O3959" s="11">
        <f t="shared" si="367"/>
        <v>2.5000000000000001E-4</v>
      </c>
      <c r="P3959" s="12">
        <f t="shared" si="368"/>
        <v>42513.976319444439</v>
      </c>
      <c r="Q3959" s="12">
        <f t="shared" si="369"/>
        <v>42559.976319444439</v>
      </c>
      <c r="R3959" t="s">
        <v>8271</v>
      </c>
      <c r="S3959" t="str">
        <f t="shared" si="370"/>
        <v>theater</v>
      </c>
      <c r="T3959" t="str">
        <f t="shared" si="371"/>
        <v>plays</v>
      </c>
    </row>
    <row r="3960" spans="1:20" ht="43.2" x14ac:dyDescent="0.55000000000000004">
      <c r="A3960">
        <v>3958</v>
      </c>
      <c r="B3960" s="3" t="s">
        <v>3955</v>
      </c>
      <c r="C3960" s="3" t="s">
        <v>8065</v>
      </c>
      <c r="D3960" s="7">
        <v>2000</v>
      </c>
      <c r="E3960" s="7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7">
        <f t="shared" si="366"/>
        <v>40.0625</v>
      </c>
      <c r="N3960" t="b">
        <v>0</v>
      </c>
      <c r="O3960" s="11">
        <f t="shared" si="367"/>
        <v>0.32050000000000001</v>
      </c>
      <c r="P3960" s="12">
        <f t="shared" si="368"/>
        <v>41816.950370370374</v>
      </c>
      <c r="Q3960" s="12">
        <f t="shared" si="369"/>
        <v>41853.583333333336</v>
      </c>
      <c r="R3960" t="s">
        <v>8271</v>
      </c>
      <c r="S3960" t="str">
        <f t="shared" si="370"/>
        <v>theater</v>
      </c>
      <c r="T3960" t="str">
        <f t="shared" si="371"/>
        <v>plays</v>
      </c>
    </row>
    <row r="3961" spans="1:20" ht="43.2" x14ac:dyDescent="0.55000000000000004">
      <c r="A3961">
        <v>3959</v>
      </c>
      <c r="B3961" s="3" t="s">
        <v>3956</v>
      </c>
      <c r="C3961" s="3" t="s">
        <v>8066</v>
      </c>
      <c r="D3961" s="7">
        <v>1200</v>
      </c>
      <c r="E3961" s="7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7">
        <f t="shared" si="366"/>
        <v>24.333333333333332</v>
      </c>
      <c r="N3961" t="b">
        <v>0</v>
      </c>
      <c r="O3961" s="11">
        <f t="shared" si="367"/>
        <v>0.24333333333333335</v>
      </c>
      <c r="P3961" s="12">
        <f t="shared" si="368"/>
        <v>41880.788842592592</v>
      </c>
      <c r="Q3961" s="12">
        <f t="shared" si="369"/>
        <v>41910.788842592592</v>
      </c>
      <c r="R3961" t="s">
        <v>8271</v>
      </c>
      <c r="S3961" t="str">
        <f t="shared" si="370"/>
        <v>theater</v>
      </c>
      <c r="T3961" t="str">
        <f t="shared" si="371"/>
        <v>plays</v>
      </c>
    </row>
    <row r="3962" spans="1:20" ht="43.2" x14ac:dyDescent="0.55000000000000004">
      <c r="A3962">
        <v>3960</v>
      </c>
      <c r="B3962" s="3" t="s">
        <v>3957</v>
      </c>
      <c r="C3962" s="3" t="s">
        <v>8067</v>
      </c>
      <c r="D3962" s="7">
        <v>3000</v>
      </c>
      <c r="E3962" s="7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7">
        <f t="shared" si="366"/>
        <v>11.25</v>
      </c>
      <c r="N3962" t="b">
        <v>0</v>
      </c>
      <c r="O3962" s="11">
        <f t="shared" si="367"/>
        <v>1.4999999999999999E-2</v>
      </c>
      <c r="P3962" s="12">
        <f t="shared" si="368"/>
        <v>42342.845555555556</v>
      </c>
      <c r="Q3962" s="12">
        <f t="shared" si="369"/>
        <v>42372.845555555556</v>
      </c>
      <c r="R3962" t="s">
        <v>8271</v>
      </c>
      <c r="S3962" t="str">
        <f t="shared" si="370"/>
        <v>theater</v>
      </c>
      <c r="T3962" t="str">
        <f t="shared" si="371"/>
        <v>plays</v>
      </c>
    </row>
    <row r="3963" spans="1:20" ht="43.2" x14ac:dyDescent="0.55000000000000004">
      <c r="A3963">
        <v>3961</v>
      </c>
      <c r="B3963" s="3" t="s">
        <v>3958</v>
      </c>
      <c r="C3963" s="3" t="s">
        <v>8068</v>
      </c>
      <c r="D3963" s="7">
        <v>5000</v>
      </c>
      <c r="E3963" s="7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7">
        <f t="shared" si="366"/>
        <v>10.5</v>
      </c>
      <c r="N3963" t="b">
        <v>0</v>
      </c>
      <c r="O3963" s="11">
        <f t="shared" si="367"/>
        <v>4.1999999999999997E-3</v>
      </c>
      <c r="P3963" s="12">
        <f t="shared" si="368"/>
        <v>41745.891319444447</v>
      </c>
      <c r="Q3963" s="12">
        <f t="shared" si="369"/>
        <v>41767.891319444447</v>
      </c>
      <c r="R3963" t="s">
        <v>8271</v>
      </c>
      <c r="S3963" t="str">
        <f t="shared" si="370"/>
        <v>theater</v>
      </c>
      <c r="T3963" t="str">
        <f t="shared" si="371"/>
        <v>plays</v>
      </c>
    </row>
    <row r="3964" spans="1:20" ht="43.2" x14ac:dyDescent="0.55000000000000004">
      <c r="A3964">
        <v>3962</v>
      </c>
      <c r="B3964" s="3" t="s">
        <v>3959</v>
      </c>
      <c r="C3964" s="3" t="s">
        <v>8069</v>
      </c>
      <c r="D3964" s="7">
        <v>1400</v>
      </c>
      <c r="E3964" s="7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7">
        <f t="shared" si="366"/>
        <v>15</v>
      </c>
      <c r="N3964" t="b">
        <v>0</v>
      </c>
      <c r="O3964" s="11">
        <f t="shared" si="367"/>
        <v>3.214285714285714E-2</v>
      </c>
      <c r="P3964" s="12">
        <f t="shared" si="368"/>
        <v>42311.621458333335</v>
      </c>
      <c r="Q3964" s="12">
        <f t="shared" si="369"/>
        <v>42336.621458333335</v>
      </c>
      <c r="R3964" t="s">
        <v>8271</v>
      </c>
      <c r="S3964" t="str">
        <f t="shared" si="370"/>
        <v>theater</v>
      </c>
      <c r="T3964" t="str">
        <f t="shared" si="371"/>
        <v>plays</v>
      </c>
    </row>
    <row r="3965" spans="1:20" ht="43.2" x14ac:dyDescent="0.55000000000000004">
      <c r="A3965">
        <v>3963</v>
      </c>
      <c r="B3965" s="3" t="s">
        <v>3960</v>
      </c>
      <c r="C3965" s="3" t="s">
        <v>8070</v>
      </c>
      <c r="D3965" s="7">
        <v>10000</v>
      </c>
      <c r="E3965" s="7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7" t="e">
        <f t="shared" si="366"/>
        <v>#DIV/0!</v>
      </c>
      <c r="N3965" t="b">
        <v>0</v>
      </c>
      <c r="O3965" s="11">
        <f t="shared" si="367"/>
        <v>0</v>
      </c>
      <c r="P3965" s="12">
        <f t="shared" si="368"/>
        <v>42296.154131944444</v>
      </c>
      <c r="Q3965" s="12">
        <f t="shared" si="369"/>
        <v>42326.195798611108</v>
      </c>
      <c r="R3965" t="s">
        <v>8271</v>
      </c>
      <c r="S3965" t="str">
        <f t="shared" si="370"/>
        <v>theater</v>
      </c>
      <c r="T3965" t="str">
        <f t="shared" si="371"/>
        <v>plays</v>
      </c>
    </row>
    <row r="3966" spans="1:20" ht="43.2" x14ac:dyDescent="0.55000000000000004">
      <c r="A3966">
        <v>3964</v>
      </c>
      <c r="B3966" s="3" t="s">
        <v>3961</v>
      </c>
      <c r="C3966" s="3" t="s">
        <v>8071</v>
      </c>
      <c r="D3966" s="7">
        <v>2000</v>
      </c>
      <c r="E3966" s="7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7">
        <f t="shared" si="366"/>
        <v>42</v>
      </c>
      <c r="N3966" t="b">
        <v>0</v>
      </c>
      <c r="O3966" s="11">
        <f t="shared" si="367"/>
        <v>6.3E-2</v>
      </c>
      <c r="P3966" s="12">
        <f t="shared" si="368"/>
        <v>42053.722060185188</v>
      </c>
      <c r="Q3966" s="12">
        <f t="shared" si="369"/>
        <v>42113.680393518516</v>
      </c>
      <c r="R3966" t="s">
        <v>8271</v>
      </c>
      <c r="S3966" t="str">
        <f t="shared" si="370"/>
        <v>theater</v>
      </c>
      <c r="T3966" t="str">
        <f t="shared" si="371"/>
        <v>plays</v>
      </c>
    </row>
    <row r="3967" spans="1:20" ht="43.2" x14ac:dyDescent="0.55000000000000004">
      <c r="A3967">
        <v>3965</v>
      </c>
      <c r="B3967" s="3" t="s">
        <v>3962</v>
      </c>
      <c r="C3967" s="3" t="s">
        <v>8072</v>
      </c>
      <c r="D3967" s="7">
        <v>2000</v>
      </c>
      <c r="E3967" s="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7">
        <f t="shared" si="366"/>
        <v>71.25</v>
      </c>
      <c r="N3967" t="b">
        <v>0</v>
      </c>
      <c r="O3967" s="11">
        <f t="shared" si="367"/>
        <v>0.14249999999999999</v>
      </c>
      <c r="P3967" s="12">
        <f t="shared" si="368"/>
        <v>42414.235879629632</v>
      </c>
      <c r="Q3967" s="12">
        <f t="shared" si="369"/>
        <v>42474.194212962961</v>
      </c>
      <c r="R3967" t="s">
        <v>8271</v>
      </c>
      <c r="S3967" t="str">
        <f t="shared" si="370"/>
        <v>theater</v>
      </c>
      <c r="T3967" t="str">
        <f t="shared" si="371"/>
        <v>plays</v>
      </c>
    </row>
    <row r="3968" spans="1:20" ht="43.2" x14ac:dyDescent="0.55000000000000004">
      <c r="A3968">
        <v>3966</v>
      </c>
      <c r="B3968" s="3" t="s">
        <v>3963</v>
      </c>
      <c r="C3968" s="3" t="s">
        <v>8073</v>
      </c>
      <c r="D3968" s="7">
        <v>7500</v>
      </c>
      <c r="E3968" s="7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7">
        <f t="shared" si="366"/>
        <v>22.5</v>
      </c>
      <c r="N3968" t="b">
        <v>0</v>
      </c>
      <c r="O3968" s="11">
        <f t="shared" si="367"/>
        <v>6.0000000000000001E-3</v>
      </c>
      <c r="P3968" s="12">
        <f t="shared" si="368"/>
        <v>41801.711550925924</v>
      </c>
      <c r="Q3968" s="12">
        <f t="shared" si="369"/>
        <v>41844.124305555553</v>
      </c>
      <c r="R3968" t="s">
        <v>8271</v>
      </c>
      <c r="S3968" t="str">
        <f t="shared" si="370"/>
        <v>theater</v>
      </c>
      <c r="T3968" t="str">
        <f t="shared" si="371"/>
        <v>plays</v>
      </c>
    </row>
    <row r="3969" spans="1:20" ht="43.2" x14ac:dyDescent="0.55000000000000004">
      <c r="A3969">
        <v>3967</v>
      </c>
      <c r="B3969" s="3" t="s">
        <v>3964</v>
      </c>
      <c r="C3969" s="3" t="s">
        <v>8074</v>
      </c>
      <c r="D3969" s="7">
        <v>1700</v>
      </c>
      <c r="E3969" s="7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7">
        <f t="shared" si="366"/>
        <v>41</v>
      </c>
      <c r="N3969" t="b">
        <v>0</v>
      </c>
      <c r="O3969" s="11">
        <f t="shared" si="367"/>
        <v>0.2411764705882353</v>
      </c>
      <c r="P3969" s="12">
        <f t="shared" si="368"/>
        <v>42770.290590277778</v>
      </c>
      <c r="Q3969" s="12">
        <f t="shared" si="369"/>
        <v>42800.290590277778</v>
      </c>
      <c r="R3969" t="s">
        <v>8271</v>
      </c>
      <c r="S3969" t="str">
        <f t="shared" si="370"/>
        <v>theater</v>
      </c>
      <c r="T3969" t="str">
        <f t="shared" si="371"/>
        <v>plays</v>
      </c>
    </row>
    <row r="3970" spans="1:20" ht="43.2" x14ac:dyDescent="0.55000000000000004">
      <c r="A3970">
        <v>3968</v>
      </c>
      <c r="B3970" s="3" t="s">
        <v>3965</v>
      </c>
      <c r="C3970" s="3" t="s">
        <v>8075</v>
      </c>
      <c r="D3970" s="7">
        <v>5000</v>
      </c>
      <c r="E3970" s="7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7">
        <f t="shared" si="366"/>
        <v>47.909090909090907</v>
      </c>
      <c r="N3970" t="b">
        <v>0</v>
      </c>
      <c r="O3970" s="11">
        <f t="shared" si="367"/>
        <v>0.10539999999999999</v>
      </c>
      <c r="P3970" s="12">
        <f t="shared" si="368"/>
        <v>42452.815659722226</v>
      </c>
      <c r="Q3970" s="12">
        <f t="shared" si="369"/>
        <v>42512.815659722226</v>
      </c>
      <c r="R3970" t="s">
        <v>8271</v>
      </c>
      <c r="S3970" t="str">
        <f t="shared" si="370"/>
        <v>theater</v>
      </c>
      <c r="T3970" t="str">
        <f t="shared" si="371"/>
        <v>plays</v>
      </c>
    </row>
    <row r="3971" spans="1:20" ht="43.2" x14ac:dyDescent="0.55000000000000004">
      <c r="A3971">
        <v>3969</v>
      </c>
      <c r="B3971" s="3" t="s">
        <v>3966</v>
      </c>
      <c r="C3971" s="3" t="s">
        <v>8076</v>
      </c>
      <c r="D3971" s="7">
        <v>2825</v>
      </c>
      <c r="E3971" s="7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7">
        <f t="shared" ref="M3971:M4034" si="372">E3971/L3971</f>
        <v>35.166666666666664</v>
      </c>
      <c r="N3971" t="b">
        <v>0</v>
      </c>
      <c r="O3971" s="11">
        <f t="shared" ref="O3971:O4034" si="373">E3971/D3971</f>
        <v>7.4690265486725665E-2</v>
      </c>
      <c r="P3971" s="12">
        <f t="shared" ref="P3971:P4034" si="374">(((J3971/60)/60)/24)+DATE(1970,1,1)</f>
        <v>42601.854699074072</v>
      </c>
      <c r="Q3971" s="12">
        <f t="shared" ref="Q3971:Q4034" si="375">(((I3971/60)/60)/24)+DATE(1970,1,1)</f>
        <v>42611.163194444445</v>
      </c>
      <c r="R3971" t="s">
        <v>8271</v>
      </c>
      <c r="S3971" t="str">
        <f t="shared" ref="S3971:S4034" si="376">LEFT(R3971, SEARCH("/",R3971,1)-1)</f>
        <v>theater</v>
      </c>
      <c r="T3971" t="str">
        <f t="shared" ref="T3971:T4034" si="377">RIGHT(R3971,LEN(R3971)-SEARCH("/",R3971))</f>
        <v>plays</v>
      </c>
    </row>
    <row r="3972" spans="1:20" ht="57.6" x14ac:dyDescent="0.55000000000000004">
      <c r="A3972">
        <v>3970</v>
      </c>
      <c r="B3972" s="3" t="s">
        <v>3967</v>
      </c>
      <c r="C3972" s="3" t="s">
        <v>8077</v>
      </c>
      <c r="D3972" s="7">
        <v>15000</v>
      </c>
      <c r="E3972" s="7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7">
        <f t="shared" si="372"/>
        <v>5.5</v>
      </c>
      <c r="N3972" t="b">
        <v>0</v>
      </c>
      <c r="O3972" s="11">
        <f t="shared" si="373"/>
        <v>7.3333333333333334E-4</v>
      </c>
      <c r="P3972" s="12">
        <f t="shared" si="374"/>
        <v>42447.863553240735</v>
      </c>
      <c r="Q3972" s="12">
        <f t="shared" si="375"/>
        <v>42477.863553240735</v>
      </c>
      <c r="R3972" t="s">
        <v>8271</v>
      </c>
      <c r="S3972" t="str">
        <f t="shared" si="376"/>
        <v>theater</v>
      </c>
      <c r="T3972" t="str">
        <f t="shared" si="377"/>
        <v>plays</v>
      </c>
    </row>
    <row r="3973" spans="1:20" ht="43.2" x14ac:dyDescent="0.55000000000000004">
      <c r="A3973">
        <v>3971</v>
      </c>
      <c r="B3973" s="3" t="s">
        <v>3968</v>
      </c>
      <c r="C3973" s="3" t="s">
        <v>8078</v>
      </c>
      <c r="D3973" s="7">
        <v>14000</v>
      </c>
      <c r="E3973" s="7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7">
        <f t="shared" si="372"/>
        <v>22.666666666666668</v>
      </c>
      <c r="N3973" t="b">
        <v>0</v>
      </c>
      <c r="O3973" s="11">
        <f t="shared" si="373"/>
        <v>9.7142857142857135E-3</v>
      </c>
      <c r="P3973" s="12">
        <f t="shared" si="374"/>
        <v>41811.536180555559</v>
      </c>
      <c r="Q3973" s="12">
        <f t="shared" si="375"/>
        <v>41841.536180555559</v>
      </c>
      <c r="R3973" t="s">
        <v>8271</v>
      </c>
      <c r="S3973" t="str">
        <f t="shared" si="376"/>
        <v>theater</v>
      </c>
      <c r="T3973" t="str">
        <f t="shared" si="377"/>
        <v>plays</v>
      </c>
    </row>
    <row r="3974" spans="1:20" ht="43.2" x14ac:dyDescent="0.55000000000000004">
      <c r="A3974">
        <v>3972</v>
      </c>
      <c r="B3974" s="3" t="s">
        <v>3969</v>
      </c>
      <c r="C3974" s="3" t="s">
        <v>8079</v>
      </c>
      <c r="D3974" s="7">
        <v>1000</v>
      </c>
      <c r="E3974" s="7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7">
        <f t="shared" si="372"/>
        <v>26.375</v>
      </c>
      <c r="N3974" t="b">
        <v>0</v>
      </c>
      <c r="O3974" s="11">
        <f t="shared" si="373"/>
        <v>0.21099999999999999</v>
      </c>
      <c r="P3974" s="12">
        <f t="shared" si="374"/>
        <v>41981.067523148144</v>
      </c>
      <c r="Q3974" s="12">
        <f t="shared" si="375"/>
        <v>42041.067523148144</v>
      </c>
      <c r="R3974" t="s">
        <v>8271</v>
      </c>
      <c r="S3974" t="str">
        <f t="shared" si="376"/>
        <v>theater</v>
      </c>
      <c r="T3974" t="str">
        <f t="shared" si="377"/>
        <v>plays</v>
      </c>
    </row>
    <row r="3975" spans="1:20" ht="43.2" x14ac:dyDescent="0.55000000000000004">
      <c r="A3975">
        <v>3973</v>
      </c>
      <c r="B3975" s="3" t="s">
        <v>3970</v>
      </c>
      <c r="C3975" s="3" t="s">
        <v>8080</v>
      </c>
      <c r="D3975" s="7">
        <v>5000</v>
      </c>
      <c r="E3975" s="7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7">
        <f t="shared" si="372"/>
        <v>105.54054054054055</v>
      </c>
      <c r="N3975" t="b">
        <v>0</v>
      </c>
      <c r="O3975" s="11">
        <f t="shared" si="373"/>
        <v>0.78100000000000003</v>
      </c>
      <c r="P3975" s="12">
        <f t="shared" si="374"/>
        <v>42469.68414351852</v>
      </c>
      <c r="Q3975" s="12">
        <f t="shared" si="375"/>
        <v>42499.166666666672</v>
      </c>
      <c r="R3975" t="s">
        <v>8271</v>
      </c>
      <c r="S3975" t="str">
        <f t="shared" si="376"/>
        <v>theater</v>
      </c>
      <c r="T3975" t="str">
        <f t="shared" si="377"/>
        <v>plays</v>
      </c>
    </row>
    <row r="3976" spans="1:20" ht="43.2" x14ac:dyDescent="0.55000000000000004">
      <c r="A3976">
        <v>3974</v>
      </c>
      <c r="B3976" s="3" t="s">
        <v>3971</v>
      </c>
      <c r="C3976" s="3" t="s">
        <v>8081</v>
      </c>
      <c r="D3976" s="7">
        <v>1000</v>
      </c>
      <c r="E3976" s="7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7">
        <f t="shared" si="372"/>
        <v>29.09090909090909</v>
      </c>
      <c r="N3976" t="b">
        <v>0</v>
      </c>
      <c r="O3976" s="11">
        <f t="shared" si="373"/>
        <v>0.32</v>
      </c>
      <c r="P3976" s="12">
        <f t="shared" si="374"/>
        <v>42493.546851851846</v>
      </c>
      <c r="Q3976" s="12">
        <f t="shared" si="375"/>
        <v>42523.546851851846</v>
      </c>
      <c r="R3976" t="s">
        <v>8271</v>
      </c>
      <c r="S3976" t="str">
        <f t="shared" si="376"/>
        <v>theater</v>
      </c>
      <c r="T3976" t="str">
        <f t="shared" si="377"/>
        <v>plays</v>
      </c>
    </row>
    <row r="3977" spans="1:20" ht="43.2" x14ac:dyDescent="0.55000000000000004">
      <c r="A3977">
        <v>3975</v>
      </c>
      <c r="B3977" s="3" t="s">
        <v>3972</v>
      </c>
      <c r="C3977" s="3" t="s">
        <v>8082</v>
      </c>
      <c r="D3977" s="7">
        <v>678</v>
      </c>
      <c r="E3977" s="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7" t="e">
        <f t="shared" si="372"/>
        <v>#DIV/0!</v>
      </c>
      <c r="N3977" t="b">
        <v>0</v>
      </c>
      <c r="O3977" s="11">
        <f t="shared" si="373"/>
        <v>0</v>
      </c>
      <c r="P3977" s="12">
        <f t="shared" si="374"/>
        <v>42534.866875</v>
      </c>
      <c r="Q3977" s="12">
        <f t="shared" si="375"/>
        <v>42564.866875</v>
      </c>
      <c r="R3977" t="s">
        <v>8271</v>
      </c>
      <c r="S3977" t="str">
        <f t="shared" si="376"/>
        <v>theater</v>
      </c>
      <c r="T3977" t="str">
        <f t="shared" si="377"/>
        <v>plays</v>
      </c>
    </row>
    <row r="3978" spans="1:20" ht="43.2" x14ac:dyDescent="0.55000000000000004">
      <c r="A3978">
        <v>3976</v>
      </c>
      <c r="B3978" s="3" t="s">
        <v>3973</v>
      </c>
      <c r="C3978" s="3" t="s">
        <v>8083</v>
      </c>
      <c r="D3978" s="7">
        <v>1300</v>
      </c>
      <c r="E3978" s="7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7">
        <f t="shared" si="372"/>
        <v>62</v>
      </c>
      <c r="N3978" t="b">
        <v>0</v>
      </c>
      <c r="O3978" s="11">
        <f t="shared" si="373"/>
        <v>0.47692307692307695</v>
      </c>
      <c r="P3978" s="12">
        <f t="shared" si="374"/>
        <v>41830.858344907407</v>
      </c>
      <c r="Q3978" s="12">
        <f t="shared" si="375"/>
        <v>41852.291666666664</v>
      </c>
      <c r="R3978" t="s">
        <v>8271</v>
      </c>
      <c r="S3978" t="str">
        <f t="shared" si="376"/>
        <v>theater</v>
      </c>
      <c r="T3978" t="str">
        <f t="shared" si="377"/>
        <v>plays</v>
      </c>
    </row>
    <row r="3979" spans="1:20" ht="43.2" x14ac:dyDescent="0.55000000000000004">
      <c r="A3979">
        <v>3977</v>
      </c>
      <c r="B3979" s="3" t="s">
        <v>3974</v>
      </c>
      <c r="C3979" s="3" t="s">
        <v>8084</v>
      </c>
      <c r="D3979" s="7">
        <v>90000</v>
      </c>
      <c r="E3979" s="7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7">
        <f t="shared" si="372"/>
        <v>217.5</v>
      </c>
      <c r="N3979" t="b">
        <v>0</v>
      </c>
      <c r="O3979" s="11">
        <f t="shared" si="373"/>
        <v>1.4500000000000001E-2</v>
      </c>
      <c r="P3979" s="12">
        <f t="shared" si="374"/>
        <v>42543.788564814815</v>
      </c>
      <c r="Q3979" s="12">
        <f t="shared" si="375"/>
        <v>42573.788564814815</v>
      </c>
      <c r="R3979" t="s">
        <v>8271</v>
      </c>
      <c r="S3979" t="str">
        <f t="shared" si="376"/>
        <v>theater</v>
      </c>
      <c r="T3979" t="str">
        <f t="shared" si="377"/>
        <v>plays</v>
      </c>
    </row>
    <row r="3980" spans="1:20" ht="43.2" x14ac:dyDescent="0.55000000000000004">
      <c r="A3980">
        <v>3978</v>
      </c>
      <c r="B3980" s="3" t="s">
        <v>3975</v>
      </c>
      <c r="C3980" s="3" t="s">
        <v>8085</v>
      </c>
      <c r="D3980" s="7">
        <v>2000</v>
      </c>
      <c r="E3980" s="7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7">
        <f t="shared" si="372"/>
        <v>26.75</v>
      </c>
      <c r="N3980" t="b">
        <v>0</v>
      </c>
      <c r="O3980" s="11">
        <f t="shared" si="373"/>
        <v>0.107</v>
      </c>
      <c r="P3980" s="12">
        <f t="shared" si="374"/>
        <v>41975.642974537041</v>
      </c>
      <c r="Q3980" s="12">
        <f t="shared" si="375"/>
        <v>42035.642974537041</v>
      </c>
      <c r="R3980" t="s">
        <v>8271</v>
      </c>
      <c r="S3980" t="str">
        <f t="shared" si="376"/>
        <v>theater</v>
      </c>
      <c r="T3980" t="str">
        <f t="shared" si="377"/>
        <v>plays</v>
      </c>
    </row>
    <row r="3981" spans="1:20" ht="43.2" x14ac:dyDescent="0.55000000000000004">
      <c r="A3981">
        <v>3979</v>
      </c>
      <c r="B3981" s="3" t="s">
        <v>3976</v>
      </c>
      <c r="C3981" s="3" t="s">
        <v>8086</v>
      </c>
      <c r="D3981" s="7">
        <v>6000</v>
      </c>
      <c r="E3981" s="7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7">
        <f t="shared" si="372"/>
        <v>18.333333333333332</v>
      </c>
      <c r="N3981" t="b">
        <v>0</v>
      </c>
      <c r="O3981" s="11">
        <f t="shared" si="373"/>
        <v>1.8333333333333333E-2</v>
      </c>
      <c r="P3981" s="12">
        <f t="shared" si="374"/>
        <v>42069.903437500005</v>
      </c>
      <c r="Q3981" s="12">
        <f t="shared" si="375"/>
        <v>42092.833333333328</v>
      </c>
      <c r="R3981" t="s">
        <v>8271</v>
      </c>
      <c r="S3981" t="str">
        <f t="shared" si="376"/>
        <v>theater</v>
      </c>
      <c r="T3981" t="str">
        <f t="shared" si="377"/>
        <v>plays</v>
      </c>
    </row>
    <row r="3982" spans="1:20" ht="43.2" x14ac:dyDescent="0.55000000000000004">
      <c r="A3982">
        <v>3980</v>
      </c>
      <c r="B3982" s="3" t="s">
        <v>3977</v>
      </c>
      <c r="C3982" s="3" t="s">
        <v>8087</v>
      </c>
      <c r="D3982" s="7">
        <v>2500</v>
      </c>
      <c r="E3982" s="7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7">
        <f t="shared" si="372"/>
        <v>64.285714285714292</v>
      </c>
      <c r="N3982" t="b">
        <v>0</v>
      </c>
      <c r="O3982" s="11">
        <f t="shared" si="373"/>
        <v>0.18</v>
      </c>
      <c r="P3982" s="12">
        <f t="shared" si="374"/>
        <v>41795.598923611113</v>
      </c>
      <c r="Q3982" s="12">
        <f t="shared" si="375"/>
        <v>41825.598923611113</v>
      </c>
      <c r="R3982" t="s">
        <v>8271</v>
      </c>
      <c r="S3982" t="str">
        <f t="shared" si="376"/>
        <v>theater</v>
      </c>
      <c r="T3982" t="str">
        <f t="shared" si="377"/>
        <v>plays</v>
      </c>
    </row>
    <row r="3983" spans="1:20" ht="28.8" x14ac:dyDescent="0.55000000000000004">
      <c r="A3983">
        <v>3981</v>
      </c>
      <c r="B3983" s="3" t="s">
        <v>3358</v>
      </c>
      <c r="C3983" s="3" t="s">
        <v>7469</v>
      </c>
      <c r="D3983" s="7">
        <v>30000</v>
      </c>
      <c r="E3983" s="7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7">
        <f t="shared" si="372"/>
        <v>175</v>
      </c>
      <c r="N3983" t="b">
        <v>0</v>
      </c>
      <c r="O3983" s="11">
        <f t="shared" si="373"/>
        <v>4.0833333333333333E-2</v>
      </c>
      <c r="P3983" s="12">
        <f t="shared" si="374"/>
        <v>42508.179965277777</v>
      </c>
      <c r="Q3983" s="12">
        <f t="shared" si="375"/>
        <v>42568.179965277777</v>
      </c>
      <c r="R3983" t="s">
        <v>8271</v>
      </c>
      <c r="S3983" t="str">
        <f t="shared" si="376"/>
        <v>theater</v>
      </c>
      <c r="T3983" t="str">
        <f t="shared" si="377"/>
        <v>plays</v>
      </c>
    </row>
    <row r="3984" spans="1:20" ht="57.6" x14ac:dyDescent="0.55000000000000004">
      <c r="A3984">
        <v>3982</v>
      </c>
      <c r="B3984" s="3" t="s">
        <v>3978</v>
      </c>
      <c r="C3984" s="3" t="s">
        <v>8088</v>
      </c>
      <c r="D3984" s="7">
        <v>850</v>
      </c>
      <c r="E3984" s="7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7">
        <f t="shared" si="372"/>
        <v>34</v>
      </c>
      <c r="N3984" t="b">
        <v>0</v>
      </c>
      <c r="O3984" s="11">
        <f t="shared" si="373"/>
        <v>0.2</v>
      </c>
      <c r="P3984" s="12">
        <f t="shared" si="374"/>
        <v>42132.809953703705</v>
      </c>
      <c r="Q3984" s="12">
        <f t="shared" si="375"/>
        <v>42192.809953703705</v>
      </c>
      <c r="R3984" t="s">
        <v>8271</v>
      </c>
      <c r="S3984" t="str">
        <f t="shared" si="376"/>
        <v>theater</v>
      </c>
      <c r="T3984" t="str">
        <f t="shared" si="377"/>
        <v>plays</v>
      </c>
    </row>
    <row r="3985" spans="1:20" ht="43.2" x14ac:dyDescent="0.55000000000000004">
      <c r="A3985">
        <v>3983</v>
      </c>
      <c r="B3985" s="3" t="s">
        <v>3979</v>
      </c>
      <c r="C3985" s="3" t="s">
        <v>8089</v>
      </c>
      <c r="D3985" s="7">
        <v>11140</v>
      </c>
      <c r="E3985" s="7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7">
        <f t="shared" si="372"/>
        <v>84.282608695652172</v>
      </c>
      <c r="N3985" t="b">
        <v>0</v>
      </c>
      <c r="O3985" s="11">
        <f t="shared" si="373"/>
        <v>0.34802513464991025</v>
      </c>
      <c r="P3985" s="12">
        <f t="shared" si="374"/>
        <v>41747.86986111111</v>
      </c>
      <c r="Q3985" s="12">
        <f t="shared" si="375"/>
        <v>41779.290972222225</v>
      </c>
      <c r="R3985" t="s">
        <v>8271</v>
      </c>
      <c r="S3985" t="str">
        <f t="shared" si="376"/>
        <v>theater</v>
      </c>
      <c r="T3985" t="str">
        <f t="shared" si="377"/>
        <v>plays</v>
      </c>
    </row>
    <row r="3986" spans="1:20" ht="43.2" x14ac:dyDescent="0.55000000000000004">
      <c r="A3986">
        <v>3984</v>
      </c>
      <c r="B3986" s="3" t="s">
        <v>3980</v>
      </c>
      <c r="C3986" s="3" t="s">
        <v>8090</v>
      </c>
      <c r="D3986" s="7">
        <v>1500</v>
      </c>
      <c r="E3986" s="7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7">
        <f t="shared" si="372"/>
        <v>9.5</v>
      </c>
      <c r="N3986" t="b">
        <v>0</v>
      </c>
      <c r="O3986" s="11">
        <f t="shared" si="373"/>
        <v>6.3333333333333339E-2</v>
      </c>
      <c r="P3986" s="12">
        <f t="shared" si="374"/>
        <v>41920.963472222218</v>
      </c>
      <c r="Q3986" s="12">
        <f t="shared" si="375"/>
        <v>41951</v>
      </c>
      <c r="R3986" t="s">
        <v>8271</v>
      </c>
      <c r="S3986" t="str">
        <f t="shared" si="376"/>
        <v>theater</v>
      </c>
      <c r="T3986" t="str">
        <f t="shared" si="377"/>
        <v>plays</v>
      </c>
    </row>
    <row r="3987" spans="1:20" ht="57.6" x14ac:dyDescent="0.55000000000000004">
      <c r="A3987">
        <v>3985</v>
      </c>
      <c r="B3987" s="3" t="s">
        <v>3981</v>
      </c>
      <c r="C3987" s="3" t="s">
        <v>8091</v>
      </c>
      <c r="D3987" s="7">
        <v>2000</v>
      </c>
      <c r="E3987" s="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7">
        <f t="shared" si="372"/>
        <v>33.736842105263158</v>
      </c>
      <c r="N3987" t="b">
        <v>0</v>
      </c>
      <c r="O3987" s="11">
        <f t="shared" si="373"/>
        <v>0.32050000000000001</v>
      </c>
      <c r="P3987" s="12">
        <f t="shared" si="374"/>
        <v>42399.707407407404</v>
      </c>
      <c r="Q3987" s="12">
        <f t="shared" si="375"/>
        <v>42420.878472222219</v>
      </c>
      <c r="R3987" t="s">
        <v>8271</v>
      </c>
      <c r="S3987" t="str">
        <f t="shared" si="376"/>
        <v>theater</v>
      </c>
      <c r="T3987" t="str">
        <f t="shared" si="377"/>
        <v>plays</v>
      </c>
    </row>
    <row r="3988" spans="1:20" ht="43.2" x14ac:dyDescent="0.55000000000000004">
      <c r="A3988">
        <v>3986</v>
      </c>
      <c r="B3988" s="3" t="s">
        <v>3982</v>
      </c>
      <c r="C3988" s="3" t="s">
        <v>8092</v>
      </c>
      <c r="D3988" s="7">
        <v>5000</v>
      </c>
      <c r="E3988" s="7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7">
        <f t="shared" si="372"/>
        <v>37.53846153846154</v>
      </c>
      <c r="N3988" t="b">
        <v>0</v>
      </c>
      <c r="O3988" s="11">
        <f t="shared" si="373"/>
        <v>9.7600000000000006E-2</v>
      </c>
      <c r="P3988" s="12">
        <f t="shared" si="374"/>
        <v>42467.548541666663</v>
      </c>
      <c r="Q3988" s="12">
        <f t="shared" si="375"/>
        <v>42496.544444444444</v>
      </c>
      <c r="R3988" t="s">
        <v>8271</v>
      </c>
      <c r="S3988" t="str">
        <f t="shared" si="376"/>
        <v>theater</v>
      </c>
      <c r="T3988" t="str">
        <f t="shared" si="377"/>
        <v>plays</v>
      </c>
    </row>
    <row r="3989" spans="1:20" ht="43.2" x14ac:dyDescent="0.55000000000000004">
      <c r="A3989">
        <v>3987</v>
      </c>
      <c r="B3989" s="3" t="s">
        <v>3983</v>
      </c>
      <c r="C3989" s="3" t="s">
        <v>8093</v>
      </c>
      <c r="D3989" s="7">
        <v>400</v>
      </c>
      <c r="E3989" s="7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7">
        <f t="shared" si="372"/>
        <v>11.615384615384615</v>
      </c>
      <c r="N3989" t="b">
        <v>0</v>
      </c>
      <c r="O3989" s="11">
        <f t="shared" si="373"/>
        <v>0.3775</v>
      </c>
      <c r="P3989" s="12">
        <f t="shared" si="374"/>
        <v>41765.92465277778</v>
      </c>
      <c r="Q3989" s="12">
        <f t="shared" si="375"/>
        <v>41775.92465277778</v>
      </c>
      <c r="R3989" t="s">
        <v>8271</v>
      </c>
      <c r="S3989" t="str">
        <f t="shared" si="376"/>
        <v>theater</v>
      </c>
      <c r="T3989" t="str">
        <f t="shared" si="377"/>
        <v>plays</v>
      </c>
    </row>
    <row r="3990" spans="1:20" ht="28.8" x14ac:dyDescent="0.55000000000000004">
      <c r="A3990">
        <v>3988</v>
      </c>
      <c r="B3990" s="3" t="s">
        <v>3984</v>
      </c>
      <c r="C3990" s="3" t="s">
        <v>8094</v>
      </c>
      <c r="D3990" s="7">
        <v>1500</v>
      </c>
      <c r="E3990" s="7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7">
        <f t="shared" si="372"/>
        <v>8</v>
      </c>
      <c r="N3990" t="b">
        <v>0</v>
      </c>
      <c r="O3990" s="11">
        <f t="shared" si="373"/>
        <v>2.1333333333333333E-2</v>
      </c>
      <c r="P3990" s="12">
        <f t="shared" si="374"/>
        <v>42230.08116898148</v>
      </c>
      <c r="Q3990" s="12">
        <f t="shared" si="375"/>
        <v>42245.08116898148</v>
      </c>
      <c r="R3990" t="s">
        <v>8271</v>
      </c>
      <c r="S3990" t="str">
        <f t="shared" si="376"/>
        <v>theater</v>
      </c>
      <c r="T3990" t="str">
        <f t="shared" si="377"/>
        <v>plays</v>
      </c>
    </row>
    <row r="3991" spans="1:20" ht="43.2" x14ac:dyDescent="0.55000000000000004">
      <c r="A3991">
        <v>3989</v>
      </c>
      <c r="B3991" s="3" t="s">
        <v>3985</v>
      </c>
      <c r="C3991" s="3" t="s">
        <v>8095</v>
      </c>
      <c r="D3991" s="7">
        <v>3000</v>
      </c>
      <c r="E3991" s="7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7" t="e">
        <f t="shared" si="372"/>
        <v>#DIV/0!</v>
      </c>
      <c r="N3991" t="b">
        <v>0</v>
      </c>
      <c r="O3991" s="11">
        <f t="shared" si="373"/>
        <v>0</v>
      </c>
      <c r="P3991" s="12">
        <f t="shared" si="374"/>
        <v>42286.749780092592</v>
      </c>
      <c r="Q3991" s="12">
        <f t="shared" si="375"/>
        <v>42316.791446759264</v>
      </c>
      <c r="R3991" t="s">
        <v>8271</v>
      </c>
      <c r="S3991" t="str">
        <f t="shared" si="376"/>
        <v>theater</v>
      </c>
      <c r="T3991" t="str">
        <f t="shared" si="377"/>
        <v>plays</v>
      </c>
    </row>
    <row r="3992" spans="1:20" ht="43.2" x14ac:dyDescent="0.55000000000000004">
      <c r="A3992">
        <v>3990</v>
      </c>
      <c r="B3992" s="3" t="s">
        <v>3986</v>
      </c>
      <c r="C3992" s="3" t="s">
        <v>8096</v>
      </c>
      <c r="D3992" s="7">
        <v>1650</v>
      </c>
      <c r="E3992" s="7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7">
        <f t="shared" si="372"/>
        <v>23</v>
      </c>
      <c r="N3992" t="b">
        <v>0</v>
      </c>
      <c r="O3992" s="11">
        <f t="shared" si="373"/>
        <v>4.1818181818181817E-2</v>
      </c>
      <c r="P3992" s="12">
        <f t="shared" si="374"/>
        <v>42401.672372685185</v>
      </c>
      <c r="Q3992" s="12">
        <f t="shared" si="375"/>
        <v>42431.672372685185</v>
      </c>
      <c r="R3992" t="s">
        <v>8271</v>
      </c>
      <c r="S3992" t="str">
        <f t="shared" si="376"/>
        <v>theater</v>
      </c>
      <c r="T3992" t="str">
        <f t="shared" si="377"/>
        <v>plays</v>
      </c>
    </row>
    <row r="3993" spans="1:20" ht="28.8" x14ac:dyDescent="0.55000000000000004">
      <c r="A3993">
        <v>3991</v>
      </c>
      <c r="B3993" s="3" t="s">
        <v>3987</v>
      </c>
      <c r="C3993" s="3" t="s">
        <v>8097</v>
      </c>
      <c r="D3993" s="7">
        <v>500</v>
      </c>
      <c r="E3993" s="7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7">
        <f t="shared" si="372"/>
        <v>100</v>
      </c>
      <c r="N3993" t="b">
        <v>0</v>
      </c>
      <c r="O3993" s="11">
        <f t="shared" si="373"/>
        <v>0.2</v>
      </c>
      <c r="P3993" s="12">
        <f t="shared" si="374"/>
        <v>42125.644467592589</v>
      </c>
      <c r="Q3993" s="12">
        <f t="shared" si="375"/>
        <v>42155.644467592589</v>
      </c>
      <c r="R3993" t="s">
        <v>8271</v>
      </c>
      <c r="S3993" t="str">
        <f t="shared" si="376"/>
        <v>theater</v>
      </c>
      <c r="T3993" t="str">
        <f t="shared" si="377"/>
        <v>plays</v>
      </c>
    </row>
    <row r="3994" spans="1:20" ht="43.2" x14ac:dyDescent="0.55000000000000004">
      <c r="A3994">
        <v>3992</v>
      </c>
      <c r="B3994" s="3" t="s">
        <v>3988</v>
      </c>
      <c r="C3994" s="3" t="s">
        <v>8098</v>
      </c>
      <c r="D3994" s="7">
        <v>10000</v>
      </c>
      <c r="E3994" s="7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7">
        <f t="shared" si="372"/>
        <v>60.111111111111114</v>
      </c>
      <c r="N3994" t="b">
        <v>0</v>
      </c>
      <c r="O3994" s="11">
        <f t="shared" si="373"/>
        <v>5.4100000000000002E-2</v>
      </c>
      <c r="P3994" s="12">
        <f t="shared" si="374"/>
        <v>42289.94049768518</v>
      </c>
      <c r="Q3994" s="12">
        <f t="shared" si="375"/>
        <v>42349.982164351852</v>
      </c>
      <c r="R3994" t="s">
        <v>8271</v>
      </c>
      <c r="S3994" t="str">
        <f t="shared" si="376"/>
        <v>theater</v>
      </c>
      <c r="T3994" t="str">
        <f t="shared" si="377"/>
        <v>plays</v>
      </c>
    </row>
    <row r="3995" spans="1:20" ht="43.2" x14ac:dyDescent="0.55000000000000004">
      <c r="A3995">
        <v>3993</v>
      </c>
      <c r="B3995" s="3" t="s">
        <v>3989</v>
      </c>
      <c r="C3995" s="3" t="s">
        <v>8099</v>
      </c>
      <c r="D3995" s="7">
        <v>50000</v>
      </c>
      <c r="E3995" s="7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7">
        <f t="shared" si="372"/>
        <v>3</v>
      </c>
      <c r="N3995" t="b">
        <v>0</v>
      </c>
      <c r="O3995" s="11">
        <f t="shared" si="373"/>
        <v>6.0000000000000002E-5</v>
      </c>
      <c r="P3995" s="12">
        <f t="shared" si="374"/>
        <v>42107.864722222221</v>
      </c>
      <c r="Q3995" s="12">
        <f t="shared" si="375"/>
        <v>42137.864722222221</v>
      </c>
      <c r="R3995" t="s">
        <v>8271</v>
      </c>
      <c r="S3995" t="str">
        <f t="shared" si="376"/>
        <v>theater</v>
      </c>
      <c r="T3995" t="str">
        <f t="shared" si="377"/>
        <v>plays</v>
      </c>
    </row>
    <row r="3996" spans="1:20" ht="28.8" x14ac:dyDescent="0.55000000000000004">
      <c r="A3996">
        <v>3994</v>
      </c>
      <c r="B3996" s="3" t="s">
        <v>3990</v>
      </c>
      <c r="C3996" s="3" t="s">
        <v>8100</v>
      </c>
      <c r="D3996" s="7">
        <v>2000</v>
      </c>
      <c r="E3996" s="7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7">
        <f t="shared" si="372"/>
        <v>5</v>
      </c>
      <c r="N3996" t="b">
        <v>0</v>
      </c>
      <c r="O3996" s="11">
        <f t="shared" si="373"/>
        <v>2.5000000000000001E-3</v>
      </c>
      <c r="P3996" s="12">
        <f t="shared" si="374"/>
        <v>41809.389930555553</v>
      </c>
      <c r="Q3996" s="12">
        <f t="shared" si="375"/>
        <v>41839.389930555553</v>
      </c>
      <c r="R3996" t="s">
        <v>8271</v>
      </c>
      <c r="S3996" t="str">
        <f t="shared" si="376"/>
        <v>theater</v>
      </c>
      <c r="T3996" t="str">
        <f t="shared" si="377"/>
        <v>plays</v>
      </c>
    </row>
    <row r="3997" spans="1:20" ht="43.2" x14ac:dyDescent="0.55000000000000004">
      <c r="A3997">
        <v>3995</v>
      </c>
      <c r="B3997" s="3" t="s">
        <v>3991</v>
      </c>
      <c r="C3997" s="3" t="s">
        <v>8101</v>
      </c>
      <c r="D3997" s="7">
        <v>200</v>
      </c>
      <c r="E3997" s="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7">
        <f t="shared" si="372"/>
        <v>17.5</v>
      </c>
      <c r="N3997" t="b">
        <v>0</v>
      </c>
      <c r="O3997" s="11">
        <f t="shared" si="373"/>
        <v>0.35</v>
      </c>
      <c r="P3997" s="12">
        <f t="shared" si="374"/>
        <v>42019.683761574073</v>
      </c>
      <c r="Q3997" s="12">
        <f t="shared" si="375"/>
        <v>42049.477083333331</v>
      </c>
      <c r="R3997" t="s">
        <v>8271</v>
      </c>
      <c r="S3997" t="str">
        <f t="shared" si="376"/>
        <v>theater</v>
      </c>
      <c r="T3997" t="str">
        <f t="shared" si="377"/>
        <v>plays</v>
      </c>
    </row>
    <row r="3998" spans="1:20" ht="43.2" x14ac:dyDescent="0.55000000000000004">
      <c r="A3998">
        <v>3996</v>
      </c>
      <c r="B3998" s="3" t="s">
        <v>3992</v>
      </c>
      <c r="C3998" s="3" t="s">
        <v>8102</v>
      </c>
      <c r="D3998" s="7">
        <v>3000</v>
      </c>
      <c r="E3998" s="7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7">
        <f t="shared" si="372"/>
        <v>29.235294117647058</v>
      </c>
      <c r="N3998" t="b">
        <v>0</v>
      </c>
      <c r="O3998" s="11">
        <f t="shared" si="373"/>
        <v>0.16566666666666666</v>
      </c>
      <c r="P3998" s="12">
        <f t="shared" si="374"/>
        <v>41950.26694444444</v>
      </c>
      <c r="Q3998" s="12">
        <f t="shared" si="375"/>
        <v>41963.669444444444</v>
      </c>
      <c r="R3998" t="s">
        <v>8271</v>
      </c>
      <c r="S3998" t="str">
        <f t="shared" si="376"/>
        <v>theater</v>
      </c>
      <c r="T3998" t="str">
        <f t="shared" si="377"/>
        <v>plays</v>
      </c>
    </row>
    <row r="3999" spans="1:20" ht="43.2" x14ac:dyDescent="0.55000000000000004">
      <c r="A3999">
        <v>3997</v>
      </c>
      <c r="B3999" s="3" t="s">
        <v>3993</v>
      </c>
      <c r="C3999" s="3" t="s">
        <v>8103</v>
      </c>
      <c r="D3999" s="7">
        <v>3000</v>
      </c>
      <c r="E3999" s="7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7" t="e">
        <f t="shared" si="372"/>
        <v>#DIV/0!</v>
      </c>
      <c r="N3999" t="b">
        <v>0</v>
      </c>
      <c r="O3999" s="11">
        <f t="shared" si="373"/>
        <v>0</v>
      </c>
      <c r="P3999" s="12">
        <f t="shared" si="374"/>
        <v>42069.391446759255</v>
      </c>
      <c r="Q3999" s="12">
        <f t="shared" si="375"/>
        <v>42099.349780092598</v>
      </c>
      <c r="R3999" t="s">
        <v>8271</v>
      </c>
      <c r="S3999" t="str">
        <f t="shared" si="376"/>
        <v>theater</v>
      </c>
      <c r="T3999" t="str">
        <f t="shared" si="377"/>
        <v>plays</v>
      </c>
    </row>
    <row r="4000" spans="1:20" ht="43.2" x14ac:dyDescent="0.55000000000000004">
      <c r="A4000">
        <v>3998</v>
      </c>
      <c r="B4000" s="3" t="s">
        <v>3994</v>
      </c>
      <c r="C4000" s="3" t="s">
        <v>8104</v>
      </c>
      <c r="D4000" s="7">
        <v>1250</v>
      </c>
      <c r="E4000" s="7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7">
        <f t="shared" si="372"/>
        <v>59.583333333333336</v>
      </c>
      <c r="N4000" t="b">
        <v>0</v>
      </c>
      <c r="O4000" s="11">
        <f t="shared" si="373"/>
        <v>0.57199999999999995</v>
      </c>
      <c r="P4000" s="12">
        <f t="shared" si="374"/>
        <v>42061.963263888887</v>
      </c>
      <c r="Q4000" s="12">
        <f t="shared" si="375"/>
        <v>42091.921597222223</v>
      </c>
      <c r="R4000" t="s">
        <v>8271</v>
      </c>
      <c r="S4000" t="str">
        <f t="shared" si="376"/>
        <v>theater</v>
      </c>
      <c r="T4000" t="str">
        <f t="shared" si="377"/>
        <v>plays</v>
      </c>
    </row>
    <row r="4001" spans="1:20" ht="43.2" x14ac:dyDescent="0.55000000000000004">
      <c r="A4001">
        <v>3999</v>
      </c>
      <c r="B4001" s="3" t="s">
        <v>3995</v>
      </c>
      <c r="C4001" s="3" t="s">
        <v>8105</v>
      </c>
      <c r="D4001" s="7">
        <v>7000</v>
      </c>
      <c r="E4001" s="7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7">
        <f t="shared" si="372"/>
        <v>82.571428571428569</v>
      </c>
      <c r="N4001" t="b">
        <v>0</v>
      </c>
      <c r="O4001" s="11">
        <f t="shared" si="373"/>
        <v>0.16514285714285715</v>
      </c>
      <c r="P4001" s="12">
        <f t="shared" si="374"/>
        <v>41842.828680555554</v>
      </c>
      <c r="Q4001" s="12">
        <f t="shared" si="375"/>
        <v>41882.827650462961</v>
      </c>
      <c r="R4001" t="s">
        <v>8271</v>
      </c>
      <c r="S4001" t="str">
        <f t="shared" si="376"/>
        <v>theater</v>
      </c>
      <c r="T4001" t="str">
        <f t="shared" si="377"/>
        <v>plays</v>
      </c>
    </row>
    <row r="4002" spans="1:20" x14ac:dyDescent="0.55000000000000004">
      <c r="A4002">
        <v>4000</v>
      </c>
      <c r="B4002" s="3" t="s">
        <v>3996</v>
      </c>
      <c r="C4002" s="3" t="s">
        <v>8106</v>
      </c>
      <c r="D4002" s="7">
        <v>8000</v>
      </c>
      <c r="E4002" s="7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7">
        <f t="shared" si="372"/>
        <v>10</v>
      </c>
      <c r="N4002" t="b">
        <v>0</v>
      </c>
      <c r="O4002" s="11">
        <f t="shared" si="373"/>
        <v>1.25E-3</v>
      </c>
      <c r="P4002" s="12">
        <f t="shared" si="374"/>
        <v>42437.64534722222</v>
      </c>
      <c r="Q4002" s="12">
        <f t="shared" si="375"/>
        <v>42497.603680555556</v>
      </c>
      <c r="R4002" t="s">
        <v>8271</v>
      </c>
      <c r="S4002" t="str">
        <f t="shared" si="376"/>
        <v>theater</v>
      </c>
      <c r="T4002" t="str">
        <f t="shared" si="377"/>
        <v>plays</v>
      </c>
    </row>
    <row r="4003" spans="1:20" ht="57.6" x14ac:dyDescent="0.55000000000000004">
      <c r="A4003">
        <v>4001</v>
      </c>
      <c r="B4003" s="3" t="s">
        <v>3997</v>
      </c>
      <c r="C4003" s="3" t="s">
        <v>8107</v>
      </c>
      <c r="D4003" s="7">
        <v>1200</v>
      </c>
      <c r="E4003" s="7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7">
        <f t="shared" si="372"/>
        <v>32.357142857142854</v>
      </c>
      <c r="N4003" t="b">
        <v>0</v>
      </c>
      <c r="O4003" s="11">
        <f t="shared" si="373"/>
        <v>0.3775</v>
      </c>
      <c r="P4003" s="12">
        <f t="shared" si="374"/>
        <v>42775.964212962965</v>
      </c>
      <c r="Q4003" s="12">
        <f t="shared" si="375"/>
        <v>42795.791666666672</v>
      </c>
      <c r="R4003" t="s">
        <v>8271</v>
      </c>
      <c r="S4003" t="str">
        <f t="shared" si="376"/>
        <v>theater</v>
      </c>
      <c r="T4003" t="str">
        <f t="shared" si="377"/>
        <v>plays</v>
      </c>
    </row>
    <row r="4004" spans="1:20" ht="43.2" x14ac:dyDescent="0.55000000000000004">
      <c r="A4004">
        <v>4002</v>
      </c>
      <c r="B4004" s="3" t="s">
        <v>3998</v>
      </c>
      <c r="C4004" s="3" t="s">
        <v>8108</v>
      </c>
      <c r="D4004" s="7">
        <v>1250</v>
      </c>
      <c r="E4004" s="7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7">
        <f t="shared" si="372"/>
        <v>5.75</v>
      </c>
      <c r="N4004" t="b">
        <v>0</v>
      </c>
      <c r="O4004" s="11">
        <f t="shared" si="373"/>
        <v>1.84E-2</v>
      </c>
      <c r="P4004" s="12">
        <f t="shared" si="374"/>
        <v>41879.043530092589</v>
      </c>
      <c r="Q4004" s="12">
        <f t="shared" si="375"/>
        <v>41909.043530092589</v>
      </c>
      <c r="R4004" t="s">
        <v>8271</v>
      </c>
      <c r="S4004" t="str">
        <f t="shared" si="376"/>
        <v>theater</v>
      </c>
      <c r="T4004" t="str">
        <f t="shared" si="377"/>
        <v>plays</v>
      </c>
    </row>
    <row r="4005" spans="1:20" ht="43.2" x14ac:dyDescent="0.55000000000000004">
      <c r="A4005">
        <v>4003</v>
      </c>
      <c r="B4005" s="3" t="s">
        <v>3999</v>
      </c>
      <c r="C4005" s="3" t="s">
        <v>8071</v>
      </c>
      <c r="D4005" s="7">
        <v>2000</v>
      </c>
      <c r="E4005" s="7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7">
        <f t="shared" si="372"/>
        <v>100.5</v>
      </c>
      <c r="N4005" t="b">
        <v>0</v>
      </c>
      <c r="O4005" s="11">
        <f t="shared" si="373"/>
        <v>0.10050000000000001</v>
      </c>
      <c r="P4005" s="12">
        <f t="shared" si="374"/>
        <v>42020.587349537032</v>
      </c>
      <c r="Q4005" s="12">
        <f t="shared" si="375"/>
        <v>42050.587349537032</v>
      </c>
      <c r="R4005" t="s">
        <v>8271</v>
      </c>
      <c r="S4005" t="str">
        <f t="shared" si="376"/>
        <v>theater</v>
      </c>
      <c r="T4005" t="str">
        <f t="shared" si="377"/>
        <v>plays</v>
      </c>
    </row>
    <row r="4006" spans="1:20" x14ac:dyDescent="0.55000000000000004">
      <c r="A4006">
        <v>4004</v>
      </c>
      <c r="B4006" s="3" t="s">
        <v>4000</v>
      </c>
      <c r="C4006" s="3" t="s">
        <v>8109</v>
      </c>
      <c r="D4006" s="7">
        <v>500</v>
      </c>
      <c r="E4006" s="7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7">
        <f t="shared" si="372"/>
        <v>1</v>
      </c>
      <c r="N4006" t="b">
        <v>0</v>
      </c>
      <c r="O4006" s="11">
        <f t="shared" si="373"/>
        <v>2E-3</v>
      </c>
      <c r="P4006" s="12">
        <f t="shared" si="374"/>
        <v>41890.16269675926</v>
      </c>
      <c r="Q4006" s="12">
        <f t="shared" si="375"/>
        <v>41920.16269675926</v>
      </c>
      <c r="R4006" t="s">
        <v>8271</v>
      </c>
      <c r="S4006" t="str">
        <f t="shared" si="376"/>
        <v>theater</v>
      </c>
      <c r="T4006" t="str">
        <f t="shared" si="377"/>
        <v>plays</v>
      </c>
    </row>
    <row r="4007" spans="1:20" ht="43.2" x14ac:dyDescent="0.55000000000000004">
      <c r="A4007">
        <v>4005</v>
      </c>
      <c r="B4007" s="3" t="s">
        <v>4001</v>
      </c>
      <c r="C4007" s="3" t="s">
        <v>8110</v>
      </c>
      <c r="D4007" s="7">
        <v>3000</v>
      </c>
      <c r="E4007" s="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7">
        <f t="shared" si="372"/>
        <v>20</v>
      </c>
      <c r="N4007" t="b">
        <v>0</v>
      </c>
      <c r="O4007" s="11">
        <f t="shared" si="373"/>
        <v>1.3333333333333334E-2</v>
      </c>
      <c r="P4007" s="12">
        <f t="shared" si="374"/>
        <v>41872.807696759257</v>
      </c>
      <c r="Q4007" s="12">
        <f t="shared" si="375"/>
        <v>41932.807696759257</v>
      </c>
      <c r="R4007" t="s">
        <v>8271</v>
      </c>
      <c r="S4007" t="str">
        <f t="shared" si="376"/>
        <v>theater</v>
      </c>
      <c r="T4007" t="str">
        <f t="shared" si="377"/>
        <v>plays</v>
      </c>
    </row>
    <row r="4008" spans="1:20" ht="43.2" x14ac:dyDescent="0.55000000000000004">
      <c r="A4008">
        <v>4006</v>
      </c>
      <c r="B4008" s="3" t="s">
        <v>4002</v>
      </c>
      <c r="C4008" s="3" t="s">
        <v>8111</v>
      </c>
      <c r="D4008" s="7">
        <v>30000</v>
      </c>
      <c r="E4008" s="7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7">
        <f t="shared" si="372"/>
        <v>2</v>
      </c>
      <c r="N4008" t="b">
        <v>0</v>
      </c>
      <c r="O4008" s="11">
        <f t="shared" si="373"/>
        <v>6.666666666666667E-5</v>
      </c>
      <c r="P4008" s="12">
        <f t="shared" si="374"/>
        <v>42391.772997685184</v>
      </c>
      <c r="Q4008" s="12">
        <f t="shared" si="375"/>
        <v>42416.772997685184</v>
      </c>
      <c r="R4008" t="s">
        <v>8271</v>
      </c>
      <c r="S4008" t="str">
        <f t="shared" si="376"/>
        <v>theater</v>
      </c>
      <c r="T4008" t="str">
        <f t="shared" si="377"/>
        <v>plays</v>
      </c>
    </row>
    <row r="4009" spans="1:20" ht="43.2" x14ac:dyDescent="0.55000000000000004">
      <c r="A4009">
        <v>4007</v>
      </c>
      <c r="B4009" s="3" t="s">
        <v>4003</v>
      </c>
      <c r="C4009" s="3" t="s">
        <v>8112</v>
      </c>
      <c r="D4009" s="7">
        <v>2000</v>
      </c>
      <c r="E4009" s="7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7">
        <f t="shared" si="372"/>
        <v>5</v>
      </c>
      <c r="N4009" t="b">
        <v>0</v>
      </c>
      <c r="O4009" s="11">
        <f t="shared" si="373"/>
        <v>2.5000000000000001E-3</v>
      </c>
      <c r="P4009" s="12">
        <f t="shared" si="374"/>
        <v>41848.772928240738</v>
      </c>
      <c r="Q4009" s="12">
        <f t="shared" si="375"/>
        <v>41877.686111111114</v>
      </c>
      <c r="R4009" t="s">
        <v>8271</v>
      </c>
      <c r="S4009" t="str">
        <f t="shared" si="376"/>
        <v>theater</v>
      </c>
      <c r="T4009" t="str">
        <f t="shared" si="377"/>
        <v>plays</v>
      </c>
    </row>
    <row r="4010" spans="1:20" ht="43.2" x14ac:dyDescent="0.55000000000000004">
      <c r="A4010">
        <v>4008</v>
      </c>
      <c r="B4010" s="3" t="s">
        <v>4004</v>
      </c>
      <c r="C4010" s="3" t="s">
        <v>8113</v>
      </c>
      <c r="D4010" s="7">
        <v>1000</v>
      </c>
      <c r="E4010" s="7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7">
        <f t="shared" si="372"/>
        <v>15</v>
      </c>
      <c r="N4010" t="b">
        <v>0</v>
      </c>
      <c r="O4010" s="11">
        <f t="shared" si="373"/>
        <v>0.06</v>
      </c>
      <c r="P4010" s="12">
        <f t="shared" si="374"/>
        <v>42177.964201388888</v>
      </c>
      <c r="Q4010" s="12">
        <f t="shared" si="375"/>
        <v>42207.964201388888</v>
      </c>
      <c r="R4010" t="s">
        <v>8271</v>
      </c>
      <c r="S4010" t="str">
        <f t="shared" si="376"/>
        <v>theater</v>
      </c>
      <c r="T4010" t="str">
        <f t="shared" si="377"/>
        <v>plays</v>
      </c>
    </row>
    <row r="4011" spans="1:20" ht="43.2" x14ac:dyDescent="0.55000000000000004">
      <c r="A4011">
        <v>4009</v>
      </c>
      <c r="B4011" s="3" t="s">
        <v>4005</v>
      </c>
      <c r="C4011" s="3" t="s">
        <v>8114</v>
      </c>
      <c r="D4011" s="7">
        <v>1930</v>
      </c>
      <c r="E4011" s="7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7">
        <f t="shared" si="372"/>
        <v>25</v>
      </c>
      <c r="N4011" t="b">
        <v>0</v>
      </c>
      <c r="O4011" s="11">
        <f t="shared" si="373"/>
        <v>3.8860103626943004E-2</v>
      </c>
      <c r="P4011" s="12">
        <f t="shared" si="374"/>
        <v>41851.700925925928</v>
      </c>
      <c r="Q4011" s="12">
        <f t="shared" si="375"/>
        <v>41891.700925925928</v>
      </c>
      <c r="R4011" t="s">
        <v>8271</v>
      </c>
      <c r="S4011" t="str">
        <f t="shared" si="376"/>
        <v>theater</v>
      </c>
      <c r="T4011" t="str">
        <f t="shared" si="377"/>
        <v>plays</v>
      </c>
    </row>
    <row r="4012" spans="1:20" ht="43.2" x14ac:dyDescent="0.55000000000000004">
      <c r="A4012">
        <v>4010</v>
      </c>
      <c r="B4012" s="3" t="s">
        <v>4006</v>
      </c>
      <c r="C4012" s="3" t="s">
        <v>8115</v>
      </c>
      <c r="D4012" s="7">
        <v>7200</v>
      </c>
      <c r="E4012" s="7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7">
        <f t="shared" si="372"/>
        <v>45.842105263157897</v>
      </c>
      <c r="N4012" t="b">
        <v>0</v>
      </c>
      <c r="O4012" s="11">
        <f t="shared" si="373"/>
        <v>0.24194444444444443</v>
      </c>
      <c r="P4012" s="12">
        <f t="shared" si="374"/>
        <v>41921.770439814813</v>
      </c>
      <c r="Q4012" s="12">
        <f t="shared" si="375"/>
        <v>41938.770439814813</v>
      </c>
      <c r="R4012" t="s">
        <v>8271</v>
      </c>
      <c r="S4012" t="str">
        <f t="shared" si="376"/>
        <v>theater</v>
      </c>
      <c r="T4012" t="str">
        <f t="shared" si="377"/>
        <v>plays</v>
      </c>
    </row>
    <row r="4013" spans="1:20" ht="43.2" x14ac:dyDescent="0.55000000000000004">
      <c r="A4013">
        <v>4011</v>
      </c>
      <c r="B4013" s="3" t="s">
        <v>4007</v>
      </c>
      <c r="C4013" s="3" t="s">
        <v>8116</v>
      </c>
      <c r="D4013" s="7">
        <v>250</v>
      </c>
      <c r="E4013" s="7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7">
        <f t="shared" si="372"/>
        <v>4.75</v>
      </c>
      <c r="N4013" t="b">
        <v>0</v>
      </c>
      <c r="O4013" s="11">
        <f t="shared" si="373"/>
        <v>7.5999999999999998E-2</v>
      </c>
      <c r="P4013" s="12">
        <f t="shared" si="374"/>
        <v>42002.54488425926</v>
      </c>
      <c r="Q4013" s="12">
        <f t="shared" si="375"/>
        <v>42032.54488425926</v>
      </c>
      <c r="R4013" t="s">
        <v>8271</v>
      </c>
      <c r="S4013" t="str">
        <f t="shared" si="376"/>
        <v>theater</v>
      </c>
      <c r="T4013" t="str">
        <f t="shared" si="377"/>
        <v>plays</v>
      </c>
    </row>
    <row r="4014" spans="1:20" ht="57.6" x14ac:dyDescent="0.55000000000000004">
      <c r="A4014">
        <v>4012</v>
      </c>
      <c r="B4014" s="3" t="s">
        <v>4008</v>
      </c>
      <c r="C4014" s="3" t="s">
        <v>8117</v>
      </c>
      <c r="D4014" s="7">
        <v>575</v>
      </c>
      <c r="E4014" s="7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7" t="e">
        <f t="shared" si="372"/>
        <v>#DIV/0!</v>
      </c>
      <c r="N4014" t="b">
        <v>0</v>
      </c>
      <c r="O4014" s="11">
        <f t="shared" si="373"/>
        <v>0</v>
      </c>
      <c r="P4014" s="12">
        <f t="shared" si="374"/>
        <v>42096.544548611113</v>
      </c>
      <c r="Q4014" s="12">
        <f t="shared" si="375"/>
        <v>42126.544548611113</v>
      </c>
      <c r="R4014" t="s">
        <v>8271</v>
      </c>
      <c r="S4014" t="str">
        <f t="shared" si="376"/>
        <v>theater</v>
      </c>
      <c r="T4014" t="str">
        <f t="shared" si="377"/>
        <v>plays</v>
      </c>
    </row>
    <row r="4015" spans="1:20" ht="43.2" x14ac:dyDescent="0.55000000000000004">
      <c r="A4015">
        <v>4013</v>
      </c>
      <c r="B4015" s="3" t="s">
        <v>4009</v>
      </c>
      <c r="C4015" s="3" t="s">
        <v>8118</v>
      </c>
      <c r="D4015" s="7">
        <v>2000</v>
      </c>
      <c r="E4015" s="7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7">
        <f t="shared" si="372"/>
        <v>13</v>
      </c>
      <c r="N4015" t="b">
        <v>0</v>
      </c>
      <c r="O4015" s="11">
        <f t="shared" si="373"/>
        <v>1.2999999999999999E-2</v>
      </c>
      <c r="P4015" s="12">
        <f t="shared" si="374"/>
        <v>42021.301192129627</v>
      </c>
      <c r="Q4015" s="12">
        <f t="shared" si="375"/>
        <v>42051.301192129627</v>
      </c>
      <c r="R4015" t="s">
        <v>8271</v>
      </c>
      <c r="S4015" t="str">
        <f t="shared" si="376"/>
        <v>theater</v>
      </c>
      <c r="T4015" t="str">
        <f t="shared" si="377"/>
        <v>plays</v>
      </c>
    </row>
    <row r="4016" spans="1:20" ht="43.2" x14ac:dyDescent="0.55000000000000004">
      <c r="A4016">
        <v>4014</v>
      </c>
      <c r="B4016" s="3" t="s">
        <v>4010</v>
      </c>
      <c r="C4016" s="3" t="s">
        <v>8119</v>
      </c>
      <c r="D4016" s="7">
        <v>9000</v>
      </c>
      <c r="E4016" s="7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7" t="e">
        <f t="shared" si="372"/>
        <v>#DIV/0!</v>
      </c>
      <c r="N4016" t="b">
        <v>0</v>
      </c>
      <c r="O4016" s="11">
        <f t="shared" si="373"/>
        <v>0</v>
      </c>
      <c r="P4016" s="12">
        <f t="shared" si="374"/>
        <v>42419.246168981481</v>
      </c>
      <c r="Q4016" s="12">
        <f t="shared" si="375"/>
        <v>42434.246168981481</v>
      </c>
      <c r="R4016" t="s">
        <v>8271</v>
      </c>
      <c r="S4016" t="str">
        <f t="shared" si="376"/>
        <v>theater</v>
      </c>
      <c r="T4016" t="str">
        <f t="shared" si="377"/>
        <v>plays</v>
      </c>
    </row>
    <row r="4017" spans="1:20" ht="43.2" x14ac:dyDescent="0.55000000000000004">
      <c r="A4017">
        <v>4015</v>
      </c>
      <c r="B4017" s="3" t="s">
        <v>4011</v>
      </c>
      <c r="C4017" s="3" t="s">
        <v>8120</v>
      </c>
      <c r="D4017" s="7">
        <v>7000</v>
      </c>
      <c r="E4017" s="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7">
        <f t="shared" si="372"/>
        <v>1</v>
      </c>
      <c r="N4017" t="b">
        <v>0</v>
      </c>
      <c r="O4017" s="11">
        <f t="shared" si="373"/>
        <v>1.4285714285714287E-4</v>
      </c>
      <c r="P4017" s="12">
        <f t="shared" si="374"/>
        <v>42174.780821759254</v>
      </c>
      <c r="Q4017" s="12">
        <f t="shared" si="375"/>
        <v>42204.780821759254</v>
      </c>
      <c r="R4017" t="s">
        <v>8271</v>
      </c>
      <c r="S4017" t="str">
        <f t="shared" si="376"/>
        <v>theater</v>
      </c>
      <c r="T4017" t="str">
        <f t="shared" si="377"/>
        <v>plays</v>
      </c>
    </row>
    <row r="4018" spans="1:20" ht="43.2" x14ac:dyDescent="0.55000000000000004">
      <c r="A4018">
        <v>4016</v>
      </c>
      <c r="B4018" s="3" t="s">
        <v>4012</v>
      </c>
      <c r="C4018" s="3" t="s">
        <v>8121</v>
      </c>
      <c r="D4018" s="7">
        <v>500</v>
      </c>
      <c r="E4018" s="7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7">
        <f t="shared" si="372"/>
        <v>10</v>
      </c>
      <c r="N4018" t="b">
        <v>0</v>
      </c>
      <c r="O4018" s="11">
        <f t="shared" si="373"/>
        <v>0.14000000000000001</v>
      </c>
      <c r="P4018" s="12">
        <f t="shared" si="374"/>
        <v>41869.872685185182</v>
      </c>
      <c r="Q4018" s="12">
        <f t="shared" si="375"/>
        <v>41899.872685185182</v>
      </c>
      <c r="R4018" t="s">
        <v>8271</v>
      </c>
      <c r="S4018" t="str">
        <f t="shared" si="376"/>
        <v>theater</v>
      </c>
      <c r="T4018" t="str">
        <f t="shared" si="377"/>
        <v>plays</v>
      </c>
    </row>
    <row r="4019" spans="1:20" ht="43.2" x14ac:dyDescent="0.55000000000000004">
      <c r="A4019">
        <v>4017</v>
      </c>
      <c r="B4019" s="3" t="s">
        <v>4013</v>
      </c>
      <c r="C4019" s="3" t="s">
        <v>8122</v>
      </c>
      <c r="D4019" s="7">
        <v>10000</v>
      </c>
      <c r="E4019" s="7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7">
        <f t="shared" si="372"/>
        <v>52.5</v>
      </c>
      <c r="N4019" t="b">
        <v>0</v>
      </c>
      <c r="O4019" s="11">
        <f t="shared" si="373"/>
        <v>1.0500000000000001E-2</v>
      </c>
      <c r="P4019" s="12">
        <f t="shared" si="374"/>
        <v>41856.672152777777</v>
      </c>
      <c r="Q4019" s="12">
        <f t="shared" si="375"/>
        <v>41886.672152777777</v>
      </c>
      <c r="R4019" t="s">
        <v>8271</v>
      </c>
      <c r="S4019" t="str">
        <f t="shared" si="376"/>
        <v>theater</v>
      </c>
      <c r="T4019" t="str">
        <f t="shared" si="377"/>
        <v>plays</v>
      </c>
    </row>
    <row r="4020" spans="1:20" ht="28.8" x14ac:dyDescent="0.55000000000000004">
      <c r="A4020">
        <v>4018</v>
      </c>
      <c r="B4020" s="3" t="s">
        <v>4014</v>
      </c>
      <c r="C4020" s="3" t="s">
        <v>8123</v>
      </c>
      <c r="D4020" s="7">
        <v>1500</v>
      </c>
      <c r="E4020" s="7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7">
        <f t="shared" si="372"/>
        <v>32.5</v>
      </c>
      <c r="N4020" t="b">
        <v>0</v>
      </c>
      <c r="O4020" s="11">
        <f t="shared" si="373"/>
        <v>8.666666666666667E-2</v>
      </c>
      <c r="P4020" s="12">
        <f t="shared" si="374"/>
        <v>42620.91097222222</v>
      </c>
      <c r="Q4020" s="12">
        <f t="shared" si="375"/>
        <v>42650.91097222222</v>
      </c>
      <c r="R4020" t="s">
        <v>8271</v>
      </c>
      <c r="S4020" t="str">
        <f t="shared" si="376"/>
        <v>theater</v>
      </c>
      <c r="T4020" t="str">
        <f t="shared" si="377"/>
        <v>plays</v>
      </c>
    </row>
    <row r="4021" spans="1:20" ht="43.2" x14ac:dyDescent="0.55000000000000004">
      <c r="A4021">
        <v>4019</v>
      </c>
      <c r="B4021" s="3" t="s">
        <v>4015</v>
      </c>
      <c r="C4021" s="3" t="s">
        <v>8124</v>
      </c>
      <c r="D4021" s="7">
        <v>3500</v>
      </c>
      <c r="E4021" s="7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7">
        <f t="shared" si="372"/>
        <v>7.25</v>
      </c>
      <c r="N4021" t="b">
        <v>0</v>
      </c>
      <c r="O4021" s="11">
        <f t="shared" si="373"/>
        <v>8.2857142857142851E-3</v>
      </c>
      <c r="P4021" s="12">
        <f t="shared" si="374"/>
        <v>42417.675879629634</v>
      </c>
      <c r="Q4021" s="12">
        <f t="shared" si="375"/>
        <v>42475.686111111107</v>
      </c>
      <c r="R4021" t="s">
        <v>8271</v>
      </c>
      <c r="S4021" t="str">
        <f t="shared" si="376"/>
        <v>theater</v>
      </c>
      <c r="T4021" t="str">
        <f t="shared" si="377"/>
        <v>plays</v>
      </c>
    </row>
    <row r="4022" spans="1:20" ht="43.2" x14ac:dyDescent="0.55000000000000004">
      <c r="A4022">
        <v>4020</v>
      </c>
      <c r="B4022" s="3" t="s">
        <v>4016</v>
      </c>
      <c r="C4022" s="3" t="s">
        <v>8125</v>
      </c>
      <c r="D4022" s="7">
        <v>600</v>
      </c>
      <c r="E4022" s="7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7">
        <f t="shared" si="372"/>
        <v>33.333333333333336</v>
      </c>
      <c r="N4022" t="b">
        <v>0</v>
      </c>
      <c r="O4022" s="11">
        <f t="shared" si="373"/>
        <v>0.16666666666666666</v>
      </c>
      <c r="P4022" s="12">
        <f t="shared" si="374"/>
        <v>42057.190960648149</v>
      </c>
      <c r="Q4022" s="12">
        <f t="shared" si="375"/>
        <v>42087.149293981478</v>
      </c>
      <c r="R4022" t="s">
        <v>8271</v>
      </c>
      <c r="S4022" t="str">
        <f t="shared" si="376"/>
        <v>theater</v>
      </c>
      <c r="T4022" t="str">
        <f t="shared" si="377"/>
        <v>plays</v>
      </c>
    </row>
    <row r="4023" spans="1:20" ht="43.2" x14ac:dyDescent="0.55000000000000004">
      <c r="A4023">
        <v>4021</v>
      </c>
      <c r="B4023" s="3" t="s">
        <v>4017</v>
      </c>
      <c r="C4023" s="3" t="s">
        <v>8126</v>
      </c>
      <c r="D4023" s="7">
        <v>15000</v>
      </c>
      <c r="E4023" s="7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7">
        <f t="shared" si="372"/>
        <v>62.5</v>
      </c>
      <c r="N4023" t="b">
        <v>0</v>
      </c>
      <c r="O4023" s="11">
        <f t="shared" si="373"/>
        <v>8.3333333333333332E-3</v>
      </c>
      <c r="P4023" s="12">
        <f t="shared" si="374"/>
        <v>41878.911550925928</v>
      </c>
      <c r="Q4023" s="12">
        <f t="shared" si="375"/>
        <v>41938.911550925928</v>
      </c>
      <c r="R4023" t="s">
        <v>8271</v>
      </c>
      <c r="S4023" t="str">
        <f t="shared" si="376"/>
        <v>theater</v>
      </c>
      <c r="T4023" t="str">
        <f t="shared" si="377"/>
        <v>plays</v>
      </c>
    </row>
    <row r="4024" spans="1:20" ht="28.8" x14ac:dyDescent="0.55000000000000004">
      <c r="A4024">
        <v>4022</v>
      </c>
      <c r="B4024" s="3" t="s">
        <v>4018</v>
      </c>
      <c r="C4024" s="3" t="s">
        <v>8127</v>
      </c>
      <c r="D4024" s="7">
        <v>18000</v>
      </c>
      <c r="E4024" s="7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7">
        <f t="shared" si="372"/>
        <v>63.558375634517766</v>
      </c>
      <c r="N4024" t="b">
        <v>0</v>
      </c>
      <c r="O4024" s="11">
        <f t="shared" si="373"/>
        <v>0.69561111111111107</v>
      </c>
      <c r="P4024" s="12">
        <f t="shared" si="374"/>
        <v>41990.584108796291</v>
      </c>
      <c r="Q4024" s="12">
        <f t="shared" si="375"/>
        <v>42036.120833333334</v>
      </c>
      <c r="R4024" t="s">
        <v>8271</v>
      </c>
      <c r="S4024" t="str">
        <f t="shared" si="376"/>
        <v>theater</v>
      </c>
      <c r="T4024" t="str">
        <f t="shared" si="377"/>
        <v>plays</v>
      </c>
    </row>
    <row r="4025" spans="1:20" ht="43.2" x14ac:dyDescent="0.55000000000000004">
      <c r="A4025">
        <v>4023</v>
      </c>
      <c r="B4025" s="3" t="s">
        <v>4019</v>
      </c>
      <c r="C4025" s="3" t="s">
        <v>8128</v>
      </c>
      <c r="D4025" s="7">
        <v>7000</v>
      </c>
      <c r="E4025" s="7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7" t="e">
        <f t="shared" si="372"/>
        <v>#DIV/0!</v>
      </c>
      <c r="N4025" t="b">
        <v>0</v>
      </c>
      <c r="O4025" s="11">
        <f t="shared" si="373"/>
        <v>0</v>
      </c>
      <c r="P4025" s="12">
        <f t="shared" si="374"/>
        <v>42408.999571759254</v>
      </c>
      <c r="Q4025" s="12">
        <f t="shared" si="375"/>
        <v>42453.957905092597</v>
      </c>
      <c r="R4025" t="s">
        <v>8271</v>
      </c>
      <c r="S4025" t="str">
        <f t="shared" si="376"/>
        <v>theater</v>
      </c>
      <c r="T4025" t="str">
        <f t="shared" si="377"/>
        <v>plays</v>
      </c>
    </row>
    <row r="4026" spans="1:20" ht="43.2" x14ac:dyDescent="0.55000000000000004">
      <c r="A4026">
        <v>4024</v>
      </c>
      <c r="B4026" s="3" t="s">
        <v>4020</v>
      </c>
      <c r="C4026" s="3" t="s">
        <v>8129</v>
      </c>
      <c r="D4026" s="7">
        <v>800</v>
      </c>
      <c r="E4026" s="7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7">
        <f t="shared" si="372"/>
        <v>10</v>
      </c>
      <c r="N4026" t="b">
        <v>0</v>
      </c>
      <c r="O4026" s="11">
        <f t="shared" si="373"/>
        <v>1.2500000000000001E-2</v>
      </c>
      <c r="P4026" s="12">
        <f t="shared" si="374"/>
        <v>42217.670104166667</v>
      </c>
      <c r="Q4026" s="12">
        <f t="shared" si="375"/>
        <v>42247.670104166667</v>
      </c>
      <c r="R4026" t="s">
        <v>8271</v>
      </c>
      <c r="S4026" t="str">
        <f t="shared" si="376"/>
        <v>theater</v>
      </c>
      <c r="T4026" t="str">
        <f t="shared" si="377"/>
        <v>plays</v>
      </c>
    </row>
    <row r="4027" spans="1:20" ht="43.2" x14ac:dyDescent="0.55000000000000004">
      <c r="A4027">
        <v>4025</v>
      </c>
      <c r="B4027" s="3" t="s">
        <v>4021</v>
      </c>
      <c r="C4027" s="3" t="s">
        <v>8130</v>
      </c>
      <c r="D4027" s="7">
        <v>5000</v>
      </c>
      <c r="E4027" s="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7">
        <f t="shared" si="372"/>
        <v>62.5</v>
      </c>
      <c r="N4027" t="b">
        <v>0</v>
      </c>
      <c r="O4027" s="11">
        <f t="shared" si="373"/>
        <v>0.05</v>
      </c>
      <c r="P4027" s="12">
        <f t="shared" si="374"/>
        <v>42151.237685185188</v>
      </c>
      <c r="Q4027" s="12">
        <f t="shared" si="375"/>
        <v>42211.237685185188</v>
      </c>
      <c r="R4027" t="s">
        <v>8271</v>
      </c>
      <c r="S4027" t="str">
        <f t="shared" si="376"/>
        <v>theater</v>
      </c>
      <c r="T4027" t="str">
        <f t="shared" si="377"/>
        <v>plays</v>
      </c>
    </row>
    <row r="4028" spans="1:20" ht="43.2" x14ac:dyDescent="0.55000000000000004">
      <c r="A4028">
        <v>4026</v>
      </c>
      <c r="B4028" s="3" t="s">
        <v>4022</v>
      </c>
      <c r="C4028" s="3" t="s">
        <v>8131</v>
      </c>
      <c r="D4028" s="7">
        <v>4000</v>
      </c>
      <c r="E4028" s="7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7" t="e">
        <f t="shared" si="372"/>
        <v>#DIV/0!</v>
      </c>
      <c r="N4028" t="b">
        <v>0</v>
      </c>
      <c r="O4028" s="11">
        <f t="shared" si="373"/>
        <v>0</v>
      </c>
      <c r="P4028" s="12">
        <f t="shared" si="374"/>
        <v>42282.655543981484</v>
      </c>
      <c r="Q4028" s="12">
        <f t="shared" si="375"/>
        <v>42342.697210648148</v>
      </c>
      <c r="R4028" t="s">
        <v>8271</v>
      </c>
      <c r="S4028" t="str">
        <f t="shared" si="376"/>
        <v>theater</v>
      </c>
      <c r="T4028" t="str">
        <f t="shared" si="377"/>
        <v>plays</v>
      </c>
    </row>
    <row r="4029" spans="1:20" ht="43.2" x14ac:dyDescent="0.55000000000000004">
      <c r="A4029">
        <v>4027</v>
      </c>
      <c r="B4029" s="3" t="s">
        <v>4023</v>
      </c>
      <c r="C4029" s="3" t="s">
        <v>8132</v>
      </c>
      <c r="D4029" s="7">
        <v>3000</v>
      </c>
      <c r="E4029" s="7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7">
        <f t="shared" si="372"/>
        <v>30.714285714285715</v>
      </c>
      <c r="N4029" t="b">
        <v>0</v>
      </c>
      <c r="O4029" s="11">
        <f t="shared" si="373"/>
        <v>7.166666666666667E-2</v>
      </c>
      <c r="P4029" s="12">
        <f t="shared" si="374"/>
        <v>42768.97084490741</v>
      </c>
      <c r="Q4029" s="12">
        <f t="shared" si="375"/>
        <v>42789.041666666672</v>
      </c>
      <c r="R4029" t="s">
        <v>8271</v>
      </c>
      <c r="S4029" t="str">
        <f t="shared" si="376"/>
        <v>theater</v>
      </c>
      <c r="T4029" t="str">
        <f t="shared" si="377"/>
        <v>plays</v>
      </c>
    </row>
    <row r="4030" spans="1:20" ht="43.2" x14ac:dyDescent="0.55000000000000004">
      <c r="A4030">
        <v>4028</v>
      </c>
      <c r="B4030" s="3" t="s">
        <v>4024</v>
      </c>
      <c r="C4030" s="3" t="s">
        <v>8133</v>
      </c>
      <c r="D4030" s="7">
        <v>2000</v>
      </c>
      <c r="E4030" s="7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7">
        <f t="shared" si="372"/>
        <v>51</v>
      </c>
      <c r="N4030" t="b">
        <v>0</v>
      </c>
      <c r="O4030" s="11">
        <f t="shared" si="373"/>
        <v>0.28050000000000003</v>
      </c>
      <c r="P4030" s="12">
        <f t="shared" si="374"/>
        <v>41765.938657407409</v>
      </c>
      <c r="Q4030" s="12">
        <f t="shared" si="375"/>
        <v>41795.938657407409</v>
      </c>
      <c r="R4030" t="s">
        <v>8271</v>
      </c>
      <c r="S4030" t="str">
        <f t="shared" si="376"/>
        <v>theater</v>
      </c>
      <c r="T4030" t="str">
        <f t="shared" si="377"/>
        <v>plays</v>
      </c>
    </row>
    <row r="4031" spans="1:20" ht="43.2" x14ac:dyDescent="0.55000000000000004">
      <c r="A4031">
        <v>4029</v>
      </c>
      <c r="B4031" s="3" t="s">
        <v>4025</v>
      </c>
      <c r="C4031" s="3" t="s">
        <v>8134</v>
      </c>
      <c r="D4031" s="7">
        <v>20000</v>
      </c>
      <c r="E4031" s="7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7" t="e">
        <f t="shared" si="372"/>
        <v>#DIV/0!</v>
      </c>
      <c r="N4031" t="b">
        <v>0</v>
      </c>
      <c r="O4031" s="11">
        <f t="shared" si="373"/>
        <v>0</v>
      </c>
      <c r="P4031" s="12">
        <f t="shared" si="374"/>
        <v>42322.025115740747</v>
      </c>
      <c r="Q4031" s="12">
        <f t="shared" si="375"/>
        <v>42352.025115740747</v>
      </c>
      <c r="R4031" t="s">
        <v>8271</v>
      </c>
      <c r="S4031" t="str">
        <f t="shared" si="376"/>
        <v>theater</v>
      </c>
      <c r="T4031" t="str">
        <f t="shared" si="377"/>
        <v>plays</v>
      </c>
    </row>
    <row r="4032" spans="1:20" ht="43.2" x14ac:dyDescent="0.55000000000000004">
      <c r="A4032">
        <v>4030</v>
      </c>
      <c r="B4032" s="3" t="s">
        <v>4026</v>
      </c>
      <c r="C4032" s="3" t="s">
        <v>8135</v>
      </c>
      <c r="D4032" s="7">
        <v>2500</v>
      </c>
      <c r="E4032" s="7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7">
        <f t="shared" si="372"/>
        <v>66.666666666666671</v>
      </c>
      <c r="N4032" t="b">
        <v>0</v>
      </c>
      <c r="O4032" s="11">
        <f t="shared" si="373"/>
        <v>0.16</v>
      </c>
      <c r="P4032" s="12">
        <f t="shared" si="374"/>
        <v>42374.655081018514</v>
      </c>
      <c r="Q4032" s="12">
        <f t="shared" si="375"/>
        <v>42403.784027777772</v>
      </c>
      <c r="R4032" t="s">
        <v>8271</v>
      </c>
      <c r="S4032" t="str">
        <f t="shared" si="376"/>
        <v>theater</v>
      </c>
      <c r="T4032" t="str">
        <f t="shared" si="377"/>
        <v>plays</v>
      </c>
    </row>
    <row r="4033" spans="1:20" ht="43.2" x14ac:dyDescent="0.55000000000000004">
      <c r="A4033">
        <v>4031</v>
      </c>
      <c r="B4033" s="3" t="s">
        <v>4027</v>
      </c>
      <c r="C4033" s="3" t="s">
        <v>8136</v>
      </c>
      <c r="D4033" s="7">
        <v>5000</v>
      </c>
      <c r="E4033" s="7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7" t="e">
        <f t="shared" si="372"/>
        <v>#DIV/0!</v>
      </c>
      <c r="N4033" t="b">
        <v>0</v>
      </c>
      <c r="O4033" s="11">
        <f t="shared" si="373"/>
        <v>0</v>
      </c>
      <c r="P4033" s="12">
        <f t="shared" si="374"/>
        <v>41941.585231481484</v>
      </c>
      <c r="Q4033" s="12">
        <f t="shared" si="375"/>
        <v>41991.626898148148</v>
      </c>
      <c r="R4033" t="s">
        <v>8271</v>
      </c>
      <c r="S4033" t="str">
        <f t="shared" si="376"/>
        <v>theater</v>
      </c>
      <c r="T4033" t="str">
        <f t="shared" si="377"/>
        <v>plays</v>
      </c>
    </row>
    <row r="4034" spans="1:20" ht="43.2" x14ac:dyDescent="0.55000000000000004">
      <c r="A4034">
        <v>4032</v>
      </c>
      <c r="B4034" s="3" t="s">
        <v>4028</v>
      </c>
      <c r="C4034" s="3" t="s">
        <v>8137</v>
      </c>
      <c r="D4034" s="7">
        <v>6048</v>
      </c>
      <c r="E4034" s="7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7">
        <f t="shared" si="372"/>
        <v>59</v>
      </c>
      <c r="N4034" t="b">
        <v>0</v>
      </c>
      <c r="O4034" s="11">
        <f t="shared" si="373"/>
        <v>6.8287037037037035E-2</v>
      </c>
      <c r="P4034" s="12">
        <f t="shared" si="374"/>
        <v>42293.809212962966</v>
      </c>
      <c r="Q4034" s="12">
        <f t="shared" si="375"/>
        <v>42353.85087962963</v>
      </c>
      <c r="R4034" t="s">
        <v>8271</v>
      </c>
      <c r="S4034" t="str">
        <f t="shared" si="376"/>
        <v>theater</v>
      </c>
      <c r="T4034" t="str">
        <f t="shared" si="377"/>
        <v>plays</v>
      </c>
    </row>
    <row r="4035" spans="1:20" ht="43.2" x14ac:dyDescent="0.55000000000000004">
      <c r="A4035">
        <v>4033</v>
      </c>
      <c r="B4035" s="3" t="s">
        <v>4029</v>
      </c>
      <c r="C4035" s="3" t="s">
        <v>8138</v>
      </c>
      <c r="D4035" s="7">
        <v>23900</v>
      </c>
      <c r="E4035" s="7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7">
        <f t="shared" ref="M4035:M4098" si="378">E4035/L4035</f>
        <v>65.340319148936175</v>
      </c>
      <c r="N4035" t="b">
        <v>0</v>
      </c>
      <c r="O4035" s="11">
        <f t="shared" ref="O4035:O4098" si="379">E4035/D4035</f>
        <v>0.25698702928870293</v>
      </c>
      <c r="P4035" s="12">
        <f t="shared" ref="P4035:P4098" si="380">(((J4035/60)/60)/24)+DATE(1970,1,1)</f>
        <v>42614.268796296295</v>
      </c>
      <c r="Q4035" s="12">
        <f t="shared" ref="Q4035:Q4098" si="381">(((I4035/60)/60)/24)+DATE(1970,1,1)</f>
        <v>42645.375</v>
      </c>
      <c r="R4035" t="s">
        <v>8271</v>
      </c>
      <c r="S4035" t="str">
        <f t="shared" ref="S4035:S4098" si="382">LEFT(R4035, SEARCH("/",R4035,1)-1)</f>
        <v>theater</v>
      </c>
      <c r="T4035" t="str">
        <f t="shared" ref="T4035:T4098" si="383">RIGHT(R4035,LEN(R4035)-SEARCH("/",R4035))</f>
        <v>plays</v>
      </c>
    </row>
    <row r="4036" spans="1:20" ht="43.2" x14ac:dyDescent="0.55000000000000004">
      <c r="A4036">
        <v>4034</v>
      </c>
      <c r="B4036" s="3" t="s">
        <v>4030</v>
      </c>
      <c r="C4036" s="3" t="s">
        <v>8139</v>
      </c>
      <c r="D4036" s="7">
        <v>13500</v>
      </c>
      <c r="E4036" s="7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7">
        <f t="shared" si="378"/>
        <v>100</v>
      </c>
      <c r="N4036" t="b">
        <v>0</v>
      </c>
      <c r="O4036" s="11">
        <f t="shared" si="379"/>
        <v>1.4814814814814815E-2</v>
      </c>
      <c r="P4036" s="12">
        <f t="shared" si="380"/>
        <v>42067.947337962964</v>
      </c>
      <c r="Q4036" s="12">
        <f t="shared" si="381"/>
        <v>42097.905671296292</v>
      </c>
      <c r="R4036" t="s">
        <v>8271</v>
      </c>
      <c r="S4036" t="str">
        <f t="shared" si="382"/>
        <v>theater</v>
      </c>
      <c r="T4036" t="str">
        <f t="shared" si="383"/>
        <v>plays</v>
      </c>
    </row>
    <row r="4037" spans="1:20" ht="28.8" x14ac:dyDescent="0.55000000000000004">
      <c r="A4037">
        <v>4035</v>
      </c>
      <c r="B4037" s="3" t="s">
        <v>4031</v>
      </c>
      <c r="C4037" s="3" t="s">
        <v>8140</v>
      </c>
      <c r="D4037" s="7">
        <v>10000</v>
      </c>
      <c r="E4037" s="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7">
        <f t="shared" si="378"/>
        <v>147.4</v>
      </c>
      <c r="N4037" t="b">
        <v>0</v>
      </c>
      <c r="O4037" s="11">
        <f t="shared" si="379"/>
        <v>0.36849999999999999</v>
      </c>
      <c r="P4037" s="12">
        <f t="shared" si="380"/>
        <v>41903.882951388885</v>
      </c>
      <c r="Q4037" s="12">
        <f t="shared" si="381"/>
        <v>41933.882951388885</v>
      </c>
      <c r="R4037" t="s">
        <v>8271</v>
      </c>
      <c r="S4037" t="str">
        <f t="shared" si="382"/>
        <v>theater</v>
      </c>
      <c r="T4037" t="str">
        <f t="shared" si="383"/>
        <v>plays</v>
      </c>
    </row>
    <row r="4038" spans="1:20" ht="43.2" x14ac:dyDescent="0.55000000000000004">
      <c r="A4038">
        <v>4036</v>
      </c>
      <c r="B4038" s="3" t="s">
        <v>4032</v>
      </c>
      <c r="C4038" s="3" t="s">
        <v>7438</v>
      </c>
      <c r="D4038" s="7">
        <v>6000</v>
      </c>
      <c r="E4038" s="7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7">
        <f t="shared" si="378"/>
        <v>166.05882352941177</v>
      </c>
      <c r="N4038" t="b">
        <v>0</v>
      </c>
      <c r="O4038" s="11">
        <f t="shared" si="379"/>
        <v>0.47049999999999997</v>
      </c>
      <c r="P4038" s="12">
        <f t="shared" si="380"/>
        <v>41804.937083333331</v>
      </c>
      <c r="Q4038" s="12">
        <f t="shared" si="381"/>
        <v>41821.9375</v>
      </c>
      <c r="R4038" t="s">
        <v>8271</v>
      </c>
      <c r="S4038" t="str">
        <f t="shared" si="382"/>
        <v>theater</v>
      </c>
      <c r="T4038" t="str">
        <f t="shared" si="383"/>
        <v>plays</v>
      </c>
    </row>
    <row r="4039" spans="1:20" ht="43.2" x14ac:dyDescent="0.55000000000000004">
      <c r="A4039">
        <v>4037</v>
      </c>
      <c r="B4039" s="3" t="s">
        <v>4033</v>
      </c>
      <c r="C4039" s="3" t="s">
        <v>8141</v>
      </c>
      <c r="D4039" s="7">
        <v>700</v>
      </c>
      <c r="E4039" s="7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7">
        <f t="shared" si="378"/>
        <v>40</v>
      </c>
      <c r="N4039" t="b">
        <v>0</v>
      </c>
      <c r="O4039" s="11">
        <f t="shared" si="379"/>
        <v>0.11428571428571428</v>
      </c>
      <c r="P4039" s="12">
        <f t="shared" si="380"/>
        <v>42497.070775462969</v>
      </c>
      <c r="Q4039" s="12">
        <f t="shared" si="381"/>
        <v>42514.600694444445</v>
      </c>
      <c r="R4039" t="s">
        <v>8271</v>
      </c>
      <c r="S4039" t="str">
        <f t="shared" si="382"/>
        <v>theater</v>
      </c>
      <c r="T4039" t="str">
        <f t="shared" si="383"/>
        <v>plays</v>
      </c>
    </row>
    <row r="4040" spans="1:20" ht="43.2" x14ac:dyDescent="0.55000000000000004">
      <c r="A4040">
        <v>4038</v>
      </c>
      <c r="B4040" s="3" t="s">
        <v>4034</v>
      </c>
      <c r="C4040" s="3" t="s">
        <v>8142</v>
      </c>
      <c r="D4040" s="7">
        <v>2500</v>
      </c>
      <c r="E4040" s="7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7">
        <f t="shared" si="378"/>
        <v>75.25</v>
      </c>
      <c r="N4040" t="b">
        <v>0</v>
      </c>
      <c r="O4040" s="11">
        <f t="shared" si="379"/>
        <v>0.12039999999999999</v>
      </c>
      <c r="P4040" s="12">
        <f t="shared" si="380"/>
        <v>41869.798726851855</v>
      </c>
      <c r="Q4040" s="12">
        <f t="shared" si="381"/>
        <v>41929.798726851855</v>
      </c>
      <c r="R4040" t="s">
        <v>8271</v>
      </c>
      <c r="S4040" t="str">
        <f t="shared" si="382"/>
        <v>theater</v>
      </c>
      <c r="T4040" t="str">
        <f t="shared" si="383"/>
        <v>plays</v>
      </c>
    </row>
    <row r="4041" spans="1:20" ht="43.2" x14ac:dyDescent="0.55000000000000004">
      <c r="A4041">
        <v>4039</v>
      </c>
      <c r="B4041" s="3" t="s">
        <v>4035</v>
      </c>
      <c r="C4041" s="3" t="s">
        <v>8143</v>
      </c>
      <c r="D4041" s="7">
        <v>500</v>
      </c>
      <c r="E4041" s="7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7">
        <f t="shared" si="378"/>
        <v>60</v>
      </c>
      <c r="N4041" t="b">
        <v>0</v>
      </c>
      <c r="O4041" s="11">
        <f t="shared" si="379"/>
        <v>0.6</v>
      </c>
      <c r="P4041" s="12">
        <f t="shared" si="380"/>
        <v>42305.670914351853</v>
      </c>
      <c r="Q4041" s="12">
        <f t="shared" si="381"/>
        <v>42339.249305555553</v>
      </c>
      <c r="R4041" t="s">
        <v>8271</v>
      </c>
      <c r="S4041" t="str">
        <f t="shared" si="382"/>
        <v>theater</v>
      </c>
      <c r="T4041" t="str">
        <f t="shared" si="383"/>
        <v>plays</v>
      </c>
    </row>
    <row r="4042" spans="1:20" ht="43.2" x14ac:dyDescent="0.55000000000000004">
      <c r="A4042">
        <v>4040</v>
      </c>
      <c r="B4042" s="3" t="s">
        <v>4036</v>
      </c>
      <c r="C4042" s="3" t="s">
        <v>8144</v>
      </c>
      <c r="D4042" s="7">
        <v>8000</v>
      </c>
      <c r="E4042" s="7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7">
        <f t="shared" si="378"/>
        <v>1250</v>
      </c>
      <c r="N4042" t="b">
        <v>0</v>
      </c>
      <c r="O4042" s="11">
        <f t="shared" si="379"/>
        <v>0.3125</v>
      </c>
      <c r="P4042" s="12">
        <f t="shared" si="380"/>
        <v>42144.231527777782</v>
      </c>
      <c r="Q4042" s="12">
        <f t="shared" si="381"/>
        <v>42203.125</v>
      </c>
      <c r="R4042" t="s">
        <v>8271</v>
      </c>
      <c r="S4042" t="str">
        <f t="shared" si="382"/>
        <v>theater</v>
      </c>
      <c r="T4042" t="str">
        <f t="shared" si="383"/>
        <v>plays</v>
      </c>
    </row>
    <row r="4043" spans="1:20" ht="28.8" x14ac:dyDescent="0.55000000000000004">
      <c r="A4043">
        <v>4041</v>
      </c>
      <c r="B4043" s="3" t="s">
        <v>4037</v>
      </c>
      <c r="C4043" s="3" t="s">
        <v>8145</v>
      </c>
      <c r="D4043" s="7">
        <v>5000</v>
      </c>
      <c r="E4043" s="7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7">
        <f t="shared" si="378"/>
        <v>10.5</v>
      </c>
      <c r="N4043" t="b">
        <v>0</v>
      </c>
      <c r="O4043" s="11">
        <f t="shared" si="379"/>
        <v>4.1999999999999997E-3</v>
      </c>
      <c r="P4043" s="12">
        <f t="shared" si="380"/>
        <v>42559.474004629628</v>
      </c>
      <c r="Q4043" s="12">
        <f t="shared" si="381"/>
        <v>42619.474004629628</v>
      </c>
      <c r="R4043" t="s">
        <v>8271</v>
      </c>
      <c r="S4043" t="str">
        <f t="shared" si="382"/>
        <v>theater</v>
      </c>
      <c r="T4043" t="str">
        <f t="shared" si="383"/>
        <v>plays</v>
      </c>
    </row>
    <row r="4044" spans="1:20" ht="43.2" x14ac:dyDescent="0.55000000000000004">
      <c r="A4044">
        <v>4042</v>
      </c>
      <c r="B4044" s="3" t="s">
        <v>4038</v>
      </c>
      <c r="C4044" s="3" t="s">
        <v>8146</v>
      </c>
      <c r="D4044" s="7">
        <v>10000</v>
      </c>
      <c r="E4044" s="7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7">
        <f t="shared" si="378"/>
        <v>7</v>
      </c>
      <c r="N4044" t="b">
        <v>0</v>
      </c>
      <c r="O4044" s="11">
        <f t="shared" si="379"/>
        <v>2.0999999999999999E-3</v>
      </c>
      <c r="P4044" s="12">
        <f t="shared" si="380"/>
        <v>41995.084074074075</v>
      </c>
      <c r="Q4044" s="12">
        <f t="shared" si="381"/>
        <v>42024.802777777775</v>
      </c>
      <c r="R4044" t="s">
        <v>8271</v>
      </c>
      <c r="S4044" t="str">
        <f t="shared" si="382"/>
        <v>theater</v>
      </c>
      <c r="T4044" t="str">
        <f t="shared" si="383"/>
        <v>plays</v>
      </c>
    </row>
    <row r="4045" spans="1:20" ht="43.2" x14ac:dyDescent="0.55000000000000004">
      <c r="A4045">
        <v>4043</v>
      </c>
      <c r="B4045" s="3" t="s">
        <v>4039</v>
      </c>
      <c r="C4045" s="3" t="s">
        <v>8147</v>
      </c>
      <c r="D4045" s="7">
        <v>300</v>
      </c>
      <c r="E4045" s="7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7" t="e">
        <f t="shared" si="378"/>
        <v>#DIV/0!</v>
      </c>
      <c r="N4045" t="b">
        <v>0</v>
      </c>
      <c r="O4045" s="11">
        <f t="shared" si="379"/>
        <v>0</v>
      </c>
      <c r="P4045" s="12">
        <f t="shared" si="380"/>
        <v>41948.957465277781</v>
      </c>
      <c r="Q4045" s="12">
        <f t="shared" si="381"/>
        <v>41963.957465277781</v>
      </c>
      <c r="R4045" t="s">
        <v>8271</v>
      </c>
      <c r="S4045" t="str">
        <f t="shared" si="382"/>
        <v>theater</v>
      </c>
      <c r="T4045" t="str">
        <f t="shared" si="383"/>
        <v>plays</v>
      </c>
    </row>
    <row r="4046" spans="1:20" ht="43.2" x14ac:dyDescent="0.55000000000000004">
      <c r="A4046">
        <v>4044</v>
      </c>
      <c r="B4046" s="3" t="s">
        <v>4040</v>
      </c>
      <c r="C4046" s="3" t="s">
        <v>8148</v>
      </c>
      <c r="D4046" s="7">
        <v>600</v>
      </c>
      <c r="E4046" s="7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7">
        <f t="shared" si="378"/>
        <v>56.25</v>
      </c>
      <c r="N4046" t="b">
        <v>0</v>
      </c>
      <c r="O4046" s="11">
        <f t="shared" si="379"/>
        <v>0.375</v>
      </c>
      <c r="P4046" s="12">
        <f t="shared" si="380"/>
        <v>42074.219699074078</v>
      </c>
      <c r="Q4046" s="12">
        <f t="shared" si="381"/>
        <v>42104.208333333328</v>
      </c>
      <c r="R4046" t="s">
        <v>8271</v>
      </c>
      <c r="S4046" t="str">
        <f t="shared" si="382"/>
        <v>theater</v>
      </c>
      <c r="T4046" t="str">
        <f t="shared" si="383"/>
        <v>plays</v>
      </c>
    </row>
    <row r="4047" spans="1:20" ht="43.2" x14ac:dyDescent="0.55000000000000004">
      <c r="A4047">
        <v>4045</v>
      </c>
      <c r="B4047" s="3" t="s">
        <v>4041</v>
      </c>
      <c r="C4047" s="3" t="s">
        <v>8149</v>
      </c>
      <c r="D4047" s="7">
        <v>5000</v>
      </c>
      <c r="E4047" s="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7">
        <f t="shared" si="378"/>
        <v>1</v>
      </c>
      <c r="N4047" t="b">
        <v>0</v>
      </c>
      <c r="O4047" s="11">
        <f t="shared" si="379"/>
        <v>2.0000000000000001E-4</v>
      </c>
      <c r="P4047" s="12">
        <f t="shared" si="380"/>
        <v>41842.201261574075</v>
      </c>
      <c r="Q4047" s="12">
        <f t="shared" si="381"/>
        <v>41872.201261574075</v>
      </c>
      <c r="R4047" t="s">
        <v>8271</v>
      </c>
      <c r="S4047" t="str">
        <f t="shared" si="382"/>
        <v>theater</v>
      </c>
      <c r="T4047" t="str">
        <f t="shared" si="383"/>
        <v>plays</v>
      </c>
    </row>
    <row r="4048" spans="1:20" ht="43.2" x14ac:dyDescent="0.55000000000000004">
      <c r="A4048">
        <v>4046</v>
      </c>
      <c r="B4048" s="3" t="s">
        <v>4042</v>
      </c>
      <c r="C4048" s="3" t="s">
        <v>8150</v>
      </c>
      <c r="D4048" s="7">
        <v>5600</v>
      </c>
      <c r="E4048" s="7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7">
        <f t="shared" si="378"/>
        <v>38.333333333333336</v>
      </c>
      <c r="N4048" t="b">
        <v>0</v>
      </c>
      <c r="O4048" s="11">
        <f t="shared" si="379"/>
        <v>8.2142857142857142E-2</v>
      </c>
      <c r="P4048" s="12">
        <f t="shared" si="380"/>
        <v>41904.650578703702</v>
      </c>
      <c r="Q4048" s="12">
        <f t="shared" si="381"/>
        <v>41934.650578703702</v>
      </c>
      <c r="R4048" t="s">
        <v>8271</v>
      </c>
      <c r="S4048" t="str">
        <f t="shared" si="382"/>
        <v>theater</v>
      </c>
      <c r="T4048" t="str">
        <f t="shared" si="383"/>
        <v>plays</v>
      </c>
    </row>
    <row r="4049" spans="1:20" ht="43.2" x14ac:dyDescent="0.55000000000000004">
      <c r="A4049">
        <v>4047</v>
      </c>
      <c r="B4049" s="3" t="s">
        <v>4043</v>
      </c>
      <c r="C4049" s="3" t="s">
        <v>8151</v>
      </c>
      <c r="D4049" s="7">
        <v>5000</v>
      </c>
      <c r="E4049" s="7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7">
        <f t="shared" si="378"/>
        <v>27.5</v>
      </c>
      <c r="N4049" t="b">
        <v>0</v>
      </c>
      <c r="O4049" s="11">
        <f t="shared" si="379"/>
        <v>2.1999999999999999E-2</v>
      </c>
      <c r="P4049" s="12">
        <f t="shared" si="380"/>
        <v>41991.022488425922</v>
      </c>
      <c r="Q4049" s="12">
        <f t="shared" si="381"/>
        <v>42015.041666666672</v>
      </c>
      <c r="R4049" t="s">
        <v>8271</v>
      </c>
      <c r="S4049" t="str">
        <f t="shared" si="382"/>
        <v>theater</v>
      </c>
      <c r="T4049" t="str">
        <f t="shared" si="383"/>
        <v>plays</v>
      </c>
    </row>
    <row r="4050" spans="1:20" ht="43.2" x14ac:dyDescent="0.55000000000000004">
      <c r="A4050">
        <v>4048</v>
      </c>
      <c r="B4050" s="3" t="s">
        <v>4044</v>
      </c>
      <c r="C4050" s="3" t="s">
        <v>8152</v>
      </c>
      <c r="D4050" s="7">
        <v>17000</v>
      </c>
      <c r="E4050" s="7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7">
        <f t="shared" si="378"/>
        <v>32.978021978021978</v>
      </c>
      <c r="N4050" t="b">
        <v>0</v>
      </c>
      <c r="O4050" s="11">
        <f t="shared" si="379"/>
        <v>0.17652941176470588</v>
      </c>
      <c r="P4050" s="12">
        <f t="shared" si="380"/>
        <v>42436.509108796294</v>
      </c>
      <c r="Q4050" s="12">
        <f t="shared" si="381"/>
        <v>42471.467442129629</v>
      </c>
      <c r="R4050" t="s">
        <v>8271</v>
      </c>
      <c r="S4050" t="str">
        <f t="shared" si="382"/>
        <v>theater</v>
      </c>
      <c r="T4050" t="str">
        <f t="shared" si="383"/>
        <v>plays</v>
      </c>
    </row>
    <row r="4051" spans="1:20" ht="43.2" x14ac:dyDescent="0.55000000000000004">
      <c r="A4051">
        <v>4049</v>
      </c>
      <c r="B4051" s="3" t="s">
        <v>4045</v>
      </c>
      <c r="C4051" s="3" t="s">
        <v>8153</v>
      </c>
      <c r="D4051" s="7">
        <v>20000</v>
      </c>
      <c r="E4051" s="7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7">
        <f t="shared" si="378"/>
        <v>16</v>
      </c>
      <c r="N4051" t="b">
        <v>0</v>
      </c>
      <c r="O4051" s="11">
        <f t="shared" si="379"/>
        <v>8.0000000000000004E-4</v>
      </c>
      <c r="P4051" s="12">
        <f t="shared" si="380"/>
        <v>42169.958506944444</v>
      </c>
      <c r="Q4051" s="12">
        <f t="shared" si="381"/>
        <v>42199.958506944444</v>
      </c>
      <c r="R4051" t="s">
        <v>8271</v>
      </c>
      <c r="S4051" t="str">
        <f t="shared" si="382"/>
        <v>theater</v>
      </c>
      <c r="T4051" t="str">
        <f t="shared" si="383"/>
        <v>plays</v>
      </c>
    </row>
    <row r="4052" spans="1:20" ht="43.2" x14ac:dyDescent="0.55000000000000004">
      <c r="A4052">
        <v>4050</v>
      </c>
      <c r="B4052" s="3" t="s">
        <v>4046</v>
      </c>
      <c r="C4052" s="3" t="s">
        <v>8154</v>
      </c>
      <c r="D4052" s="7">
        <v>1500</v>
      </c>
      <c r="E4052" s="7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7">
        <f t="shared" si="378"/>
        <v>1</v>
      </c>
      <c r="N4052" t="b">
        <v>0</v>
      </c>
      <c r="O4052" s="11">
        <f t="shared" si="379"/>
        <v>6.6666666666666664E-4</v>
      </c>
      <c r="P4052" s="12">
        <f t="shared" si="380"/>
        <v>41905.636469907404</v>
      </c>
      <c r="Q4052" s="12">
        <f t="shared" si="381"/>
        <v>41935.636469907404</v>
      </c>
      <c r="R4052" t="s">
        <v>8271</v>
      </c>
      <c r="S4052" t="str">
        <f t="shared" si="382"/>
        <v>theater</v>
      </c>
      <c r="T4052" t="str">
        <f t="shared" si="383"/>
        <v>plays</v>
      </c>
    </row>
    <row r="4053" spans="1:20" ht="43.2" x14ac:dyDescent="0.55000000000000004">
      <c r="A4053">
        <v>4051</v>
      </c>
      <c r="B4053" s="3" t="s">
        <v>4047</v>
      </c>
      <c r="C4053" s="3" t="s">
        <v>8155</v>
      </c>
      <c r="D4053" s="7">
        <v>500</v>
      </c>
      <c r="E4053" s="7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7" t="e">
        <f t="shared" si="378"/>
        <v>#DIV/0!</v>
      </c>
      <c r="N4053" t="b">
        <v>0</v>
      </c>
      <c r="O4053" s="11">
        <f t="shared" si="379"/>
        <v>0</v>
      </c>
      <c r="P4053" s="12">
        <f t="shared" si="380"/>
        <v>41761.810150462967</v>
      </c>
      <c r="Q4053" s="12">
        <f t="shared" si="381"/>
        <v>41768.286805555559</v>
      </c>
      <c r="R4053" t="s">
        <v>8271</v>
      </c>
      <c r="S4053" t="str">
        <f t="shared" si="382"/>
        <v>theater</v>
      </c>
      <c r="T4053" t="str">
        <f t="shared" si="383"/>
        <v>plays</v>
      </c>
    </row>
    <row r="4054" spans="1:20" ht="57.6" x14ac:dyDescent="0.55000000000000004">
      <c r="A4054">
        <v>4052</v>
      </c>
      <c r="B4054" s="3" t="s">
        <v>4048</v>
      </c>
      <c r="C4054" s="3" t="s">
        <v>8156</v>
      </c>
      <c r="D4054" s="7">
        <v>3000</v>
      </c>
      <c r="E4054" s="7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7">
        <f t="shared" si="378"/>
        <v>86.615384615384613</v>
      </c>
      <c r="N4054" t="b">
        <v>0</v>
      </c>
      <c r="O4054" s="11">
        <f t="shared" si="379"/>
        <v>0.37533333333333335</v>
      </c>
      <c r="P4054" s="12">
        <f t="shared" si="380"/>
        <v>41865.878657407404</v>
      </c>
      <c r="Q4054" s="12">
        <f t="shared" si="381"/>
        <v>41925.878657407404</v>
      </c>
      <c r="R4054" t="s">
        <v>8271</v>
      </c>
      <c r="S4054" t="str">
        <f t="shared" si="382"/>
        <v>theater</v>
      </c>
      <c r="T4054" t="str">
        <f t="shared" si="383"/>
        <v>plays</v>
      </c>
    </row>
    <row r="4055" spans="1:20" ht="43.2" x14ac:dyDescent="0.55000000000000004">
      <c r="A4055">
        <v>4053</v>
      </c>
      <c r="B4055" s="3" t="s">
        <v>4049</v>
      </c>
      <c r="C4055" s="3" t="s">
        <v>8157</v>
      </c>
      <c r="D4055" s="7">
        <v>500</v>
      </c>
      <c r="E4055" s="7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7">
        <f t="shared" si="378"/>
        <v>55</v>
      </c>
      <c r="N4055" t="b">
        <v>0</v>
      </c>
      <c r="O4055" s="11">
        <f t="shared" si="379"/>
        <v>0.22</v>
      </c>
      <c r="P4055" s="12">
        <f t="shared" si="380"/>
        <v>41928.690138888887</v>
      </c>
      <c r="Q4055" s="12">
        <f t="shared" si="381"/>
        <v>41958.833333333328</v>
      </c>
      <c r="R4055" t="s">
        <v>8271</v>
      </c>
      <c r="S4055" t="str">
        <f t="shared" si="382"/>
        <v>theater</v>
      </c>
      <c r="T4055" t="str">
        <f t="shared" si="383"/>
        <v>plays</v>
      </c>
    </row>
    <row r="4056" spans="1:20" ht="43.2" x14ac:dyDescent="0.55000000000000004">
      <c r="A4056">
        <v>4054</v>
      </c>
      <c r="B4056" s="3" t="s">
        <v>4050</v>
      </c>
      <c r="C4056" s="3" t="s">
        <v>8158</v>
      </c>
      <c r="D4056" s="7">
        <v>8880</v>
      </c>
      <c r="E4056" s="7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7" t="e">
        <f t="shared" si="378"/>
        <v>#DIV/0!</v>
      </c>
      <c r="N4056" t="b">
        <v>0</v>
      </c>
      <c r="O4056" s="11">
        <f t="shared" si="379"/>
        <v>0</v>
      </c>
      <c r="P4056" s="12">
        <f t="shared" si="380"/>
        <v>42613.841261574074</v>
      </c>
      <c r="Q4056" s="12">
        <f t="shared" si="381"/>
        <v>42644.166666666672</v>
      </c>
      <c r="R4056" t="s">
        <v>8271</v>
      </c>
      <c r="S4056" t="str">
        <f t="shared" si="382"/>
        <v>theater</v>
      </c>
      <c r="T4056" t="str">
        <f t="shared" si="383"/>
        <v>plays</v>
      </c>
    </row>
    <row r="4057" spans="1:20" ht="43.2" x14ac:dyDescent="0.55000000000000004">
      <c r="A4057">
        <v>4055</v>
      </c>
      <c r="B4057" s="3" t="s">
        <v>4051</v>
      </c>
      <c r="C4057" s="3" t="s">
        <v>8159</v>
      </c>
      <c r="D4057" s="7">
        <v>5000</v>
      </c>
      <c r="E4057" s="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7">
        <f t="shared" si="378"/>
        <v>41.952380952380949</v>
      </c>
      <c r="N4057" t="b">
        <v>0</v>
      </c>
      <c r="O4057" s="11">
        <f t="shared" si="379"/>
        <v>0.1762</v>
      </c>
      <c r="P4057" s="12">
        <f t="shared" si="380"/>
        <v>41779.648506944446</v>
      </c>
      <c r="Q4057" s="12">
        <f t="shared" si="381"/>
        <v>41809.648506944446</v>
      </c>
      <c r="R4057" t="s">
        <v>8271</v>
      </c>
      <c r="S4057" t="str">
        <f t="shared" si="382"/>
        <v>theater</v>
      </c>
      <c r="T4057" t="str">
        <f t="shared" si="383"/>
        <v>plays</v>
      </c>
    </row>
    <row r="4058" spans="1:20" ht="43.2" x14ac:dyDescent="0.55000000000000004">
      <c r="A4058">
        <v>4056</v>
      </c>
      <c r="B4058" s="3" t="s">
        <v>4052</v>
      </c>
      <c r="C4058" s="3" t="s">
        <v>8160</v>
      </c>
      <c r="D4058" s="7">
        <v>1500</v>
      </c>
      <c r="E4058" s="7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7">
        <f t="shared" si="378"/>
        <v>88.333333333333329</v>
      </c>
      <c r="N4058" t="b">
        <v>0</v>
      </c>
      <c r="O4058" s="11">
        <f t="shared" si="379"/>
        <v>0.53</v>
      </c>
      <c r="P4058" s="12">
        <f t="shared" si="380"/>
        <v>42534.933321759265</v>
      </c>
      <c r="Q4058" s="12">
        <f t="shared" si="381"/>
        <v>42554.832638888889</v>
      </c>
      <c r="R4058" t="s">
        <v>8271</v>
      </c>
      <c r="S4058" t="str">
        <f t="shared" si="382"/>
        <v>theater</v>
      </c>
      <c r="T4058" t="str">
        <f t="shared" si="383"/>
        <v>plays</v>
      </c>
    </row>
    <row r="4059" spans="1:20" ht="43.2" x14ac:dyDescent="0.55000000000000004">
      <c r="A4059">
        <v>4057</v>
      </c>
      <c r="B4059" s="3" t="s">
        <v>4053</v>
      </c>
      <c r="C4059" s="3" t="s">
        <v>8161</v>
      </c>
      <c r="D4059" s="7">
        <v>3500</v>
      </c>
      <c r="E4059" s="7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7">
        <f t="shared" si="378"/>
        <v>129.16666666666666</v>
      </c>
      <c r="N4059" t="b">
        <v>0</v>
      </c>
      <c r="O4059" s="11">
        <f t="shared" si="379"/>
        <v>0.22142857142857142</v>
      </c>
      <c r="P4059" s="12">
        <f t="shared" si="380"/>
        <v>42310.968518518523</v>
      </c>
      <c r="Q4059" s="12">
        <f t="shared" si="381"/>
        <v>42333.958333333328</v>
      </c>
      <c r="R4059" t="s">
        <v>8271</v>
      </c>
      <c r="S4059" t="str">
        <f t="shared" si="382"/>
        <v>theater</v>
      </c>
      <c r="T4059" t="str">
        <f t="shared" si="383"/>
        <v>plays</v>
      </c>
    </row>
    <row r="4060" spans="1:20" ht="43.2" x14ac:dyDescent="0.55000000000000004">
      <c r="A4060">
        <v>4058</v>
      </c>
      <c r="B4060" s="3" t="s">
        <v>4054</v>
      </c>
      <c r="C4060" s="3" t="s">
        <v>8162</v>
      </c>
      <c r="D4060" s="7">
        <v>3750</v>
      </c>
      <c r="E4060" s="7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7">
        <f t="shared" si="378"/>
        <v>23.75</v>
      </c>
      <c r="N4060" t="b">
        <v>0</v>
      </c>
      <c r="O4060" s="11">
        <f t="shared" si="379"/>
        <v>2.5333333333333333E-2</v>
      </c>
      <c r="P4060" s="12">
        <f t="shared" si="380"/>
        <v>42446.060694444444</v>
      </c>
      <c r="Q4060" s="12">
        <f t="shared" si="381"/>
        <v>42461.165972222225</v>
      </c>
      <c r="R4060" t="s">
        <v>8271</v>
      </c>
      <c r="S4060" t="str">
        <f t="shared" si="382"/>
        <v>theater</v>
      </c>
      <c r="T4060" t="str">
        <f t="shared" si="383"/>
        <v>plays</v>
      </c>
    </row>
    <row r="4061" spans="1:20" ht="43.2" x14ac:dyDescent="0.55000000000000004">
      <c r="A4061">
        <v>4059</v>
      </c>
      <c r="B4061" s="3" t="s">
        <v>4055</v>
      </c>
      <c r="C4061" s="3" t="s">
        <v>8163</v>
      </c>
      <c r="D4061" s="7">
        <v>10000</v>
      </c>
      <c r="E4061" s="7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7">
        <f t="shared" si="378"/>
        <v>35.714285714285715</v>
      </c>
      <c r="N4061" t="b">
        <v>0</v>
      </c>
      <c r="O4061" s="11">
        <f t="shared" si="379"/>
        <v>2.5000000000000001E-2</v>
      </c>
      <c r="P4061" s="12">
        <f t="shared" si="380"/>
        <v>41866.640648148146</v>
      </c>
      <c r="Q4061" s="12">
        <f t="shared" si="381"/>
        <v>41898.125</v>
      </c>
      <c r="R4061" t="s">
        <v>8271</v>
      </c>
      <c r="S4061" t="str">
        <f t="shared" si="382"/>
        <v>theater</v>
      </c>
      <c r="T4061" t="str">
        <f t="shared" si="383"/>
        <v>plays</v>
      </c>
    </row>
    <row r="4062" spans="1:20" ht="43.2" x14ac:dyDescent="0.55000000000000004">
      <c r="A4062">
        <v>4060</v>
      </c>
      <c r="B4062" s="3" t="s">
        <v>4056</v>
      </c>
      <c r="C4062" s="3" t="s">
        <v>8164</v>
      </c>
      <c r="D4062" s="7">
        <v>10000</v>
      </c>
      <c r="E4062" s="7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7">
        <f t="shared" si="378"/>
        <v>57</v>
      </c>
      <c r="N4062" t="b">
        <v>0</v>
      </c>
      <c r="O4062" s="11">
        <f t="shared" si="379"/>
        <v>2.8500000000000001E-2</v>
      </c>
      <c r="P4062" s="12">
        <f t="shared" si="380"/>
        <v>41779.695092592592</v>
      </c>
      <c r="Q4062" s="12">
        <f t="shared" si="381"/>
        <v>41813.666666666664</v>
      </c>
      <c r="R4062" t="s">
        <v>8271</v>
      </c>
      <c r="S4062" t="str">
        <f t="shared" si="382"/>
        <v>theater</v>
      </c>
      <c r="T4062" t="str">
        <f t="shared" si="383"/>
        <v>plays</v>
      </c>
    </row>
    <row r="4063" spans="1:20" ht="28.8" x14ac:dyDescent="0.55000000000000004">
      <c r="A4063">
        <v>4061</v>
      </c>
      <c r="B4063" s="3" t="s">
        <v>4057</v>
      </c>
      <c r="C4063" s="3" t="s">
        <v>8165</v>
      </c>
      <c r="D4063" s="7">
        <v>525</v>
      </c>
      <c r="E4063" s="7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7" t="e">
        <f t="shared" si="378"/>
        <v>#DIV/0!</v>
      </c>
      <c r="N4063" t="b">
        <v>0</v>
      </c>
      <c r="O4063" s="11">
        <f t="shared" si="379"/>
        <v>0</v>
      </c>
      <c r="P4063" s="12">
        <f t="shared" si="380"/>
        <v>42421.141469907408</v>
      </c>
      <c r="Q4063" s="12">
        <f t="shared" si="381"/>
        <v>42481.099803240737</v>
      </c>
      <c r="R4063" t="s">
        <v>8271</v>
      </c>
      <c r="S4063" t="str">
        <f t="shared" si="382"/>
        <v>theater</v>
      </c>
      <c r="T4063" t="str">
        <f t="shared" si="383"/>
        <v>plays</v>
      </c>
    </row>
    <row r="4064" spans="1:20" ht="43.2" x14ac:dyDescent="0.55000000000000004">
      <c r="A4064">
        <v>4062</v>
      </c>
      <c r="B4064" s="3" t="s">
        <v>4058</v>
      </c>
      <c r="C4064" s="3" t="s">
        <v>8166</v>
      </c>
      <c r="D4064" s="7">
        <v>20000</v>
      </c>
      <c r="E4064" s="7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7">
        <f t="shared" si="378"/>
        <v>163.33333333333334</v>
      </c>
      <c r="N4064" t="b">
        <v>0</v>
      </c>
      <c r="O4064" s="11">
        <f t="shared" si="379"/>
        <v>2.4500000000000001E-2</v>
      </c>
      <c r="P4064" s="12">
        <f t="shared" si="380"/>
        <v>42523.739212962959</v>
      </c>
      <c r="Q4064" s="12">
        <f t="shared" si="381"/>
        <v>42553.739212962959</v>
      </c>
      <c r="R4064" t="s">
        <v>8271</v>
      </c>
      <c r="S4064" t="str">
        <f t="shared" si="382"/>
        <v>theater</v>
      </c>
      <c r="T4064" t="str">
        <f t="shared" si="383"/>
        <v>plays</v>
      </c>
    </row>
    <row r="4065" spans="1:20" ht="43.2" x14ac:dyDescent="0.55000000000000004">
      <c r="A4065">
        <v>4063</v>
      </c>
      <c r="B4065" s="3" t="s">
        <v>4059</v>
      </c>
      <c r="C4065" s="3" t="s">
        <v>8167</v>
      </c>
      <c r="D4065" s="7">
        <v>9500</v>
      </c>
      <c r="E4065" s="7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7">
        <f t="shared" si="378"/>
        <v>15</v>
      </c>
      <c r="N4065" t="b">
        <v>0</v>
      </c>
      <c r="O4065" s="11">
        <f t="shared" si="379"/>
        <v>1.4210526315789474E-2</v>
      </c>
      <c r="P4065" s="12">
        <f t="shared" si="380"/>
        <v>41787.681527777779</v>
      </c>
      <c r="Q4065" s="12">
        <f t="shared" si="381"/>
        <v>41817.681527777779</v>
      </c>
      <c r="R4065" t="s">
        <v>8271</v>
      </c>
      <c r="S4065" t="str">
        <f t="shared" si="382"/>
        <v>theater</v>
      </c>
      <c r="T4065" t="str">
        <f t="shared" si="383"/>
        <v>plays</v>
      </c>
    </row>
    <row r="4066" spans="1:20" ht="43.2" x14ac:dyDescent="0.55000000000000004">
      <c r="A4066">
        <v>4064</v>
      </c>
      <c r="B4066" s="3" t="s">
        <v>4060</v>
      </c>
      <c r="C4066" s="3" t="s">
        <v>8168</v>
      </c>
      <c r="D4066" s="7">
        <v>2000</v>
      </c>
      <c r="E4066" s="7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7">
        <f t="shared" si="378"/>
        <v>64.166666666666671</v>
      </c>
      <c r="N4066" t="b">
        <v>0</v>
      </c>
      <c r="O4066" s="11">
        <f t="shared" si="379"/>
        <v>0.1925</v>
      </c>
      <c r="P4066" s="12">
        <f t="shared" si="380"/>
        <v>42093.588263888887</v>
      </c>
      <c r="Q4066" s="12">
        <f t="shared" si="381"/>
        <v>42123.588263888887</v>
      </c>
      <c r="R4066" t="s">
        <v>8271</v>
      </c>
      <c r="S4066" t="str">
        <f t="shared" si="382"/>
        <v>theater</v>
      </c>
      <c r="T4066" t="str">
        <f t="shared" si="383"/>
        <v>plays</v>
      </c>
    </row>
    <row r="4067" spans="1:20" ht="28.8" x14ac:dyDescent="0.55000000000000004">
      <c r="A4067">
        <v>4065</v>
      </c>
      <c r="B4067" s="3" t="s">
        <v>4061</v>
      </c>
      <c r="C4067" s="3" t="s">
        <v>8169</v>
      </c>
      <c r="D4067" s="7">
        <v>4000</v>
      </c>
      <c r="E4067" s="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7">
        <f t="shared" si="378"/>
        <v>6.75</v>
      </c>
      <c r="N4067" t="b">
        <v>0</v>
      </c>
      <c r="O4067" s="11">
        <f t="shared" si="379"/>
        <v>6.7499999999999999E-3</v>
      </c>
      <c r="P4067" s="12">
        <f t="shared" si="380"/>
        <v>41833.951516203706</v>
      </c>
      <c r="Q4067" s="12">
        <f t="shared" si="381"/>
        <v>41863.951516203706</v>
      </c>
      <c r="R4067" t="s">
        <v>8271</v>
      </c>
      <c r="S4067" t="str">
        <f t="shared" si="382"/>
        <v>theater</v>
      </c>
      <c r="T4067" t="str">
        <f t="shared" si="383"/>
        <v>plays</v>
      </c>
    </row>
    <row r="4068" spans="1:20" ht="57.6" x14ac:dyDescent="0.55000000000000004">
      <c r="A4068">
        <v>4066</v>
      </c>
      <c r="B4068" s="3" t="s">
        <v>4062</v>
      </c>
      <c r="C4068" s="3" t="s">
        <v>8170</v>
      </c>
      <c r="D4068" s="7">
        <v>15000</v>
      </c>
      <c r="E4068" s="7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7">
        <f t="shared" si="378"/>
        <v>25</v>
      </c>
      <c r="N4068" t="b">
        <v>0</v>
      </c>
      <c r="O4068" s="11">
        <f t="shared" si="379"/>
        <v>1.6666666666666668E-3</v>
      </c>
      <c r="P4068" s="12">
        <f t="shared" si="380"/>
        <v>42479.039212962962</v>
      </c>
      <c r="Q4068" s="12">
        <f t="shared" si="381"/>
        <v>42509.039212962962</v>
      </c>
      <c r="R4068" t="s">
        <v>8271</v>
      </c>
      <c r="S4068" t="str">
        <f t="shared" si="382"/>
        <v>theater</v>
      </c>
      <c r="T4068" t="str">
        <f t="shared" si="383"/>
        <v>plays</v>
      </c>
    </row>
    <row r="4069" spans="1:20" ht="43.2" x14ac:dyDescent="0.55000000000000004">
      <c r="A4069">
        <v>4067</v>
      </c>
      <c r="B4069" s="3" t="s">
        <v>4063</v>
      </c>
      <c r="C4069" s="3" t="s">
        <v>7998</v>
      </c>
      <c r="D4069" s="7">
        <v>5000</v>
      </c>
      <c r="E4069" s="7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7">
        <f t="shared" si="378"/>
        <v>179.11764705882354</v>
      </c>
      <c r="N4069" t="b">
        <v>0</v>
      </c>
      <c r="O4069" s="11">
        <f t="shared" si="379"/>
        <v>0.60899999999999999</v>
      </c>
      <c r="P4069" s="12">
        <f t="shared" si="380"/>
        <v>42235.117476851854</v>
      </c>
      <c r="Q4069" s="12">
        <f t="shared" si="381"/>
        <v>42275.117476851854</v>
      </c>
      <c r="R4069" t="s">
        <v>8271</v>
      </c>
      <c r="S4069" t="str">
        <f t="shared" si="382"/>
        <v>theater</v>
      </c>
      <c r="T4069" t="str">
        <f t="shared" si="383"/>
        <v>plays</v>
      </c>
    </row>
    <row r="4070" spans="1:20" ht="28.8" x14ac:dyDescent="0.55000000000000004">
      <c r="A4070">
        <v>4068</v>
      </c>
      <c r="B4070" s="3" t="s">
        <v>4064</v>
      </c>
      <c r="C4070" s="3" t="s">
        <v>8171</v>
      </c>
      <c r="D4070" s="7">
        <v>3495</v>
      </c>
      <c r="E4070" s="7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7">
        <f t="shared" si="378"/>
        <v>34.950000000000003</v>
      </c>
      <c r="N4070" t="b">
        <v>0</v>
      </c>
      <c r="O4070" s="11">
        <f t="shared" si="379"/>
        <v>0.01</v>
      </c>
      <c r="P4070" s="12">
        <f t="shared" si="380"/>
        <v>42718.963599537034</v>
      </c>
      <c r="Q4070" s="12">
        <f t="shared" si="381"/>
        <v>42748.961805555555</v>
      </c>
      <c r="R4070" t="s">
        <v>8271</v>
      </c>
      <c r="S4070" t="str">
        <f t="shared" si="382"/>
        <v>theater</v>
      </c>
      <c r="T4070" t="str">
        <f t="shared" si="383"/>
        <v>plays</v>
      </c>
    </row>
    <row r="4071" spans="1:20" ht="43.2" x14ac:dyDescent="0.55000000000000004">
      <c r="A4071">
        <v>4069</v>
      </c>
      <c r="B4071" s="3" t="s">
        <v>4065</v>
      </c>
      <c r="C4071" s="3" t="s">
        <v>8172</v>
      </c>
      <c r="D4071" s="7">
        <v>1250</v>
      </c>
      <c r="E4071" s="7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7">
        <f t="shared" si="378"/>
        <v>33.07692307692308</v>
      </c>
      <c r="N4071" t="b">
        <v>0</v>
      </c>
      <c r="O4071" s="11">
        <f t="shared" si="379"/>
        <v>0.34399999999999997</v>
      </c>
      <c r="P4071" s="12">
        <f t="shared" si="380"/>
        <v>42022.661527777775</v>
      </c>
      <c r="Q4071" s="12">
        <f t="shared" si="381"/>
        <v>42063.5</v>
      </c>
      <c r="R4071" t="s">
        <v>8271</v>
      </c>
      <c r="S4071" t="str">
        <f t="shared" si="382"/>
        <v>theater</v>
      </c>
      <c r="T4071" t="str">
        <f t="shared" si="383"/>
        <v>plays</v>
      </c>
    </row>
    <row r="4072" spans="1:20" ht="28.8" x14ac:dyDescent="0.55000000000000004">
      <c r="A4072">
        <v>4070</v>
      </c>
      <c r="B4072" s="3" t="s">
        <v>4066</v>
      </c>
      <c r="C4072" s="3" t="s">
        <v>8173</v>
      </c>
      <c r="D4072" s="7">
        <v>1000</v>
      </c>
      <c r="E4072" s="7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7">
        <f t="shared" si="378"/>
        <v>27.5</v>
      </c>
      <c r="N4072" t="b">
        <v>0</v>
      </c>
      <c r="O4072" s="11">
        <f t="shared" si="379"/>
        <v>0.16500000000000001</v>
      </c>
      <c r="P4072" s="12">
        <f t="shared" si="380"/>
        <v>42031.666898148149</v>
      </c>
      <c r="Q4072" s="12">
        <f t="shared" si="381"/>
        <v>42064.125</v>
      </c>
      <c r="R4072" t="s">
        <v>8271</v>
      </c>
      <c r="S4072" t="str">
        <f t="shared" si="382"/>
        <v>theater</v>
      </c>
      <c r="T4072" t="str">
        <f t="shared" si="383"/>
        <v>plays</v>
      </c>
    </row>
    <row r="4073" spans="1:20" ht="57.6" x14ac:dyDescent="0.55000000000000004">
      <c r="A4073">
        <v>4071</v>
      </c>
      <c r="B4073" s="3" t="s">
        <v>4067</v>
      </c>
      <c r="C4073" s="3" t="s">
        <v>8174</v>
      </c>
      <c r="D4073" s="7">
        <v>20000</v>
      </c>
      <c r="E4073" s="7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7" t="e">
        <f t="shared" si="378"/>
        <v>#DIV/0!</v>
      </c>
      <c r="N4073" t="b">
        <v>0</v>
      </c>
      <c r="O4073" s="11">
        <f t="shared" si="379"/>
        <v>0</v>
      </c>
      <c r="P4073" s="12">
        <f t="shared" si="380"/>
        <v>42700.804756944446</v>
      </c>
      <c r="Q4073" s="12">
        <f t="shared" si="381"/>
        <v>42730.804756944446</v>
      </c>
      <c r="R4073" t="s">
        <v>8271</v>
      </c>
      <c r="S4073" t="str">
        <f t="shared" si="382"/>
        <v>theater</v>
      </c>
      <c r="T4073" t="str">
        <f t="shared" si="383"/>
        <v>plays</v>
      </c>
    </row>
    <row r="4074" spans="1:20" ht="57.6" x14ac:dyDescent="0.55000000000000004">
      <c r="A4074">
        <v>4072</v>
      </c>
      <c r="B4074" s="3" t="s">
        <v>4068</v>
      </c>
      <c r="C4074" s="3" t="s">
        <v>8175</v>
      </c>
      <c r="D4074" s="7">
        <v>1000</v>
      </c>
      <c r="E4074" s="7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7">
        <f t="shared" si="378"/>
        <v>2</v>
      </c>
      <c r="N4074" t="b">
        <v>0</v>
      </c>
      <c r="O4074" s="11">
        <f t="shared" si="379"/>
        <v>4.0000000000000001E-3</v>
      </c>
      <c r="P4074" s="12">
        <f t="shared" si="380"/>
        <v>41812.77443287037</v>
      </c>
      <c r="Q4074" s="12">
        <f t="shared" si="381"/>
        <v>41872.77443287037</v>
      </c>
      <c r="R4074" t="s">
        <v>8271</v>
      </c>
      <c r="S4074" t="str">
        <f t="shared" si="382"/>
        <v>theater</v>
      </c>
      <c r="T4074" t="str">
        <f t="shared" si="383"/>
        <v>plays</v>
      </c>
    </row>
    <row r="4075" spans="1:20" ht="43.2" x14ac:dyDescent="0.55000000000000004">
      <c r="A4075">
        <v>4073</v>
      </c>
      <c r="B4075" s="3" t="s">
        <v>4069</v>
      </c>
      <c r="C4075" s="3" t="s">
        <v>8176</v>
      </c>
      <c r="D4075" s="7">
        <v>3500</v>
      </c>
      <c r="E4075" s="7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7">
        <f t="shared" si="378"/>
        <v>18.5</v>
      </c>
      <c r="N4075" t="b">
        <v>0</v>
      </c>
      <c r="O4075" s="11">
        <f t="shared" si="379"/>
        <v>1.0571428571428572E-2</v>
      </c>
      <c r="P4075" s="12">
        <f t="shared" si="380"/>
        <v>42078.34520833334</v>
      </c>
      <c r="Q4075" s="12">
        <f t="shared" si="381"/>
        <v>42133.166666666672</v>
      </c>
      <c r="R4075" t="s">
        <v>8271</v>
      </c>
      <c r="S4075" t="str">
        <f t="shared" si="382"/>
        <v>theater</v>
      </c>
      <c r="T4075" t="str">
        <f t="shared" si="383"/>
        <v>plays</v>
      </c>
    </row>
    <row r="4076" spans="1:20" ht="43.2" x14ac:dyDescent="0.55000000000000004">
      <c r="A4076">
        <v>4074</v>
      </c>
      <c r="B4076" s="3" t="s">
        <v>4070</v>
      </c>
      <c r="C4076" s="3" t="s">
        <v>8177</v>
      </c>
      <c r="D4076" s="7">
        <v>2750</v>
      </c>
      <c r="E4076" s="7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7">
        <f t="shared" si="378"/>
        <v>35</v>
      </c>
      <c r="N4076" t="b">
        <v>0</v>
      </c>
      <c r="O4076" s="11">
        <f t="shared" si="379"/>
        <v>0.26727272727272727</v>
      </c>
      <c r="P4076" s="12">
        <f t="shared" si="380"/>
        <v>42283.552951388891</v>
      </c>
      <c r="Q4076" s="12">
        <f t="shared" si="381"/>
        <v>42313.594618055555</v>
      </c>
      <c r="R4076" t="s">
        <v>8271</v>
      </c>
      <c r="S4076" t="str">
        <f t="shared" si="382"/>
        <v>theater</v>
      </c>
      <c r="T4076" t="str">
        <f t="shared" si="383"/>
        <v>plays</v>
      </c>
    </row>
    <row r="4077" spans="1:20" ht="43.2" x14ac:dyDescent="0.55000000000000004">
      <c r="A4077">
        <v>4075</v>
      </c>
      <c r="B4077" s="3" t="s">
        <v>4071</v>
      </c>
      <c r="C4077" s="3" t="s">
        <v>8178</v>
      </c>
      <c r="D4077" s="7">
        <v>2000</v>
      </c>
      <c r="E4077" s="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7">
        <f t="shared" si="378"/>
        <v>44.307692307692307</v>
      </c>
      <c r="N4077" t="b">
        <v>0</v>
      </c>
      <c r="O4077" s="11">
        <f t="shared" si="379"/>
        <v>0.28799999999999998</v>
      </c>
      <c r="P4077" s="12">
        <f t="shared" si="380"/>
        <v>41779.045937499999</v>
      </c>
      <c r="Q4077" s="12">
        <f t="shared" si="381"/>
        <v>41820.727777777778</v>
      </c>
      <c r="R4077" t="s">
        <v>8271</v>
      </c>
      <c r="S4077" t="str">
        <f t="shared" si="382"/>
        <v>theater</v>
      </c>
      <c r="T4077" t="str">
        <f t="shared" si="383"/>
        <v>plays</v>
      </c>
    </row>
    <row r="4078" spans="1:20" ht="43.2" x14ac:dyDescent="0.55000000000000004">
      <c r="A4078">
        <v>4076</v>
      </c>
      <c r="B4078" s="3" t="s">
        <v>4072</v>
      </c>
      <c r="C4078" s="3" t="s">
        <v>8179</v>
      </c>
      <c r="D4078" s="7">
        <v>700</v>
      </c>
      <c r="E4078" s="7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7" t="e">
        <f t="shared" si="378"/>
        <v>#DIV/0!</v>
      </c>
      <c r="N4078" t="b">
        <v>0</v>
      </c>
      <c r="O4078" s="11">
        <f t="shared" si="379"/>
        <v>0</v>
      </c>
      <c r="P4078" s="12">
        <f t="shared" si="380"/>
        <v>41905.795706018522</v>
      </c>
      <c r="Q4078" s="12">
        <f t="shared" si="381"/>
        <v>41933.82708333333</v>
      </c>
      <c r="R4078" t="s">
        <v>8271</v>
      </c>
      <c r="S4078" t="str">
        <f t="shared" si="382"/>
        <v>theater</v>
      </c>
      <c r="T4078" t="str">
        <f t="shared" si="383"/>
        <v>plays</v>
      </c>
    </row>
    <row r="4079" spans="1:20" ht="43.2" x14ac:dyDescent="0.55000000000000004">
      <c r="A4079">
        <v>4077</v>
      </c>
      <c r="B4079" s="3" t="s">
        <v>4073</v>
      </c>
      <c r="C4079" s="3" t="s">
        <v>8180</v>
      </c>
      <c r="D4079" s="7">
        <v>15000</v>
      </c>
      <c r="E4079" s="7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7">
        <f t="shared" si="378"/>
        <v>222.5</v>
      </c>
      <c r="N4079" t="b">
        <v>0</v>
      </c>
      <c r="O4079" s="11">
        <f t="shared" si="379"/>
        <v>8.8999999999999996E-2</v>
      </c>
      <c r="P4079" s="12">
        <f t="shared" si="380"/>
        <v>42695.7105787037</v>
      </c>
      <c r="Q4079" s="12">
        <f t="shared" si="381"/>
        <v>42725.7105787037</v>
      </c>
      <c r="R4079" t="s">
        <v>8271</v>
      </c>
      <c r="S4079" t="str">
        <f t="shared" si="382"/>
        <v>theater</v>
      </c>
      <c r="T4079" t="str">
        <f t="shared" si="383"/>
        <v>plays</v>
      </c>
    </row>
    <row r="4080" spans="1:20" ht="43.2" x14ac:dyDescent="0.55000000000000004">
      <c r="A4080">
        <v>4078</v>
      </c>
      <c r="B4080" s="3" t="s">
        <v>4074</v>
      </c>
      <c r="C4080" s="3" t="s">
        <v>8181</v>
      </c>
      <c r="D4080" s="7">
        <v>250</v>
      </c>
      <c r="E4080" s="7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7" t="e">
        <f t="shared" si="378"/>
        <v>#DIV/0!</v>
      </c>
      <c r="N4080" t="b">
        <v>0</v>
      </c>
      <c r="O4080" s="11">
        <f t="shared" si="379"/>
        <v>0</v>
      </c>
      <c r="P4080" s="12">
        <f t="shared" si="380"/>
        <v>42732.787523148145</v>
      </c>
      <c r="Q4080" s="12">
        <f t="shared" si="381"/>
        <v>42762.787523148145</v>
      </c>
      <c r="R4080" t="s">
        <v>8271</v>
      </c>
      <c r="S4080" t="str">
        <f t="shared" si="382"/>
        <v>theater</v>
      </c>
      <c r="T4080" t="str">
        <f t="shared" si="383"/>
        <v>plays</v>
      </c>
    </row>
    <row r="4081" spans="1:20" ht="43.2" x14ac:dyDescent="0.55000000000000004">
      <c r="A4081">
        <v>4079</v>
      </c>
      <c r="B4081" s="3" t="s">
        <v>4075</v>
      </c>
      <c r="C4081" s="3" t="s">
        <v>8182</v>
      </c>
      <c r="D4081" s="7">
        <v>3000</v>
      </c>
      <c r="E4081" s="7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7">
        <f t="shared" si="378"/>
        <v>5</v>
      </c>
      <c r="N4081" t="b">
        <v>0</v>
      </c>
      <c r="O4081" s="11">
        <f t="shared" si="379"/>
        <v>1.6666666666666668E-3</v>
      </c>
      <c r="P4081" s="12">
        <f t="shared" si="380"/>
        <v>42510.938900462963</v>
      </c>
      <c r="Q4081" s="12">
        <f t="shared" si="381"/>
        <v>42540.938900462963</v>
      </c>
      <c r="R4081" t="s">
        <v>8271</v>
      </c>
      <c r="S4081" t="str">
        <f t="shared" si="382"/>
        <v>theater</v>
      </c>
      <c r="T4081" t="str">
        <f t="shared" si="383"/>
        <v>plays</v>
      </c>
    </row>
    <row r="4082" spans="1:20" ht="43.2" x14ac:dyDescent="0.55000000000000004">
      <c r="A4082">
        <v>4080</v>
      </c>
      <c r="B4082" s="3" t="s">
        <v>4076</v>
      </c>
      <c r="C4082" s="3" t="s">
        <v>8183</v>
      </c>
      <c r="D4082" s="7">
        <v>3000</v>
      </c>
      <c r="E4082" s="7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7" t="e">
        <f t="shared" si="378"/>
        <v>#DIV/0!</v>
      </c>
      <c r="N4082" t="b">
        <v>0</v>
      </c>
      <c r="O4082" s="11">
        <f t="shared" si="379"/>
        <v>0</v>
      </c>
      <c r="P4082" s="12">
        <f t="shared" si="380"/>
        <v>42511.698101851856</v>
      </c>
      <c r="Q4082" s="12">
        <f t="shared" si="381"/>
        <v>42535.787500000006</v>
      </c>
      <c r="R4082" t="s">
        <v>8271</v>
      </c>
      <c r="S4082" t="str">
        <f t="shared" si="382"/>
        <v>theater</v>
      </c>
      <c r="T4082" t="str">
        <f t="shared" si="383"/>
        <v>plays</v>
      </c>
    </row>
    <row r="4083" spans="1:20" ht="43.2" x14ac:dyDescent="0.55000000000000004">
      <c r="A4083">
        <v>4081</v>
      </c>
      <c r="B4083" s="3" t="s">
        <v>4077</v>
      </c>
      <c r="C4083" s="3" t="s">
        <v>8184</v>
      </c>
      <c r="D4083" s="7">
        <v>2224</v>
      </c>
      <c r="E4083" s="7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7">
        <f t="shared" si="378"/>
        <v>29.166666666666668</v>
      </c>
      <c r="N4083" t="b">
        <v>0</v>
      </c>
      <c r="O4083" s="11">
        <f t="shared" si="379"/>
        <v>0.15737410071942445</v>
      </c>
      <c r="P4083" s="12">
        <f t="shared" si="380"/>
        <v>42041.581307870365</v>
      </c>
      <c r="Q4083" s="12">
        <f t="shared" si="381"/>
        <v>42071.539641203708</v>
      </c>
      <c r="R4083" t="s">
        <v>8271</v>
      </c>
      <c r="S4083" t="str">
        <f t="shared" si="382"/>
        <v>theater</v>
      </c>
      <c r="T4083" t="str">
        <f t="shared" si="383"/>
        <v>plays</v>
      </c>
    </row>
    <row r="4084" spans="1:20" ht="43.2" x14ac:dyDescent="0.55000000000000004">
      <c r="A4084">
        <v>4082</v>
      </c>
      <c r="B4084" s="3" t="s">
        <v>4078</v>
      </c>
      <c r="C4084" s="3" t="s">
        <v>8185</v>
      </c>
      <c r="D4084" s="7">
        <v>150</v>
      </c>
      <c r="E4084" s="7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7">
        <f t="shared" si="378"/>
        <v>1.5</v>
      </c>
      <c r="N4084" t="b">
        <v>0</v>
      </c>
      <c r="O4084" s="11">
        <f t="shared" si="379"/>
        <v>0.02</v>
      </c>
      <c r="P4084" s="12">
        <f t="shared" si="380"/>
        <v>42307.189270833333</v>
      </c>
      <c r="Q4084" s="12">
        <f t="shared" si="381"/>
        <v>42322.958333333328</v>
      </c>
      <c r="R4084" t="s">
        <v>8271</v>
      </c>
      <c r="S4084" t="str">
        <f t="shared" si="382"/>
        <v>theater</v>
      </c>
      <c r="T4084" t="str">
        <f t="shared" si="383"/>
        <v>plays</v>
      </c>
    </row>
    <row r="4085" spans="1:20" ht="43.2" x14ac:dyDescent="0.55000000000000004">
      <c r="A4085">
        <v>4083</v>
      </c>
      <c r="B4085" s="3" t="s">
        <v>4079</v>
      </c>
      <c r="C4085" s="3" t="s">
        <v>8186</v>
      </c>
      <c r="D4085" s="7">
        <v>3500</v>
      </c>
      <c r="E4085" s="7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7">
        <f t="shared" si="378"/>
        <v>126.5</v>
      </c>
      <c r="N4085" t="b">
        <v>0</v>
      </c>
      <c r="O4085" s="11">
        <f t="shared" si="379"/>
        <v>0.21685714285714286</v>
      </c>
      <c r="P4085" s="12">
        <f t="shared" si="380"/>
        <v>42353.761759259258</v>
      </c>
      <c r="Q4085" s="12">
        <f t="shared" si="381"/>
        <v>42383.761759259258</v>
      </c>
      <c r="R4085" t="s">
        <v>8271</v>
      </c>
      <c r="S4085" t="str">
        <f t="shared" si="382"/>
        <v>theater</v>
      </c>
      <c r="T4085" t="str">
        <f t="shared" si="383"/>
        <v>plays</v>
      </c>
    </row>
    <row r="4086" spans="1:20" ht="57.6" x14ac:dyDescent="0.55000000000000004">
      <c r="A4086">
        <v>4084</v>
      </c>
      <c r="B4086" s="3" t="s">
        <v>4080</v>
      </c>
      <c r="C4086" s="3" t="s">
        <v>8187</v>
      </c>
      <c r="D4086" s="7">
        <v>3000</v>
      </c>
      <c r="E4086" s="7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7">
        <f t="shared" si="378"/>
        <v>10</v>
      </c>
      <c r="N4086" t="b">
        <v>0</v>
      </c>
      <c r="O4086" s="11">
        <f t="shared" si="379"/>
        <v>3.3333333333333335E-3</v>
      </c>
      <c r="P4086" s="12">
        <f t="shared" si="380"/>
        <v>42622.436412037037</v>
      </c>
      <c r="Q4086" s="12">
        <f t="shared" si="381"/>
        <v>42652.436412037037</v>
      </c>
      <c r="R4086" t="s">
        <v>8271</v>
      </c>
      <c r="S4086" t="str">
        <f t="shared" si="382"/>
        <v>theater</v>
      </c>
      <c r="T4086" t="str">
        <f t="shared" si="383"/>
        <v>plays</v>
      </c>
    </row>
    <row r="4087" spans="1:20" ht="43.2" x14ac:dyDescent="0.55000000000000004">
      <c r="A4087">
        <v>4085</v>
      </c>
      <c r="B4087" s="3" t="s">
        <v>4081</v>
      </c>
      <c r="C4087" s="3" t="s">
        <v>8188</v>
      </c>
      <c r="D4087" s="7">
        <v>3500</v>
      </c>
      <c r="E4087" s="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7">
        <f t="shared" si="378"/>
        <v>10</v>
      </c>
      <c r="N4087" t="b">
        <v>0</v>
      </c>
      <c r="O4087" s="11">
        <f t="shared" si="379"/>
        <v>2.8571428571428571E-3</v>
      </c>
      <c r="P4087" s="12">
        <f t="shared" si="380"/>
        <v>42058.603877314818</v>
      </c>
      <c r="Q4087" s="12">
        <f t="shared" si="381"/>
        <v>42087.165972222225</v>
      </c>
      <c r="R4087" t="s">
        <v>8271</v>
      </c>
      <c r="S4087" t="str">
        <f t="shared" si="382"/>
        <v>theater</v>
      </c>
      <c r="T4087" t="str">
        <f t="shared" si="383"/>
        <v>plays</v>
      </c>
    </row>
    <row r="4088" spans="1:20" ht="43.2" x14ac:dyDescent="0.55000000000000004">
      <c r="A4088">
        <v>4086</v>
      </c>
      <c r="B4088" s="3" t="s">
        <v>4082</v>
      </c>
      <c r="C4088" s="3" t="s">
        <v>8189</v>
      </c>
      <c r="D4088" s="7">
        <v>1000</v>
      </c>
      <c r="E4088" s="7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7">
        <f t="shared" si="378"/>
        <v>9.4</v>
      </c>
      <c r="N4088" t="b">
        <v>0</v>
      </c>
      <c r="O4088" s="11">
        <f t="shared" si="379"/>
        <v>4.7E-2</v>
      </c>
      <c r="P4088" s="12">
        <f t="shared" si="380"/>
        <v>42304.940960648149</v>
      </c>
      <c r="Q4088" s="12">
        <f t="shared" si="381"/>
        <v>42329.166666666672</v>
      </c>
      <c r="R4088" t="s">
        <v>8271</v>
      </c>
      <c r="S4088" t="str">
        <f t="shared" si="382"/>
        <v>theater</v>
      </c>
      <c r="T4088" t="str">
        <f t="shared" si="383"/>
        <v>plays</v>
      </c>
    </row>
    <row r="4089" spans="1:20" x14ac:dyDescent="0.55000000000000004">
      <c r="A4089">
        <v>4087</v>
      </c>
      <c r="B4089" s="3" t="s">
        <v>4083</v>
      </c>
      <c r="C4089" s="3" t="s">
        <v>8190</v>
      </c>
      <c r="D4089" s="7">
        <v>9600</v>
      </c>
      <c r="E4089" s="7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7" t="e">
        <f t="shared" si="378"/>
        <v>#DIV/0!</v>
      </c>
      <c r="N4089" t="b">
        <v>0</v>
      </c>
      <c r="O4089" s="11">
        <f t="shared" si="379"/>
        <v>0</v>
      </c>
      <c r="P4089" s="12">
        <f t="shared" si="380"/>
        <v>42538.742893518516</v>
      </c>
      <c r="Q4089" s="12">
        <f t="shared" si="381"/>
        <v>42568.742893518516</v>
      </c>
      <c r="R4089" t="s">
        <v>8271</v>
      </c>
      <c r="S4089" t="str">
        <f t="shared" si="382"/>
        <v>theater</v>
      </c>
      <c r="T4089" t="str">
        <f t="shared" si="383"/>
        <v>plays</v>
      </c>
    </row>
    <row r="4090" spans="1:20" ht="43.2" x14ac:dyDescent="0.55000000000000004">
      <c r="A4090">
        <v>4088</v>
      </c>
      <c r="B4090" s="3" t="s">
        <v>4084</v>
      </c>
      <c r="C4090" s="3" t="s">
        <v>8191</v>
      </c>
      <c r="D4090" s="7">
        <v>2000</v>
      </c>
      <c r="E4090" s="7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7">
        <f t="shared" si="378"/>
        <v>72</v>
      </c>
      <c r="N4090" t="b">
        <v>0</v>
      </c>
      <c r="O4090" s="11">
        <f t="shared" si="379"/>
        <v>0.108</v>
      </c>
      <c r="P4090" s="12">
        <f t="shared" si="380"/>
        <v>41990.612546296295</v>
      </c>
      <c r="Q4090" s="12">
        <f t="shared" si="381"/>
        <v>42020.434722222228</v>
      </c>
      <c r="R4090" t="s">
        <v>8271</v>
      </c>
      <c r="S4090" t="str">
        <f t="shared" si="382"/>
        <v>theater</v>
      </c>
      <c r="T4090" t="str">
        <f t="shared" si="383"/>
        <v>plays</v>
      </c>
    </row>
    <row r="4091" spans="1:20" ht="43.2" x14ac:dyDescent="0.55000000000000004">
      <c r="A4091">
        <v>4089</v>
      </c>
      <c r="B4091" s="3" t="s">
        <v>4085</v>
      </c>
      <c r="C4091" s="3" t="s">
        <v>8192</v>
      </c>
      <c r="D4091" s="7">
        <v>5000</v>
      </c>
      <c r="E4091" s="7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7">
        <f t="shared" si="378"/>
        <v>30</v>
      </c>
      <c r="N4091" t="b">
        <v>0</v>
      </c>
      <c r="O4091" s="11">
        <f t="shared" si="379"/>
        <v>4.8000000000000001E-2</v>
      </c>
      <c r="P4091" s="12">
        <f t="shared" si="380"/>
        <v>42122.732499999998</v>
      </c>
      <c r="Q4091" s="12">
        <f t="shared" si="381"/>
        <v>42155.732638888891</v>
      </c>
      <c r="R4091" t="s">
        <v>8271</v>
      </c>
      <c r="S4091" t="str">
        <f t="shared" si="382"/>
        <v>theater</v>
      </c>
      <c r="T4091" t="str">
        <f t="shared" si="383"/>
        <v>plays</v>
      </c>
    </row>
    <row r="4092" spans="1:20" ht="43.2" x14ac:dyDescent="0.55000000000000004">
      <c r="A4092">
        <v>4090</v>
      </c>
      <c r="B4092" s="3" t="s">
        <v>4086</v>
      </c>
      <c r="C4092" s="3" t="s">
        <v>8193</v>
      </c>
      <c r="D4092" s="7">
        <v>1000</v>
      </c>
      <c r="E4092" s="7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7">
        <f t="shared" si="378"/>
        <v>10.666666666666666</v>
      </c>
      <c r="N4092" t="b">
        <v>0</v>
      </c>
      <c r="O4092" s="11">
        <f t="shared" si="379"/>
        <v>3.2000000000000001E-2</v>
      </c>
      <c r="P4092" s="12">
        <f t="shared" si="380"/>
        <v>42209.67288194444</v>
      </c>
      <c r="Q4092" s="12">
        <f t="shared" si="381"/>
        <v>42223.625</v>
      </c>
      <c r="R4092" t="s">
        <v>8271</v>
      </c>
      <c r="S4092" t="str">
        <f t="shared" si="382"/>
        <v>theater</v>
      </c>
      <c r="T4092" t="str">
        <f t="shared" si="383"/>
        <v>plays</v>
      </c>
    </row>
    <row r="4093" spans="1:20" ht="43.2" x14ac:dyDescent="0.55000000000000004">
      <c r="A4093">
        <v>4091</v>
      </c>
      <c r="B4093" s="3" t="s">
        <v>4087</v>
      </c>
      <c r="C4093" s="3" t="s">
        <v>8194</v>
      </c>
      <c r="D4093" s="7">
        <v>1600</v>
      </c>
      <c r="E4093" s="7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7">
        <f t="shared" si="378"/>
        <v>25.5</v>
      </c>
      <c r="N4093" t="b">
        <v>0</v>
      </c>
      <c r="O4093" s="11">
        <f t="shared" si="379"/>
        <v>0.1275</v>
      </c>
      <c r="P4093" s="12">
        <f t="shared" si="380"/>
        <v>41990.506377314814</v>
      </c>
      <c r="Q4093" s="12">
        <f t="shared" si="381"/>
        <v>42020.506377314814</v>
      </c>
      <c r="R4093" t="s">
        <v>8271</v>
      </c>
      <c r="S4093" t="str">
        <f t="shared" si="382"/>
        <v>theater</v>
      </c>
      <c r="T4093" t="str">
        <f t="shared" si="383"/>
        <v>plays</v>
      </c>
    </row>
    <row r="4094" spans="1:20" ht="43.2" x14ac:dyDescent="0.55000000000000004">
      <c r="A4094">
        <v>4092</v>
      </c>
      <c r="B4094" s="3" t="s">
        <v>4088</v>
      </c>
      <c r="C4094" s="3" t="s">
        <v>8195</v>
      </c>
      <c r="D4094" s="7">
        <v>110000</v>
      </c>
      <c r="E4094" s="7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7">
        <f t="shared" si="378"/>
        <v>20</v>
      </c>
      <c r="N4094" t="b">
        <v>0</v>
      </c>
      <c r="O4094" s="11">
        <f t="shared" si="379"/>
        <v>1.8181818181818181E-4</v>
      </c>
      <c r="P4094" s="12">
        <f t="shared" si="380"/>
        <v>42039.194988425923</v>
      </c>
      <c r="Q4094" s="12">
        <f t="shared" si="381"/>
        <v>42099.153321759266</v>
      </c>
      <c r="R4094" t="s">
        <v>8271</v>
      </c>
      <c r="S4094" t="str">
        <f t="shared" si="382"/>
        <v>theater</v>
      </c>
      <c r="T4094" t="str">
        <f t="shared" si="383"/>
        <v>plays</v>
      </c>
    </row>
    <row r="4095" spans="1:20" ht="43.2" x14ac:dyDescent="0.55000000000000004">
      <c r="A4095">
        <v>4093</v>
      </c>
      <c r="B4095" s="3" t="s">
        <v>4089</v>
      </c>
      <c r="C4095" s="3" t="s">
        <v>8196</v>
      </c>
      <c r="D4095" s="7">
        <v>2500</v>
      </c>
      <c r="E4095" s="7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7">
        <f t="shared" si="378"/>
        <v>15</v>
      </c>
      <c r="N4095" t="b">
        <v>0</v>
      </c>
      <c r="O4095" s="11">
        <f t="shared" si="379"/>
        <v>2.4E-2</v>
      </c>
      <c r="P4095" s="12">
        <f t="shared" si="380"/>
        <v>42178.815891203703</v>
      </c>
      <c r="Q4095" s="12">
        <f t="shared" si="381"/>
        <v>42238.815891203703</v>
      </c>
      <c r="R4095" t="s">
        <v>8271</v>
      </c>
      <c r="S4095" t="str">
        <f t="shared" si="382"/>
        <v>theater</v>
      </c>
      <c r="T4095" t="str">
        <f t="shared" si="383"/>
        <v>plays</v>
      </c>
    </row>
    <row r="4096" spans="1:20" ht="43.2" x14ac:dyDescent="0.55000000000000004">
      <c r="A4096">
        <v>4094</v>
      </c>
      <c r="B4096" s="3" t="s">
        <v>4090</v>
      </c>
      <c r="C4096" s="3" t="s">
        <v>8197</v>
      </c>
      <c r="D4096" s="7">
        <v>2000</v>
      </c>
      <c r="E4096" s="7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7">
        <f t="shared" si="378"/>
        <v>91.25</v>
      </c>
      <c r="N4096" t="b">
        <v>0</v>
      </c>
      <c r="O4096" s="11">
        <f t="shared" si="379"/>
        <v>0.36499999999999999</v>
      </c>
      <c r="P4096" s="12">
        <f t="shared" si="380"/>
        <v>41890.086805555555</v>
      </c>
      <c r="Q4096" s="12">
        <f t="shared" si="381"/>
        <v>41934.207638888889</v>
      </c>
      <c r="R4096" t="s">
        <v>8271</v>
      </c>
      <c r="S4096" t="str">
        <f t="shared" si="382"/>
        <v>theater</v>
      </c>
      <c r="T4096" t="str">
        <f t="shared" si="383"/>
        <v>plays</v>
      </c>
    </row>
    <row r="4097" spans="1:20" ht="28.8" x14ac:dyDescent="0.55000000000000004">
      <c r="A4097">
        <v>4095</v>
      </c>
      <c r="B4097" s="3" t="s">
        <v>4091</v>
      </c>
      <c r="C4097" s="3" t="s">
        <v>8198</v>
      </c>
      <c r="D4097" s="7">
        <v>30000</v>
      </c>
      <c r="E4097" s="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7">
        <f t="shared" si="378"/>
        <v>800</v>
      </c>
      <c r="N4097" t="b">
        <v>0</v>
      </c>
      <c r="O4097" s="11">
        <f t="shared" si="379"/>
        <v>2.6666666666666668E-2</v>
      </c>
      <c r="P4097" s="12">
        <f t="shared" si="380"/>
        <v>42693.031828703708</v>
      </c>
      <c r="Q4097" s="12">
        <f t="shared" si="381"/>
        <v>42723.031828703708</v>
      </c>
      <c r="R4097" t="s">
        <v>8271</v>
      </c>
      <c r="S4097" t="str">
        <f t="shared" si="382"/>
        <v>theater</v>
      </c>
      <c r="T4097" t="str">
        <f t="shared" si="383"/>
        <v>plays</v>
      </c>
    </row>
    <row r="4098" spans="1:20" ht="43.2" x14ac:dyDescent="0.55000000000000004">
      <c r="A4098">
        <v>4096</v>
      </c>
      <c r="B4098" s="3" t="s">
        <v>4092</v>
      </c>
      <c r="C4098" s="3" t="s">
        <v>8199</v>
      </c>
      <c r="D4098" s="7">
        <v>3500</v>
      </c>
      <c r="E4098" s="7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7">
        <f t="shared" si="378"/>
        <v>80</v>
      </c>
      <c r="N4098" t="b">
        <v>0</v>
      </c>
      <c r="O4098" s="11">
        <f t="shared" si="379"/>
        <v>0.11428571428571428</v>
      </c>
      <c r="P4098" s="12">
        <f t="shared" si="380"/>
        <v>42750.530312499999</v>
      </c>
      <c r="Q4098" s="12">
        <f t="shared" si="381"/>
        <v>42794.368749999994</v>
      </c>
      <c r="R4098" t="s">
        <v>8271</v>
      </c>
      <c r="S4098" t="str">
        <f t="shared" si="382"/>
        <v>theater</v>
      </c>
      <c r="T4098" t="str">
        <f t="shared" si="383"/>
        <v>plays</v>
      </c>
    </row>
    <row r="4099" spans="1:20" ht="43.2" x14ac:dyDescent="0.55000000000000004">
      <c r="A4099">
        <v>4097</v>
      </c>
      <c r="B4099" s="3" t="s">
        <v>4093</v>
      </c>
      <c r="C4099" s="3" t="s">
        <v>8200</v>
      </c>
      <c r="D4099" s="7">
        <v>10000</v>
      </c>
      <c r="E4099" s="7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7" t="e">
        <f t="shared" ref="M4099:M4115" si="384">E4099/L4099</f>
        <v>#DIV/0!</v>
      </c>
      <c r="N4099" t="b">
        <v>0</v>
      </c>
      <c r="O4099" s="11">
        <f t="shared" ref="O4099:O4115" si="385">E4099/D4099</f>
        <v>0</v>
      </c>
      <c r="P4099" s="12">
        <f t="shared" ref="P4099:P4115" si="386">(((J4099/60)/60)/24)+DATE(1970,1,1)</f>
        <v>42344.824502314819</v>
      </c>
      <c r="Q4099" s="12">
        <f t="shared" ref="Q4099:Q4115" si="387">(((I4099/60)/60)/24)+DATE(1970,1,1)</f>
        <v>42400.996527777781</v>
      </c>
      <c r="R4099" t="s">
        <v>8271</v>
      </c>
      <c r="S4099" t="str">
        <f t="shared" ref="S4099:S4115" si="388">LEFT(R4099, SEARCH("/",R4099,1)-1)</f>
        <v>theater</v>
      </c>
      <c r="T4099" t="str">
        <f t="shared" ref="T4099:T4115" si="389">RIGHT(R4099,LEN(R4099)-SEARCH("/",R4099))</f>
        <v>plays</v>
      </c>
    </row>
    <row r="4100" spans="1:20" ht="43.2" x14ac:dyDescent="0.55000000000000004">
      <c r="A4100">
        <v>4098</v>
      </c>
      <c r="B4100" s="3" t="s">
        <v>4094</v>
      </c>
      <c r="C4100" s="3" t="s">
        <v>8201</v>
      </c>
      <c r="D4100" s="7">
        <v>75000</v>
      </c>
      <c r="E4100" s="7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7" t="e">
        <f t="shared" si="384"/>
        <v>#DIV/0!</v>
      </c>
      <c r="N4100" t="b">
        <v>0</v>
      </c>
      <c r="O4100" s="11">
        <f t="shared" si="385"/>
        <v>0</v>
      </c>
      <c r="P4100" s="12">
        <f t="shared" si="386"/>
        <v>42495.722187499996</v>
      </c>
      <c r="Q4100" s="12">
        <f t="shared" si="387"/>
        <v>42525.722187499996</v>
      </c>
      <c r="R4100" t="s">
        <v>8271</v>
      </c>
      <c r="S4100" t="str">
        <f t="shared" si="388"/>
        <v>theater</v>
      </c>
      <c r="T4100" t="str">
        <f t="shared" si="389"/>
        <v>plays</v>
      </c>
    </row>
    <row r="4101" spans="1:20" ht="43.2" x14ac:dyDescent="0.55000000000000004">
      <c r="A4101">
        <v>4099</v>
      </c>
      <c r="B4101" s="3" t="s">
        <v>4095</v>
      </c>
      <c r="C4101" s="3" t="s">
        <v>8202</v>
      </c>
      <c r="D4101" s="7">
        <v>4500</v>
      </c>
      <c r="E4101" s="7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7">
        <f t="shared" si="384"/>
        <v>50</v>
      </c>
      <c r="N4101" t="b">
        <v>0</v>
      </c>
      <c r="O4101" s="11">
        <f t="shared" si="385"/>
        <v>1.1111111111111112E-2</v>
      </c>
      <c r="P4101" s="12">
        <f t="shared" si="386"/>
        <v>42570.850381944445</v>
      </c>
      <c r="Q4101" s="12">
        <f t="shared" si="387"/>
        <v>42615.850381944445</v>
      </c>
      <c r="R4101" t="s">
        <v>8271</v>
      </c>
      <c r="S4101" t="str">
        <f t="shared" si="388"/>
        <v>theater</v>
      </c>
      <c r="T4101" t="str">
        <f t="shared" si="389"/>
        <v>plays</v>
      </c>
    </row>
    <row r="4102" spans="1:20" ht="28.8" x14ac:dyDescent="0.55000000000000004">
      <c r="A4102">
        <v>4100</v>
      </c>
      <c r="B4102" s="3" t="s">
        <v>4096</v>
      </c>
      <c r="C4102" s="3" t="s">
        <v>8203</v>
      </c>
      <c r="D4102" s="7">
        <v>270</v>
      </c>
      <c r="E4102" s="7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7" t="e">
        <f t="shared" si="384"/>
        <v>#DIV/0!</v>
      </c>
      <c r="N4102" t="b">
        <v>0</v>
      </c>
      <c r="O4102" s="11">
        <f t="shared" si="385"/>
        <v>0</v>
      </c>
      <c r="P4102" s="12">
        <f t="shared" si="386"/>
        <v>41927.124884259261</v>
      </c>
      <c r="Q4102" s="12">
        <f t="shared" si="387"/>
        <v>41937.124884259261</v>
      </c>
      <c r="R4102" t="s">
        <v>8271</v>
      </c>
      <c r="S4102" t="str">
        <f t="shared" si="388"/>
        <v>theater</v>
      </c>
      <c r="T4102" t="str">
        <f t="shared" si="389"/>
        <v>plays</v>
      </c>
    </row>
    <row r="4103" spans="1:20" ht="43.2" x14ac:dyDescent="0.55000000000000004">
      <c r="A4103">
        <v>4101</v>
      </c>
      <c r="B4103" s="3" t="s">
        <v>4097</v>
      </c>
      <c r="C4103" s="3" t="s">
        <v>8204</v>
      </c>
      <c r="D4103" s="7">
        <v>600</v>
      </c>
      <c r="E4103" s="7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7" t="e">
        <f t="shared" si="384"/>
        <v>#DIV/0!</v>
      </c>
      <c r="N4103" t="b">
        <v>0</v>
      </c>
      <c r="O4103" s="11">
        <f t="shared" si="385"/>
        <v>0</v>
      </c>
      <c r="P4103" s="12">
        <f t="shared" si="386"/>
        <v>42730.903726851851</v>
      </c>
      <c r="Q4103" s="12">
        <f t="shared" si="387"/>
        <v>42760.903726851851</v>
      </c>
      <c r="R4103" t="s">
        <v>8271</v>
      </c>
      <c r="S4103" t="str">
        <f t="shared" si="388"/>
        <v>theater</v>
      </c>
      <c r="T4103" t="str">
        <f t="shared" si="389"/>
        <v>plays</v>
      </c>
    </row>
    <row r="4104" spans="1:20" ht="43.2" x14ac:dyDescent="0.55000000000000004">
      <c r="A4104">
        <v>4102</v>
      </c>
      <c r="B4104" s="3" t="s">
        <v>4098</v>
      </c>
      <c r="C4104" s="3" t="s">
        <v>8205</v>
      </c>
      <c r="D4104" s="7">
        <v>500</v>
      </c>
      <c r="E4104" s="7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7">
        <f t="shared" si="384"/>
        <v>22.833333333333332</v>
      </c>
      <c r="N4104" t="b">
        <v>0</v>
      </c>
      <c r="O4104" s="11">
        <f t="shared" si="385"/>
        <v>0.27400000000000002</v>
      </c>
      <c r="P4104" s="12">
        <f t="shared" si="386"/>
        <v>42475.848067129627</v>
      </c>
      <c r="Q4104" s="12">
        <f t="shared" si="387"/>
        <v>42505.848067129627</v>
      </c>
      <c r="R4104" t="s">
        <v>8271</v>
      </c>
      <c r="S4104" t="str">
        <f t="shared" si="388"/>
        <v>theater</v>
      </c>
      <c r="T4104" t="str">
        <f t="shared" si="389"/>
        <v>plays</v>
      </c>
    </row>
    <row r="4105" spans="1:20" ht="43.2" x14ac:dyDescent="0.55000000000000004">
      <c r="A4105">
        <v>4103</v>
      </c>
      <c r="B4105" s="3" t="s">
        <v>4099</v>
      </c>
      <c r="C4105" s="3" t="s">
        <v>8206</v>
      </c>
      <c r="D4105" s="7">
        <v>1000</v>
      </c>
      <c r="E4105" s="7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7">
        <f t="shared" si="384"/>
        <v>16.666666666666668</v>
      </c>
      <c r="N4105" t="b">
        <v>0</v>
      </c>
      <c r="O4105" s="11">
        <f t="shared" si="385"/>
        <v>0.1</v>
      </c>
      <c r="P4105" s="12">
        <f t="shared" si="386"/>
        <v>42188.83293981482</v>
      </c>
      <c r="Q4105" s="12">
        <f t="shared" si="387"/>
        <v>42242.772222222222</v>
      </c>
      <c r="R4105" t="s">
        <v>8271</v>
      </c>
      <c r="S4105" t="str">
        <f t="shared" si="388"/>
        <v>theater</v>
      </c>
      <c r="T4105" t="str">
        <f t="shared" si="389"/>
        <v>plays</v>
      </c>
    </row>
    <row r="4106" spans="1:20" ht="43.2" x14ac:dyDescent="0.55000000000000004">
      <c r="A4106">
        <v>4104</v>
      </c>
      <c r="B4106" s="3" t="s">
        <v>4100</v>
      </c>
      <c r="C4106" s="3" t="s">
        <v>8207</v>
      </c>
      <c r="D4106" s="7">
        <v>3000</v>
      </c>
      <c r="E4106" s="7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7">
        <f t="shared" si="384"/>
        <v>45.785714285714285</v>
      </c>
      <c r="N4106" t="b">
        <v>0</v>
      </c>
      <c r="O4106" s="11">
        <f t="shared" si="385"/>
        <v>0.21366666666666667</v>
      </c>
      <c r="P4106" s="12">
        <f t="shared" si="386"/>
        <v>42640.278171296297</v>
      </c>
      <c r="Q4106" s="12">
        <f t="shared" si="387"/>
        <v>42670.278171296297</v>
      </c>
      <c r="R4106" t="s">
        <v>8271</v>
      </c>
      <c r="S4106" t="str">
        <f t="shared" si="388"/>
        <v>theater</v>
      </c>
      <c r="T4106" t="str">
        <f t="shared" si="389"/>
        <v>plays</v>
      </c>
    </row>
    <row r="4107" spans="1:20" ht="43.2" x14ac:dyDescent="0.55000000000000004">
      <c r="A4107">
        <v>4105</v>
      </c>
      <c r="B4107" s="3" t="s">
        <v>4101</v>
      </c>
      <c r="C4107" s="3" t="s">
        <v>8208</v>
      </c>
      <c r="D4107" s="7">
        <v>33000</v>
      </c>
      <c r="E4107" s="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7">
        <f t="shared" si="384"/>
        <v>383.33333333333331</v>
      </c>
      <c r="N4107" t="b">
        <v>0</v>
      </c>
      <c r="O4107" s="11">
        <f t="shared" si="385"/>
        <v>6.9696969696969702E-2</v>
      </c>
      <c r="P4107" s="12">
        <f t="shared" si="386"/>
        <v>42697.010520833333</v>
      </c>
      <c r="Q4107" s="12">
        <f t="shared" si="387"/>
        <v>42730.010520833333</v>
      </c>
      <c r="R4107" t="s">
        <v>8271</v>
      </c>
      <c r="S4107" t="str">
        <f t="shared" si="388"/>
        <v>theater</v>
      </c>
      <c r="T4107" t="str">
        <f t="shared" si="389"/>
        <v>plays</v>
      </c>
    </row>
    <row r="4108" spans="1:20" ht="43.2" x14ac:dyDescent="0.55000000000000004">
      <c r="A4108">
        <v>4106</v>
      </c>
      <c r="B4108" s="3" t="s">
        <v>4102</v>
      </c>
      <c r="C4108" s="3" t="s">
        <v>8209</v>
      </c>
      <c r="D4108" s="7">
        <v>5000</v>
      </c>
      <c r="E4108" s="7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7">
        <f t="shared" si="384"/>
        <v>106.96969696969697</v>
      </c>
      <c r="N4108" t="b">
        <v>0</v>
      </c>
      <c r="O4108" s="11">
        <f t="shared" si="385"/>
        <v>0.70599999999999996</v>
      </c>
      <c r="P4108" s="12">
        <f t="shared" si="386"/>
        <v>42053.049375000002</v>
      </c>
      <c r="Q4108" s="12">
        <f t="shared" si="387"/>
        <v>42096.041666666672</v>
      </c>
      <c r="R4108" t="s">
        <v>8271</v>
      </c>
      <c r="S4108" t="str">
        <f t="shared" si="388"/>
        <v>theater</v>
      </c>
      <c r="T4108" t="str">
        <f t="shared" si="389"/>
        <v>plays</v>
      </c>
    </row>
    <row r="4109" spans="1:20" ht="43.2" x14ac:dyDescent="0.55000000000000004">
      <c r="A4109">
        <v>4107</v>
      </c>
      <c r="B4109" s="3" t="s">
        <v>4103</v>
      </c>
      <c r="C4109" s="3" t="s">
        <v>8210</v>
      </c>
      <c r="D4109" s="7">
        <v>2000</v>
      </c>
      <c r="E4109" s="7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7">
        <f t="shared" si="384"/>
        <v>10.25</v>
      </c>
      <c r="N4109" t="b">
        <v>0</v>
      </c>
      <c r="O4109" s="11">
        <f t="shared" si="385"/>
        <v>2.0500000000000001E-2</v>
      </c>
      <c r="P4109" s="12">
        <f t="shared" si="386"/>
        <v>41883.916678240741</v>
      </c>
      <c r="Q4109" s="12">
        <f t="shared" si="387"/>
        <v>41906.916678240741</v>
      </c>
      <c r="R4109" t="s">
        <v>8271</v>
      </c>
      <c r="S4109" t="str">
        <f t="shared" si="388"/>
        <v>theater</v>
      </c>
      <c r="T4109" t="str">
        <f t="shared" si="389"/>
        <v>plays</v>
      </c>
    </row>
    <row r="4110" spans="1:20" ht="43.2" x14ac:dyDescent="0.55000000000000004">
      <c r="A4110">
        <v>4108</v>
      </c>
      <c r="B4110" s="3" t="s">
        <v>4104</v>
      </c>
      <c r="C4110" s="3" t="s">
        <v>8211</v>
      </c>
      <c r="D4110" s="7">
        <v>3000</v>
      </c>
      <c r="E4110" s="7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7">
        <f t="shared" si="384"/>
        <v>59</v>
      </c>
      <c r="N4110" t="b">
        <v>0</v>
      </c>
      <c r="O4110" s="11">
        <f t="shared" si="385"/>
        <v>1.9666666666666666E-2</v>
      </c>
      <c r="P4110" s="12">
        <f t="shared" si="386"/>
        <v>42767.031678240746</v>
      </c>
      <c r="Q4110" s="12">
        <f t="shared" si="387"/>
        <v>42797.208333333328</v>
      </c>
      <c r="R4110" t="s">
        <v>8271</v>
      </c>
      <c r="S4110" t="str">
        <f t="shared" si="388"/>
        <v>theater</v>
      </c>
      <c r="T4110" t="str">
        <f t="shared" si="389"/>
        <v>plays</v>
      </c>
    </row>
    <row r="4111" spans="1:20" ht="43.2" x14ac:dyDescent="0.55000000000000004">
      <c r="A4111">
        <v>4109</v>
      </c>
      <c r="B4111" s="3" t="s">
        <v>4105</v>
      </c>
      <c r="C4111" s="3" t="s">
        <v>8212</v>
      </c>
      <c r="D4111" s="7">
        <v>500</v>
      </c>
      <c r="E4111" s="7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7" t="e">
        <f t="shared" si="384"/>
        <v>#DIV/0!</v>
      </c>
      <c r="N4111" t="b">
        <v>0</v>
      </c>
      <c r="O4111" s="11">
        <f t="shared" si="385"/>
        <v>0</v>
      </c>
      <c r="P4111" s="12">
        <f t="shared" si="386"/>
        <v>42307.539398148147</v>
      </c>
      <c r="Q4111" s="12">
        <f t="shared" si="387"/>
        <v>42337.581064814818</v>
      </c>
      <c r="R4111" t="s">
        <v>8271</v>
      </c>
      <c r="S4111" t="str">
        <f t="shared" si="388"/>
        <v>theater</v>
      </c>
      <c r="T4111" t="str">
        <f t="shared" si="389"/>
        <v>plays</v>
      </c>
    </row>
    <row r="4112" spans="1:20" ht="43.2" x14ac:dyDescent="0.55000000000000004">
      <c r="A4112">
        <v>4110</v>
      </c>
      <c r="B4112" s="3" t="s">
        <v>4106</v>
      </c>
      <c r="C4112" s="3" t="s">
        <v>8213</v>
      </c>
      <c r="D4112" s="7">
        <v>300</v>
      </c>
      <c r="E4112" s="7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7">
        <f t="shared" si="384"/>
        <v>14.333333333333334</v>
      </c>
      <c r="N4112" t="b">
        <v>0</v>
      </c>
      <c r="O4112" s="11">
        <f t="shared" si="385"/>
        <v>0.28666666666666668</v>
      </c>
      <c r="P4112" s="12">
        <f t="shared" si="386"/>
        <v>42512.626747685179</v>
      </c>
      <c r="Q4112" s="12">
        <f t="shared" si="387"/>
        <v>42572.626747685179</v>
      </c>
      <c r="R4112" t="s">
        <v>8271</v>
      </c>
      <c r="S4112" t="str">
        <f t="shared" si="388"/>
        <v>theater</v>
      </c>
      <c r="T4112" t="str">
        <f t="shared" si="389"/>
        <v>plays</v>
      </c>
    </row>
    <row r="4113" spans="1:20" ht="43.2" x14ac:dyDescent="0.55000000000000004">
      <c r="A4113">
        <v>4111</v>
      </c>
      <c r="B4113" s="3" t="s">
        <v>4107</v>
      </c>
      <c r="C4113" s="3" t="s">
        <v>8214</v>
      </c>
      <c r="D4113" s="7">
        <v>3000</v>
      </c>
      <c r="E4113" s="7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7">
        <f t="shared" si="384"/>
        <v>15.666666666666666</v>
      </c>
      <c r="N4113" t="b">
        <v>0</v>
      </c>
      <c r="O4113" s="11">
        <f t="shared" si="385"/>
        <v>3.1333333333333331E-2</v>
      </c>
      <c r="P4113" s="12">
        <f t="shared" si="386"/>
        <v>42029.135879629626</v>
      </c>
      <c r="Q4113" s="12">
        <f t="shared" si="387"/>
        <v>42059.135879629626</v>
      </c>
      <c r="R4113" t="s">
        <v>8271</v>
      </c>
      <c r="S4113" t="str">
        <f t="shared" si="388"/>
        <v>theater</v>
      </c>
      <c r="T4113" t="str">
        <f t="shared" si="389"/>
        <v>plays</v>
      </c>
    </row>
    <row r="4114" spans="1:20" ht="43.2" x14ac:dyDescent="0.55000000000000004">
      <c r="A4114">
        <v>4112</v>
      </c>
      <c r="B4114" s="3" t="s">
        <v>4108</v>
      </c>
      <c r="C4114" s="3" t="s">
        <v>6961</v>
      </c>
      <c r="D4114" s="7">
        <v>2500</v>
      </c>
      <c r="E4114" s="7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7">
        <f t="shared" si="384"/>
        <v>1</v>
      </c>
      <c r="N4114" t="b">
        <v>0</v>
      </c>
      <c r="O4114" s="11">
        <f t="shared" si="385"/>
        <v>4.0000000000000002E-4</v>
      </c>
      <c r="P4114" s="12">
        <f t="shared" si="386"/>
        <v>42400.946597222224</v>
      </c>
      <c r="Q4114" s="12">
        <f t="shared" si="387"/>
        <v>42428</v>
      </c>
      <c r="R4114" t="s">
        <v>8271</v>
      </c>
      <c r="S4114" t="str">
        <f t="shared" si="388"/>
        <v>theater</v>
      </c>
      <c r="T4114" t="str">
        <f t="shared" si="389"/>
        <v>plays</v>
      </c>
    </row>
    <row r="4115" spans="1:20" ht="43.2" x14ac:dyDescent="0.55000000000000004">
      <c r="A4115">
        <v>4113</v>
      </c>
      <c r="B4115" s="3" t="s">
        <v>4109</v>
      </c>
      <c r="C4115" s="3" t="s">
        <v>8215</v>
      </c>
      <c r="D4115" s="7">
        <v>1500</v>
      </c>
      <c r="E4115" s="7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7">
        <f t="shared" si="384"/>
        <v>1</v>
      </c>
      <c r="N4115" t="b">
        <v>0</v>
      </c>
      <c r="O4115" s="11">
        <f t="shared" si="385"/>
        <v>2E-3</v>
      </c>
      <c r="P4115" s="12">
        <f t="shared" si="386"/>
        <v>42358.573182870372</v>
      </c>
      <c r="Q4115" s="12">
        <f t="shared" si="387"/>
        <v>42377.273611111115</v>
      </c>
      <c r="R4115" t="s">
        <v>8271</v>
      </c>
      <c r="S4115" t="str">
        <f t="shared" si="388"/>
        <v>theater</v>
      </c>
      <c r="T4115" t="str">
        <f t="shared" si="389"/>
        <v>plays</v>
      </c>
    </row>
  </sheetData>
  <autoFilter ref="A1:T4115" xr:uid="{A64305A8-4B3A-44F0-BA4E-DD18D73689B6}"/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77B7-9C55-4BF5-928C-4B803D35D296}">
  <sheetPr codeName="Sheet2"/>
  <dimension ref="A1:F49"/>
  <sheetViews>
    <sheetView workbookViewId="0">
      <selection activeCell="A29" sqref="A29:C40"/>
    </sheetView>
  </sheetViews>
  <sheetFormatPr defaultRowHeight="14.4" x14ac:dyDescent="0.55000000000000004"/>
  <cols>
    <col min="1" max="1" width="15.3671875" bestFit="1" customWidth="1"/>
    <col min="2" max="2" width="10.36718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20703125" bestFit="1" customWidth="1"/>
  </cols>
  <sheetData>
    <row r="1" spans="1:6" x14ac:dyDescent="0.55000000000000004">
      <c r="A1" s="8" t="s">
        <v>8223</v>
      </c>
      <c r="B1" t="s">
        <v>8334</v>
      </c>
    </row>
    <row r="3" spans="1:6" x14ac:dyDescent="0.55000000000000004">
      <c r="A3" s="8" t="s">
        <v>8332</v>
      </c>
      <c r="B3" s="8" t="s">
        <v>8333</v>
      </c>
    </row>
    <row r="4" spans="1:6" x14ac:dyDescent="0.55000000000000004">
      <c r="A4" s="8" t="s">
        <v>8308</v>
      </c>
      <c r="B4" t="s">
        <v>8219</v>
      </c>
      <c r="C4" t="s">
        <v>8221</v>
      </c>
      <c r="D4" t="s">
        <v>8220</v>
      </c>
      <c r="E4" t="s">
        <v>8222</v>
      </c>
      <c r="F4" t="s">
        <v>8329</v>
      </c>
    </row>
    <row r="5" spans="1:6" x14ac:dyDescent="0.55000000000000004">
      <c r="A5" s="9" t="s">
        <v>8310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55000000000000004">
      <c r="A6" s="9" t="s">
        <v>8322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55000000000000004">
      <c r="A7" s="9" t="s">
        <v>8321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55000000000000004">
      <c r="A8" s="9" t="s">
        <v>8320</v>
      </c>
      <c r="B8" s="10"/>
      <c r="C8" s="10"/>
      <c r="D8" s="10">
        <v>24</v>
      </c>
      <c r="E8" s="10"/>
      <c r="F8" s="10">
        <v>24</v>
      </c>
    </row>
    <row r="9" spans="1:6" x14ac:dyDescent="0.55000000000000004">
      <c r="A9" s="9" t="s">
        <v>8314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55000000000000004">
      <c r="A10" s="9" t="s">
        <v>8323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55000000000000004">
      <c r="A11" s="9" t="s">
        <v>8313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55000000000000004">
      <c r="A12" s="9" t="s">
        <v>8312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55000000000000004">
      <c r="A13" s="9" t="s">
        <v>8311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55000000000000004">
      <c r="A14" s="9" t="s">
        <v>8329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  <row r="18" spans="1:4" x14ac:dyDescent="0.55000000000000004">
      <c r="A18" t="s">
        <v>8308</v>
      </c>
      <c r="B18" t="s">
        <v>8371</v>
      </c>
      <c r="C18" t="s">
        <v>8370</v>
      </c>
      <c r="D18" t="s">
        <v>8372</v>
      </c>
    </row>
    <row r="19" spans="1:4" x14ac:dyDescent="0.55000000000000004">
      <c r="A19" s="9" t="s">
        <v>8310</v>
      </c>
      <c r="B19" s="10">
        <v>300</v>
      </c>
      <c r="C19" s="10">
        <v>520</v>
      </c>
      <c r="D19" s="5">
        <f>B19/C19</f>
        <v>0.57692307692307687</v>
      </c>
    </row>
    <row r="20" spans="1:4" x14ac:dyDescent="0.55000000000000004">
      <c r="A20" s="9" t="s">
        <v>8322</v>
      </c>
      <c r="B20" s="10">
        <v>34</v>
      </c>
      <c r="C20" s="10">
        <v>200</v>
      </c>
      <c r="D20" s="5">
        <f t="shared" ref="D20:D27" si="0">B20/C20</f>
        <v>0.17</v>
      </c>
    </row>
    <row r="21" spans="1:4" x14ac:dyDescent="0.55000000000000004">
      <c r="A21" s="9" t="s">
        <v>8321</v>
      </c>
      <c r="B21" s="10">
        <v>80</v>
      </c>
      <c r="C21" s="10">
        <v>220</v>
      </c>
      <c r="D21" s="5">
        <f t="shared" si="0"/>
        <v>0.36363636363636365</v>
      </c>
    </row>
    <row r="22" spans="1:4" x14ac:dyDescent="0.55000000000000004">
      <c r="A22" s="9" t="s">
        <v>8320</v>
      </c>
      <c r="B22" s="10"/>
      <c r="C22" s="10">
        <v>24</v>
      </c>
      <c r="D22" s="5">
        <f t="shared" si="0"/>
        <v>0</v>
      </c>
    </row>
    <row r="23" spans="1:4" x14ac:dyDescent="0.55000000000000004">
      <c r="A23" s="9" t="s">
        <v>8314</v>
      </c>
      <c r="B23" s="10">
        <v>540</v>
      </c>
      <c r="C23" s="10">
        <v>700</v>
      </c>
      <c r="D23" s="5">
        <f t="shared" si="0"/>
        <v>0.77142857142857146</v>
      </c>
    </row>
    <row r="24" spans="1:4" x14ac:dyDescent="0.55000000000000004">
      <c r="A24" s="9" t="s">
        <v>8323</v>
      </c>
      <c r="B24" s="10">
        <v>103</v>
      </c>
      <c r="C24" s="10">
        <v>220</v>
      </c>
      <c r="D24" s="5">
        <f t="shared" si="0"/>
        <v>0.4681818181818182</v>
      </c>
    </row>
    <row r="25" spans="1:4" x14ac:dyDescent="0.55000000000000004">
      <c r="A25" s="9" t="s">
        <v>8313</v>
      </c>
      <c r="B25" s="10">
        <v>80</v>
      </c>
      <c r="C25" s="10">
        <v>237</v>
      </c>
      <c r="D25" s="5">
        <f t="shared" si="0"/>
        <v>0.33755274261603374</v>
      </c>
    </row>
    <row r="26" spans="1:4" x14ac:dyDescent="0.55000000000000004">
      <c r="A26" s="9" t="s">
        <v>8312</v>
      </c>
      <c r="B26" s="10">
        <v>209</v>
      </c>
      <c r="C26" s="10">
        <v>600</v>
      </c>
      <c r="D26" s="5">
        <f t="shared" si="0"/>
        <v>0.34833333333333333</v>
      </c>
    </row>
    <row r="27" spans="1:4" x14ac:dyDescent="0.55000000000000004">
      <c r="A27" s="9" t="s">
        <v>8311</v>
      </c>
      <c r="B27" s="10">
        <v>839</v>
      </c>
      <c r="C27" s="10">
        <v>1393</v>
      </c>
      <c r="D27" s="5">
        <f t="shared" si="0"/>
        <v>0.60229720028715006</v>
      </c>
    </row>
    <row r="29" spans="1:4" x14ac:dyDescent="0.55000000000000004">
      <c r="B29" s="5"/>
    </row>
    <row r="30" spans="1:4" x14ac:dyDescent="0.55000000000000004">
      <c r="A30" s="9"/>
      <c r="B30" s="5"/>
    </row>
    <row r="31" spans="1:4" x14ac:dyDescent="0.55000000000000004">
      <c r="A31" s="9"/>
      <c r="B31" s="5"/>
    </row>
    <row r="32" spans="1:4" x14ac:dyDescent="0.55000000000000004">
      <c r="A32" s="9"/>
      <c r="B32" s="5"/>
    </row>
    <row r="33" spans="1:2" x14ac:dyDescent="0.55000000000000004">
      <c r="A33" s="9"/>
      <c r="B33" s="5"/>
    </row>
    <row r="34" spans="1:2" x14ac:dyDescent="0.55000000000000004">
      <c r="A34" s="9"/>
      <c r="B34" s="5"/>
    </row>
    <row r="35" spans="1:2" x14ac:dyDescent="0.55000000000000004">
      <c r="A35" s="9"/>
      <c r="B35" s="5"/>
    </row>
    <row r="36" spans="1:2" x14ac:dyDescent="0.55000000000000004">
      <c r="A36" s="9"/>
      <c r="B36" s="5"/>
    </row>
    <row r="37" spans="1:2" x14ac:dyDescent="0.55000000000000004">
      <c r="A37" s="9"/>
      <c r="B37" s="5"/>
    </row>
    <row r="38" spans="1:2" x14ac:dyDescent="0.55000000000000004">
      <c r="A38" s="9"/>
      <c r="B38" s="5"/>
    </row>
    <row r="41" spans="1:2" x14ac:dyDescent="0.55000000000000004">
      <c r="A41" s="9"/>
      <c r="B41" s="10"/>
    </row>
    <row r="42" spans="1:2" x14ac:dyDescent="0.55000000000000004">
      <c r="A42" s="9"/>
      <c r="B42" s="10"/>
    </row>
    <row r="43" spans="1:2" x14ac:dyDescent="0.55000000000000004">
      <c r="A43" s="9"/>
      <c r="B43" s="10"/>
    </row>
    <row r="44" spans="1:2" x14ac:dyDescent="0.55000000000000004">
      <c r="A44" s="9"/>
      <c r="B44" s="10"/>
    </row>
    <row r="45" spans="1:2" x14ac:dyDescent="0.55000000000000004">
      <c r="A45" s="9"/>
      <c r="B45" s="10"/>
    </row>
    <row r="46" spans="1:2" x14ac:dyDescent="0.55000000000000004">
      <c r="A46" s="9"/>
      <c r="B46" s="10"/>
    </row>
    <row r="47" spans="1:2" x14ac:dyDescent="0.55000000000000004">
      <c r="A47" s="9"/>
      <c r="B47" s="10"/>
    </row>
    <row r="48" spans="1:2" x14ac:dyDescent="0.55000000000000004">
      <c r="A48" s="9"/>
      <c r="B48" s="10"/>
    </row>
    <row r="49" spans="1:2" x14ac:dyDescent="0.55000000000000004">
      <c r="A49" s="9"/>
      <c r="B49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EFDF-18C5-468C-A1DE-5BC073D5B7EF}">
  <sheetPr codeName="Sheet3"/>
  <dimension ref="A1:F15"/>
  <sheetViews>
    <sheetView zoomScale="45" zoomScaleNormal="45" workbookViewId="0">
      <selection activeCell="AB22" sqref="AB22"/>
    </sheetView>
  </sheetViews>
  <sheetFormatPr defaultRowHeight="14.4" x14ac:dyDescent="0.55000000000000004"/>
  <cols>
    <col min="1" max="1" width="15.9453125" bestFit="1" customWidth="1"/>
    <col min="2" max="2" width="13.62890625" bestFit="1" customWidth="1"/>
    <col min="3" max="3" width="5.5234375" bestFit="1" customWidth="1"/>
    <col min="4" max="4" width="8.26171875" bestFit="1" customWidth="1"/>
    <col min="5" max="5" width="3.89453125" bestFit="1" customWidth="1"/>
    <col min="6" max="6" width="10.578125" bestFit="1" customWidth="1"/>
  </cols>
  <sheetData>
    <row r="1" spans="1:6" x14ac:dyDescent="0.55000000000000004">
      <c r="A1" s="8" t="s">
        <v>8223</v>
      </c>
      <c r="B1" t="s">
        <v>8334</v>
      </c>
    </row>
    <row r="2" spans="1:6" x14ac:dyDescent="0.55000000000000004">
      <c r="A2" s="8" t="s">
        <v>8331</v>
      </c>
      <c r="B2" t="s">
        <v>8314</v>
      </c>
    </row>
    <row r="4" spans="1:6" x14ac:dyDescent="0.55000000000000004">
      <c r="A4" s="8" t="s">
        <v>8332</v>
      </c>
      <c r="B4" s="8" t="s">
        <v>8333</v>
      </c>
    </row>
    <row r="5" spans="1:6" x14ac:dyDescent="0.55000000000000004">
      <c r="A5" s="8" t="s">
        <v>8308</v>
      </c>
      <c r="B5" t="s">
        <v>8219</v>
      </c>
      <c r="C5" t="s">
        <v>8221</v>
      </c>
      <c r="D5" t="s">
        <v>8220</v>
      </c>
      <c r="E5" t="s">
        <v>8222</v>
      </c>
      <c r="F5" t="s">
        <v>8329</v>
      </c>
    </row>
    <row r="6" spans="1:6" x14ac:dyDescent="0.55000000000000004">
      <c r="A6" s="9" t="s">
        <v>8327</v>
      </c>
      <c r="B6" s="10">
        <v>40</v>
      </c>
      <c r="C6" s="10"/>
      <c r="D6" s="10"/>
      <c r="E6" s="10"/>
      <c r="F6" s="10">
        <v>40</v>
      </c>
    </row>
    <row r="7" spans="1:6" x14ac:dyDescent="0.55000000000000004">
      <c r="A7" s="9" t="s">
        <v>8319</v>
      </c>
      <c r="B7" s="10">
        <v>40</v>
      </c>
      <c r="C7" s="10"/>
      <c r="D7" s="10"/>
      <c r="E7" s="10"/>
      <c r="F7" s="10">
        <v>40</v>
      </c>
    </row>
    <row r="8" spans="1:6" x14ac:dyDescent="0.55000000000000004">
      <c r="A8" s="9" t="s">
        <v>8326</v>
      </c>
      <c r="B8" s="10"/>
      <c r="C8" s="10">
        <v>40</v>
      </c>
      <c r="D8" s="10"/>
      <c r="E8" s="10">
        <v>20</v>
      </c>
      <c r="F8" s="10">
        <v>60</v>
      </c>
    </row>
    <row r="9" spans="1:6" x14ac:dyDescent="0.55000000000000004">
      <c r="A9" s="9" t="s">
        <v>8318</v>
      </c>
      <c r="B9" s="10">
        <v>140</v>
      </c>
      <c r="C9" s="10">
        <v>20</v>
      </c>
      <c r="D9" s="10"/>
      <c r="E9" s="10"/>
      <c r="F9" s="10">
        <v>160</v>
      </c>
    </row>
    <row r="10" spans="1:6" x14ac:dyDescent="0.55000000000000004">
      <c r="A10" s="9" t="s">
        <v>8317</v>
      </c>
      <c r="B10" s="10"/>
      <c r="C10" s="10">
        <v>60</v>
      </c>
      <c r="D10" s="10"/>
      <c r="E10" s="10"/>
      <c r="F10" s="10">
        <v>60</v>
      </c>
    </row>
    <row r="11" spans="1:6" x14ac:dyDescent="0.55000000000000004">
      <c r="A11" s="9" t="s">
        <v>8316</v>
      </c>
      <c r="B11" s="10">
        <v>20</v>
      </c>
      <c r="C11" s="10"/>
      <c r="D11" s="10"/>
      <c r="E11" s="10"/>
      <c r="F11" s="10">
        <v>20</v>
      </c>
    </row>
    <row r="12" spans="1:6" x14ac:dyDescent="0.55000000000000004">
      <c r="A12" s="9" t="s">
        <v>8325</v>
      </c>
      <c r="B12" s="10">
        <v>40</v>
      </c>
      <c r="C12" s="10"/>
      <c r="D12" s="10"/>
      <c r="E12" s="10"/>
      <c r="F12" s="10">
        <v>40</v>
      </c>
    </row>
    <row r="13" spans="1:6" x14ac:dyDescent="0.55000000000000004">
      <c r="A13" s="9" t="s">
        <v>8315</v>
      </c>
      <c r="B13" s="10">
        <v>260</v>
      </c>
      <c r="C13" s="10"/>
      <c r="D13" s="10"/>
      <c r="E13" s="10"/>
      <c r="F13" s="10">
        <v>260</v>
      </c>
    </row>
    <row r="14" spans="1:6" x14ac:dyDescent="0.55000000000000004">
      <c r="A14" s="9" t="s">
        <v>8324</v>
      </c>
      <c r="B14" s="10"/>
      <c r="C14" s="10"/>
      <c r="D14" s="10">
        <v>20</v>
      </c>
      <c r="E14" s="10"/>
      <c r="F14" s="10">
        <v>20</v>
      </c>
    </row>
    <row r="15" spans="1:6" x14ac:dyDescent="0.55000000000000004">
      <c r="A15" s="9" t="s">
        <v>8329</v>
      </c>
      <c r="B15" s="10">
        <v>540</v>
      </c>
      <c r="C15" s="10">
        <v>120</v>
      </c>
      <c r="D15" s="10">
        <v>20</v>
      </c>
      <c r="E15" s="10">
        <v>20</v>
      </c>
      <c r="F15" s="10">
        <v>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7764-3BB1-4790-B639-E8E649D46EA9}">
  <sheetPr codeName="Sheet4"/>
  <dimension ref="A1:E45"/>
  <sheetViews>
    <sheetView workbookViewId="0">
      <selection activeCell="A34" sqref="A34:B45"/>
    </sheetView>
  </sheetViews>
  <sheetFormatPr defaultRowHeight="14.4" x14ac:dyDescent="0.55000000000000004"/>
  <cols>
    <col min="1" max="1" width="15.367187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</cols>
  <sheetData>
    <row r="1" spans="1:5" x14ac:dyDescent="0.55000000000000004">
      <c r="A1" s="8" t="s">
        <v>8331</v>
      </c>
      <c r="B1" t="s">
        <v>8334</v>
      </c>
    </row>
    <row r="2" spans="1:5" x14ac:dyDescent="0.55000000000000004">
      <c r="A2" s="8" t="s">
        <v>8349</v>
      </c>
      <c r="B2" t="s">
        <v>8334</v>
      </c>
    </row>
    <row r="4" spans="1:5" x14ac:dyDescent="0.55000000000000004">
      <c r="A4" s="8" t="s">
        <v>8332</v>
      </c>
      <c r="B4" s="8" t="s">
        <v>8330</v>
      </c>
    </row>
    <row r="5" spans="1:5" x14ac:dyDescent="0.55000000000000004">
      <c r="A5" s="8" t="s">
        <v>8328</v>
      </c>
      <c r="B5" t="s">
        <v>8219</v>
      </c>
      <c r="C5" t="s">
        <v>8221</v>
      </c>
      <c r="D5" t="s">
        <v>8220</v>
      </c>
      <c r="E5" t="s">
        <v>8329</v>
      </c>
    </row>
    <row r="6" spans="1:5" x14ac:dyDescent="0.55000000000000004">
      <c r="A6" s="13" t="s">
        <v>8343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55000000000000004">
      <c r="A7" s="13" t="s">
        <v>8344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55000000000000004">
      <c r="A8" s="13" t="s">
        <v>8345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55000000000000004">
      <c r="A9" s="13" t="s">
        <v>8346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55000000000000004">
      <c r="A10" s="13" t="s">
        <v>8337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55000000000000004">
      <c r="A11" s="13" t="s">
        <v>8347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55000000000000004">
      <c r="A12" s="13" t="s">
        <v>8338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55000000000000004">
      <c r="A13" s="13" t="s">
        <v>8339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55000000000000004">
      <c r="A14" s="13" t="s">
        <v>8340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55000000000000004">
      <c r="A15" s="13" t="s">
        <v>8341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55000000000000004">
      <c r="A16" s="13" t="s">
        <v>8342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55000000000000004">
      <c r="A17" s="13" t="s">
        <v>8348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55000000000000004">
      <c r="A18" s="13" t="s">
        <v>8329</v>
      </c>
      <c r="B18" s="10">
        <v>2185</v>
      </c>
      <c r="C18" s="10">
        <v>1530</v>
      </c>
      <c r="D18" s="10">
        <v>349</v>
      </c>
      <c r="E18" s="10">
        <v>4064</v>
      </c>
    </row>
    <row r="20" spans="1:5" x14ac:dyDescent="0.55000000000000004">
      <c r="A20" s="13"/>
    </row>
    <row r="21" spans="1:5" x14ac:dyDescent="0.55000000000000004">
      <c r="A21" s="13"/>
      <c r="B21" s="10"/>
      <c r="C21" s="10"/>
      <c r="D21" s="5"/>
    </row>
    <row r="22" spans="1:5" x14ac:dyDescent="0.55000000000000004">
      <c r="A22" s="13"/>
      <c r="B22" s="10"/>
      <c r="C22" s="10"/>
      <c r="D22" s="5"/>
    </row>
    <row r="23" spans="1:5" x14ac:dyDescent="0.55000000000000004">
      <c r="A23" s="13"/>
      <c r="B23" s="10"/>
      <c r="C23" s="10"/>
      <c r="D23" s="5"/>
    </row>
    <row r="24" spans="1:5" x14ac:dyDescent="0.55000000000000004">
      <c r="A24" s="13"/>
      <c r="B24" s="10"/>
      <c r="C24" s="10"/>
      <c r="D24" s="5"/>
    </row>
    <row r="25" spans="1:5" x14ac:dyDescent="0.55000000000000004">
      <c r="A25" s="13"/>
      <c r="B25" s="10"/>
      <c r="C25" s="10"/>
      <c r="D25" s="5"/>
    </row>
    <row r="26" spans="1:5" x14ac:dyDescent="0.55000000000000004">
      <c r="A26" s="13"/>
      <c r="B26" s="10"/>
      <c r="C26" s="10"/>
      <c r="D26" s="5"/>
    </row>
    <row r="27" spans="1:5" x14ac:dyDescent="0.55000000000000004">
      <c r="A27" s="13"/>
      <c r="B27" s="10"/>
      <c r="C27" s="10"/>
      <c r="D27" s="5"/>
    </row>
    <row r="28" spans="1:5" x14ac:dyDescent="0.55000000000000004">
      <c r="A28" s="13"/>
      <c r="B28" s="10"/>
      <c r="C28" s="10"/>
      <c r="D28" s="5"/>
    </row>
    <row r="29" spans="1:5" x14ac:dyDescent="0.55000000000000004">
      <c r="A29" s="13"/>
      <c r="B29" s="10"/>
      <c r="C29" s="10"/>
      <c r="D29" s="5"/>
    </row>
    <row r="30" spans="1:5" x14ac:dyDescent="0.55000000000000004">
      <c r="A30" s="13"/>
      <c r="B30" s="10"/>
      <c r="C30" s="10"/>
      <c r="D30" s="5"/>
    </row>
    <row r="31" spans="1:5" x14ac:dyDescent="0.55000000000000004">
      <c r="A31" s="13"/>
      <c r="B31" s="10"/>
      <c r="C31" s="10"/>
      <c r="D31" s="5"/>
    </row>
    <row r="32" spans="1:5" x14ac:dyDescent="0.55000000000000004">
      <c r="A32" s="13"/>
      <c r="B32" s="10"/>
      <c r="C32" s="10"/>
      <c r="D32" s="5"/>
    </row>
    <row r="34" spans="1:2" x14ac:dyDescent="0.55000000000000004">
      <c r="A34" s="13"/>
      <c r="B34" s="5"/>
    </row>
    <row r="35" spans="1:2" x14ac:dyDescent="0.55000000000000004">
      <c r="A35" s="13"/>
      <c r="B35" s="5"/>
    </row>
    <row r="36" spans="1:2" x14ac:dyDescent="0.55000000000000004">
      <c r="A36" s="13"/>
      <c r="B36" s="5"/>
    </row>
    <row r="37" spans="1:2" x14ac:dyDescent="0.55000000000000004">
      <c r="A37" s="13"/>
      <c r="B37" s="5"/>
    </row>
    <row r="38" spans="1:2" x14ac:dyDescent="0.55000000000000004">
      <c r="A38" s="13"/>
      <c r="B38" s="5"/>
    </row>
    <row r="39" spans="1:2" x14ac:dyDescent="0.55000000000000004">
      <c r="A39" s="13"/>
      <c r="B39" s="5"/>
    </row>
    <row r="40" spans="1:2" x14ac:dyDescent="0.55000000000000004">
      <c r="A40" s="13"/>
      <c r="B40" s="5"/>
    </row>
    <row r="41" spans="1:2" x14ac:dyDescent="0.55000000000000004">
      <c r="A41" s="13"/>
      <c r="B41" s="5"/>
    </row>
    <row r="42" spans="1:2" x14ac:dyDescent="0.55000000000000004">
      <c r="A42" s="13"/>
      <c r="B42" s="5"/>
    </row>
    <row r="43" spans="1:2" x14ac:dyDescent="0.55000000000000004">
      <c r="A43" s="13"/>
      <c r="B43" s="5"/>
    </row>
    <row r="44" spans="1:2" x14ac:dyDescent="0.55000000000000004">
      <c r="A44" s="13"/>
      <c r="B44" s="5"/>
    </row>
    <row r="45" spans="1:2" x14ac:dyDescent="0.55000000000000004">
      <c r="A45" s="13"/>
      <c r="B45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79F-856D-4376-AF3D-43094D3736DC}">
  <sheetPr codeName="Sheet5"/>
  <dimension ref="A1:H13"/>
  <sheetViews>
    <sheetView topLeftCell="A28" workbookViewId="0">
      <selection activeCell="D12" sqref="D12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3" width="12.578125" bestFit="1" customWidth="1"/>
    <col min="4" max="4" width="15.62890625" bestFit="1" customWidth="1"/>
    <col min="5" max="5" width="11.734375" bestFit="1" customWidth="1"/>
    <col min="6" max="6" width="17.83984375" bestFit="1" customWidth="1"/>
    <col min="7" max="7" width="15.15625" bestFit="1" customWidth="1"/>
    <col min="8" max="8" width="18.20703125" bestFit="1" customWidth="1"/>
  </cols>
  <sheetData>
    <row r="1" spans="1:8" x14ac:dyDescent="0.55000000000000004">
      <c r="A1" s="14" t="s">
        <v>8350</v>
      </c>
      <c r="B1" s="14" t="s">
        <v>8351</v>
      </c>
      <c r="C1" s="14" t="s">
        <v>8352</v>
      </c>
      <c r="D1" s="14" t="s">
        <v>8353</v>
      </c>
      <c r="E1" s="14" t="s">
        <v>8354</v>
      </c>
      <c r="F1" s="14" t="s">
        <v>8355</v>
      </c>
      <c r="G1" s="14" t="s">
        <v>8356</v>
      </c>
      <c r="H1" s="14" t="s">
        <v>8357</v>
      </c>
    </row>
    <row r="2" spans="1:8" x14ac:dyDescent="0.55000000000000004">
      <c r="A2" t="s">
        <v>8367</v>
      </c>
      <c r="B2">
        <f>COUNTIFS(FullTable!$F$2:$F$4115,"=successful",FullTable!$D$2:$D$4115,"&lt;1000")</f>
        <v>322</v>
      </c>
      <c r="C2">
        <f>COUNTIFS(FullTable!$F$2:$F$4115,"=failed",FullTable!$D$2:$D$4115,"&lt;1000")</f>
        <v>113</v>
      </c>
      <c r="D2">
        <f>COUNTIFS(FullTable!$F$2:$F$4115,"=canceled",FullTable!$D$2:$D$4115,"&lt;1000")</f>
        <v>18</v>
      </c>
      <c r="E2">
        <f>B2+C2+D2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55000000000000004">
      <c r="A3" t="s">
        <v>8368</v>
      </c>
      <c r="B3">
        <f>COUNTIFS(FullTable!$F$2:$F$4115,"=successful",FullTable!$D$2:$D$4115,"&gt;=1000",FullTable!$D$2:$D$4115,"&lt;=4999")</f>
        <v>932</v>
      </c>
      <c r="C3">
        <f>COUNTIFS(FullTable!$F$2:$F$4115,"=failed",FullTable!$D$2:$D$4115,"&gt;=1000",FullTable!$D$2:$D$4115,"&lt;=4999")</f>
        <v>420</v>
      </c>
      <c r="D3">
        <f>COUNTIFS(FullTable!$F$2:$F$4115,"=canceled",FullTable!$D$2:$D$4115,"&gt;=1000",FullTable!$D$2:$D$4115,"&lt;=4999")</f>
        <v>60</v>
      </c>
      <c r="E3">
        <f t="shared" ref="E3:E13" si="0">B3+C3+D3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55000000000000004">
      <c r="A4" t="s">
        <v>8369</v>
      </c>
      <c r="B4">
        <f>COUNTIFS(FullTable!$F$2:$F$4115,"=successful",FullTable!$D$2:$D$4115,"&gt;=5000",FullTable!$D$2:$D$4115,"&lt;=9999")</f>
        <v>381</v>
      </c>
      <c r="C4">
        <f>COUNTIFS(FullTable!$F$2:$F$4115,"=failed",FullTable!$D$2:$D$4115,"&gt;=5000",FullTable!$D$2:$D$4115,"&lt;=9999")</f>
        <v>283</v>
      </c>
      <c r="D4">
        <f>COUNTIFS(FullTable!$F$2:$F$4115,"=canceled",FullTable!$D$2:$D$4115,"&gt;=5000",FullTable!$D$2:$D$4115,"&lt;=9999")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55000000000000004">
      <c r="A5" t="s">
        <v>8358</v>
      </c>
      <c r="B5">
        <f>COUNTIFS(FullTable!$F$2:$F$4115,"=successful",FullTable!$D$2:$D$4115,"&gt;=10000",FullTable!$D$2:$D$4115,"&lt;=14999")</f>
        <v>168</v>
      </c>
      <c r="C5">
        <f>COUNTIFS(FullTable!$F$2:$F$4115,"=failed",FullTable!$D$2:$D$4115,"&gt;=10000",FullTable!$D$2:$D$4115,"&lt;=14999")</f>
        <v>144</v>
      </c>
      <c r="D5">
        <f>COUNTIFS(FullTable!$F$2:$F$4115,"=canceled",FullTable!$D$2:$D$4115,"&gt;=10000",FullTable!$D$2:$D$4115,"&lt;=14999")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55000000000000004">
      <c r="A6" t="s">
        <v>8359</v>
      </c>
      <c r="B6">
        <f>COUNTIFS(FullTable!$F$2:$F$4115,"=successful",FullTable!$D$2:$D$4115,"&gt;=15000",FullTable!$D$2:$D$4115,"&lt;=19999")</f>
        <v>94</v>
      </c>
      <c r="C6">
        <f>COUNTIFS(FullTable!$F$2:$F$4115,"=failed",FullTable!$D$2:$D$4115,"&gt;=15000",FullTable!$D$2:$D$4115,"&lt;=19999")</f>
        <v>90</v>
      </c>
      <c r="D6">
        <f>COUNTIFS(FullTable!$F$2:$F$4115,"=canceled",FullTable!$D$2:$D$4115,"&gt;=15000",FullTable!$D$2:$D$4115,"&lt;=19999")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55000000000000004">
      <c r="A7" t="s">
        <v>8360</v>
      </c>
      <c r="B7">
        <f>COUNTIFS(FullTable!$F$2:$F$4115,"=successful",FullTable!$D$2:$D$4115,"&gt;=20000",FullTable!$D$2:$D$4115,"&lt;=24999")</f>
        <v>62</v>
      </c>
      <c r="C7">
        <f>COUNTIFS(FullTable!$F$2:$F$4115,"=failed",FullTable!$D$2:$D$4115,"&gt;=20000",FullTable!$D$2:$D$4115,"&lt;=24999")</f>
        <v>72</v>
      </c>
      <c r="D7">
        <f>COUNTIFS(FullTable!$F$2:$F$4115,"=canceled",FullTable!$D$2:$D$4115,"&gt;=20000",FullTable!$D$2:$D$4115,"&lt;=24999")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55000000000000004">
      <c r="A8" t="s">
        <v>8361</v>
      </c>
      <c r="B8">
        <f>COUNTIFS(FullTable!$F$2:$F$4115,"=successful",FullTable!$D$2:$D$4115,"&gt;=25000",FullTable!$D$2:$D$4115,"&lt;=29999")</f>
        <v>55</v>
      </c>
      <c r="C8">
        <f>COUNTIFS(FullTable!$F$2:$F$4115,"=failed",FullTable!$D$2:$D$4115,"&gt;=25000",FullTable!$D$2:$D$4115,"&lt;=29999")</f>
        <v>64</v>
      </c>
      <c r="D8">
        <f>COUNTIFS(FullTable!$F$2:$F$4115,"=canceled",FullTable!$D$2:$D$4115,"&gt;=25000",FullTable!$D$2:$D$4115,"&lt;=29999")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55000000000000004">
      <c r="A9" t="s">
        <v>8362</v>
      </c>
      <c r="B9">
        <f>COUNTIFS(FullTable!$F$2:$F$4115,"=successful",FullTable!$D$2:$D$4115,"&gt;=30000",FullTable!$D$2:$D$4115,"&lt;=34999")</f>
        <v>32</v>
      </c>
      <c r="C9">
        <f>COUNTIFS(FullTable!$F$2:$F$4115,"=failed",FullTable!$D$2:$D$4115,"&gt;=30000",FullTable!$D$2:$D$4115,"&lt;=34999")</f>
        <v>37</v>
      </c>
      <c r="D9">
        <f>COUNTIFS(FullTable!$F$2:$F$4115,"=canceled",FullTable!$D$2:$D$4115,"&gt;=30000",FullTable!$D$2:$D$4115,"&lt;=34999")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55000000000000004">
      <c r="A10" t="s">
        <v>8363</v>
      </c>
      <c r="B10">
        <f>COUNTIFS(FullTable!$F$2:$F$4115,"=successful",FullTable!$D$2:$D$4115,"&gt;=35000",FullTable!$D$2:$D$4115,"&lt;=39999")</f>
        <v>26</v>
      </c>
      <c r="C10">
        <f>COUNTIFS(FullTable!$F$2:$F$4115,"=failed",FullTable!$D$2:$D$4115,"&gt;=35000",FullTable!$D$2:$D$4115,"&lt;=39999")</f>
        <v>22</v>
      </c>
      <c r="D10">
        <f>COUNTIFS(FullTable!$F$2:$F$4115,"=canceled",FullTable!$D$2:$D$4115,"&gt;=35000",FullTable!$D$2:$D$4115,"&lt;=39999")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55000000000000004">
      <c r="A11" t="s">
        <v>8364</v>
      </c>
      <c r="B11">
        <f>COUNTIFS(FullTable!$F$2:$F$4115,"=successful",FullTable!$D$2:$D$4115,"&gt;=40000",FullTable!$D$2:$D$4115,"&lt;=44999")</f>
        <v>21</v>
      </c>
      <c r="C11">
        <f>COUNTIFS(FullTable!$F$2:$F$4115,"=failed",FullTable!$D$2:$D$4115,"&gt;=40000",FullTable!$D$2:$D$4115,"&lt;=44999")</f>
        <v>16</v>
      </c>
      <c r="D11">
        <f>COUNTIFS(FullTable!$F$2:$F$4115,"=canceled",FullTable!$D$2:$D$4115,"&gt;=40000",FullTable!$D$2:$D$4115,"&lt;=44999")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55000000000000004">
      <c r="A12" t="s">
        <v>8365</v>
      </c>
      <c r="B12">
        <f>COUNTIFS(FullTable!$F$2:$F$4115,"=successful",FullTable!$D$2:$D$4115,"&gt;=45000",FullTable!$D$2:$D$4115,"&lt;=49999")</f>
        <v>6</v>
      </c>
      <c r="C12">
        <f>COUNTIFS(FullTable!$F$2:$F$4115,"=failed",FullTable!$D$2:$D$4115,"&gt;=45000",FullTable!$D$2:$D$4115,"&lt;=49999")</f>
        <v>11</v>
      </c>
      <c r="D12">
        <f>COUNTIFS(FullTable!$F$2:$F$4115,"=canceled",FullTable!$D$2:$D$4115,"&gt;=45000",FullTable!$D$2:$D$4115,"&lt;=49999")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55000000000000004">
      <c r="A13" t="s">
        <v>8366</v>
      </c>
      <c r="B13">
        <f>COUNTIFS(FullTable!$F$2:$F$4115,"=successful",FullTable!$D$2:$D$4115,"&gt;=50000")</f>
        <v>86</v>
      </c>
      <c r="C13">
        <f>COUNTIFS(FullTable!$F$2:$F$4115,"=failed",FullTable!$D$2:$D$4115,"&gt;=50000")</f>
        <v>258</v>
      </c>
      <c r="D13">
        <f>COUNTIFS(FullTable!$F$2:$F$4115,"=canceled",FullTable!$D$2:$D$4115,"&gt;=50000")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FullTable</vt:lpstr>
      <vt:lpstr>CategoryStats</vt:lpstr>
      <vt:lpstr>SubcategoryStats </vt:lpstr>
      <vt:lpstr>LaunchDateOutcomes</vt:lpstr>
      <vt:lpstr>GoalOutcomes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Aneesh Kauravlla</cp:lastModifiedBy>
  <dcterms:created xsi:type="dcterms:W3CDTF">2017-04-20T15:17:24Z</dcterms:created>
  <dcterms:modified xsi:type="dcterms:W3CDTF">2019-08-24T21:16:19Z</dcterms:modified>
</cp:coreProperties>
</file>