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esualdo/git/OntoGenixEvaluation/oops/"/>
    </mc:Choice>
  </mc:AlternateContent>
  <xr:revisionPtr revIDLastSave="0" documentId="13_ncr:1_{C1A631E6-9D2F-D145-BBFE-FC3210DC7A58}" xr6:coauthVersionLast="47" xr6:coauthVersionMax="47" xr10:uidLastSave="{00000000-0000-0000-0000-000000000000}"/>
  <bookViews>
    <workbookView xWindow="0" yWindow="500" windowWidth="28800" windowHeight="16040" xr2:uid="{00000000-000D-0000-FFFF-FFFF00000000}"/>
  </bookViews>
  <sheets>
    <sheet name="pitfalls-all" sheetId="1" r:id="rId1"/>
    <sheet name="pitfalls-human" sheetId="6" r:id="rId2"/>
    <sheet name="pitfalls-ontogenix" sheetId="7" r:id="rId3"/>
    <sheet name="description of pitfall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6" l="1"/>
  <c r="G25" i="6"/>
  <c r="F25" i="6"/>
  <c r="E25" i="6"/>
  <c r="D25" i="6"/>
  <c r="C25" i="6"/>
  <c r="I24" i="6"/>
  <c r="H24" i="6"/>
  <c r="G24" i="6"/>
  <c r="F24" i="6"/>
  <c r="E24" i="6"/>
  <c r="D24" i="6"/>
  <c r="C24" i="6"/>
  <c r="H23" i="6"/>
  <c r="G23" i="6"/>
  <c r="F23" i="6"/>
  <c r="E23" i="6"/>
  <c r="D23" i="6"/>
  <c r="C23" i="6"/>
  <c r="I21" i="6"/>
  <c r="I20" i="6"/>
  <c r="I19" i="6"/>
  <c r="I23" i="6" s="1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5" i="6" s="1"/>
  <c r="H2" i="6"/>
  <c r="G2" i="6"/>
  <c r="F2" i="6"/>
  <c r="E2" i="6"/>
  <c r="D2" i="6"/>
  <c r="C2" i="6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N25" i="1"/>
  <c r="M25" i="1"/>
  <c r="L25" i="1"/>
  <c r="K25" i="1"/>
  <c r="J25" i="1"/>
  <c r="I25" i="1"/>
  <c r="H25" i="1"/>
  <c r="G25" i="1"/>
  <c r="F25" i="1"/>
  <c r="E25" i="1"/>
  <c r="D25" i="1"/>
  <c r="C25" i="1"/>
  <c r="N24" i="1"/>
  <c r="M24" i="1"/>
  <c r="L24" i="1"/>
  <c r="K24" i="1"/>
  <c r="J24" i="1"/>
  <c r="I24" i="1"/>
  <c r="H24" i="1"/>
  <c r="G24" i="1"/>
  <c r="F24" i="1"/>
  <c r="E24" i="1"/>
  <c r="D24" i="1"/>
  <c r="C24" i="1"/>
  <c r="P22" i="1"/>
  <c r="O22" i="1"/>
  <c r="Q22" i="1" s="1"/>
  <c r="P21" i="1"/>
  <c r="O21" i="1"/>
  <c r="Q21" i="1" s="1"/>
  <c r="Q20" i="1"/>
  <c r="P20" i="1"/>
  <c r="O20" i="1"/>
  <c r="P19" i="1"/>
  <c r="O19" i="1"/>
  <c r="Q19" i="1" s="1"/>
  <c r="P18" i="1"/>
  <c r="O18" i="1"/>
  <c r="Q18" i="1" s="1"/>
  <c r="P17" i="1"/>
  <c r="O17" i="1"/>
  <c r="Q17" i="1" s="1"/>
  <c r="P16" i="1"/>
  <c r="Q16" i="1" s="1"/>
  <c r="O16" i="1"/>
  <c r="Q15" i="1"/>
  <c r="P15" i="1"/>
  <c r="O15" i="1"/>
  <c r="P14" i="1"/>
  <c r="O14" i="1"/>
  <c r="Q14" i="1" s="1"/>
  <c r="P13" i="1"/>
  <c r="O13" i="1"/>
  <c r="Q13" i="1" s="1"/>
  <c r="Q12" i="1"/>
  <c r="P12" i="1"/>
  <c r="O12" i="1"/>
  <c r="P11" i="1"/>
  <c r="P24" i="1" s="1"/>
  <c r="O11" i="1"/>
  <c r="Q11" i="1" s="1"/>
  <c r="Q24" i="1" s="1"/>
  <c r="P10" i="1"/>
  <c r="O10" i="1"/>
  <c r="Q10" i="1" s="1"/>
  <c r="P9" i="1"/>
  <c r="O9" i="1"/>
  <c r="Q9" i="1" s="1"/>
  <c r="P8" i="1"/>
  <c r="Q8" i="1" s="1"/>
  <c r="O8" i="1"/>
  <c r="O25" i="1" s="1"/>
  <c r="Q7" i="1"/>
  <c r="P7" i="1"/>
  <c r="P3" i="1" s="1"/>
  <c r="O7" i="1"/>
  <c r="P6" i="1"/>
  <c r="O6" i="1"/>
  <c r="Q6" i="1" s="1"/>
  <c r="P5" i="1"/>
  <c r="O5" i="1"/>
  <c r="Q5" i="1" s="1"/>
  <c r="Q4" i="1"/>
  <c r="P4" i="1"/>
  <c r="P26" i="1" s="1"/>
  <c r="O4" i="1"/>
  <c r="N3" i="1"/>
  <c r="M3" i="1"/>
  <c r="L3" i="1"/>
  <c r="K3" i="1"/>
  <c r="J3" i="1"/>
  <c r="I3" i="1"/>
  <c r="H3" i="1"/>
  <c r="G3" i="1"/>
  <c r="F3" i="1"/>
  <c r="E3" i="1"/>
  <c r="D3" i="1"/>
  <c r="C3" i="1"/>
  <c r="I2" i="6" l="1"/>
  <c r="Q3" i="1"/>
  <c r="Q26" i="1"/>
  <c r="Q25" i="1"/>
  <c r="O24" i="1"/>
  <c r="O3" i="1"/>
  <c r="P25" i="1"/>
</calcChain>
</file>

<file path=xl/sharedStrings.xml><?xml version="1.0" encoding="utf-8"?>
<sst xmlns="http://schemas.openxmlformats.org/spreadsheetml/2006/main" count="226" uniqueCount="68">
  <si>
    <t>AIRLINES</t>
  </si>
  <si>
    <t>AMAZON</t>
  </si>
  <si>
    <t>BIG BASKET</t>
  </si>
  <si>
    <t>BRAZILIAN</t>
  </si>
  <si>
    <t>CUSTOMER</t>
  </si>
  <si>
    <t>ECOMMERCE</t>
  </si>
  <si>
    <t>SUMMARY</t>
  </si>
  <si>
    <t>HUMAN A</t>
  </si>
  <si>
    <t>LLM</t>
  </si>
  <si>
    <t>HUMAN B</t>
  </si>
  <si>
    <t>HUMAN</t>
  </si>
  <si>
    <t>TOTAL</t>
  </si>
  <si>
    <t>NUMBER</t>
  </si>
  <si>
    <t>TYPE</t>
  </si>
  <si>
    <t>P02</t>
  </si>
  <si>
    <t>MINOR</t>
  </si>
  <si>
    <t>P04</t>
  </si>
  <si>
    <t>P07</t>
  </si>
  <si>
    <t>P08</t>
  </si>
  <si>
    <t>P10</t>
  </si>
  <si>
    <t>IMPORTANT</t>
  </si>
  <si>
    <t>P11</t>
  </si>
  <si>
    <t>P13</t>
  </si>
  <si>
    <t>P19</t>
  </si>
  <si>
    <t>CRITICAL</t>
  </si>
  <si>
    <t>P21</t>
  </si>
  <si>
    <t>P22</t>
  </si>
  <si>
    <t>P24</t>
  </si>
  <si>
    <t>P31</t>
  </si>
  <si>
    <t>P32</t>
  </si>
  <si>
    <t>P34</t>
  </si>
  <si>
    <t>P35</t>
  </si>
  <si>
    <t>P36</t>
  </si>
  <si>
    <t>P37</t>
  </si>
  <si>
    <t>P38</t>
  </si>
  <si>
    <t>P39</t>
  </si>
  <si>
    <t>DEFINITION</t>
  </si>
  <si>
    <t>Creating synonyms as classes</t>
  </si>
  <si>
    <t>Minor</t>
  </si>
  <si>
    <t>Creating unconnected ontology elements</t>
  </si>
  <si>
    <t>Merging different concepts in the same class</t>
  </si>
  <si>
    <t>Missing annotations</t>
  </si>
  <si>
    <t>Missing disjointness</t>
  </si>
  <si>
    <t>Important</t>
  </si>
  <si>
    <t>Missing domain or range in properties</t>
  </si>
  <si>
    <t>Inverse relationships not explicitly declared</t>
  </si>
  <si>
    <t>Defining multiple domains or ranges in properties</t>
  </si>
  <si>
    <t>Critical</t>
  </si>
  <si>
    <t>Using a miscellaneous class</t>
  </si>
  <si>
    <t>Using different naming conventions in the ontology</t>
  </si>
  <si>
    <t>Using recursive definitions</t>
  </si>
  <si>
    <t>Defining wrong equivalent classes</t>
  </si>
  <si>
    <t>Several classes with the same label</t>
  </si>
  <si>
    <t>Untyped class</t>
  </si>
  <si>
    <t>Untyped property</t>
  </si>
  <si>
    <t>URI contains file extension</t>
  </si>
  <si>
    <t>Ontology not available on the web</t>
  </si>
  <si>
    <t>No OWL ontology declaration</t>
  </si>
  <si>
    <t>Ambiguous namespace</t>
  </si>
  <si>
    <t>pi</t>
  </si>
  <si>
    <t>Pitfall</t>
  </si>
  <si>
    <t>Airlines</t>
  </si>
  <si>
    <t>Amazon</t>
  </si>
  <si>
    <t>BigBasket</t>
  </si>
  <si>
    <t>Brazilian</t>
  </si>
  <si>
    <t>Customer</t>
  </si>
  <si>
    <t>E-commerce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</si>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</sst>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ptos Narrow"/>
    </font>
    <font>
      <sz val="12"/>
      <color rgb="FF00000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/>
    <xf numFmtId="0" fontId="2" fillId="2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6"/>
  <sheetViews>
    <sheetView tabSelected="1" workbookViewId="0"/>
  </sheetViews>
  <sheetFormatPr baseColWidth="10" defaultColWidth="12.6640625" defaultRowHeight="15.75" customHeight="1" x14ac:dyDescent="0.15"/>
  <sheetData>
    <row r="1" spans="1:17" ht="15.75" customHeight="1" x14ac:dyDescent="0.15">
      <c r="B1" s="1"/>
      <c r="C1" s="11" t="s">
        <v>0</v>
      </c>
      <c r="D1" s="12"/>
      <c r="E1" s="11" t="s">
        <v>1</v>
      </c>
      <c r="F1" s="12"/>
      <c r="G1" s="11" t="s">
        <v>2</v>
      </c>
      <c r="H1" s="12"/>
      <c r="I1" s="11" t="s">
        <v>3</v>
      </c>
      <c r="J1" s="12"/>
      <c r="K1" s="11" t="s">
        <v>4</v>
      </c>
      <c r="L1" s="12"/>
      <c r="M1" s="11" t="s">
        <v>5</v>
      </c>
      <c r="N1" s="12"/>
      <c r="O1" s="13" t="s">
        <v>6</v>
      </c>
      <c r="P1" s="12"/>
      <c r="Q1" s="2"/>
    </row>
    <row r="2" spans="1:17" ht="15.75" customHeight="1" x14ac:dyDescent="0.15">
      <c r="A2" s="3"/>
      <c r="B2" s="4"/>
      <c r="C2" s="4" t="s">
        <v>7</v>
      </c>
      <c r="D2" s="4" t="s">
        <v>8</v>
      </c>
      <c r="E2" s="4" t="s">
        <v>7</v>
      </c>
      <c r="F2" s="4" t="s">
        <v>8</v>
      </c>
      <c r="G2" s="4" t="s">
        <v>9</v>
      </c>
      <c r="H2" s="4" t="s">
        <v>8</v>
      </c>
      <c r="I2" s="4" t="s">
        <v>9</v>
      </c>
      <c r="J2" s="4" t="s">
        <v>8</v>
      </c>
      <c r="K2" s="4" t="s">
        <v>7</v>
      </c>
      <c r="L2" s="4" t="s">
        <v>8</v>
      </c>
      <c r="M2" s="4" t="s">
        <v>9</v>
      </c>
      <c r="N2" s="4" t="s">
        <v>8</v>
      </c>
      <c r="O2" s="2" t="s">
        <v>10</v>
      </c>
      <c r="P2" s="2" t="s">
        <v>8</v>
      </c>
      <c r="Q2" s="2" t="s">
        <v>11</v>
      </c>
    </row>
    <row r="3" spans="1:17" ht="15.75" customHeight="1" x14ac:dyDescent="0.15">
      <c r="A3" s="3" t="s">
        <v>12</v>
      </c>
      <c r="B3" s="3" t="s">
        <v>13</v>
      </c>
      <c r="C3" s="3">
        <f t="shared" ref="C3:N3" si="0">COUNT(C4:C22)</f>
        <v>4</v>
      </c>
      <c r="D3" s="3">
        <f t="shared" si="0"/>
        <v>13</v>
      </c>
      <c r="E3" s="3">
        <f t="shared" si="0"/>
        <v>6</v>
      </c>
      <c r="F3" s="3">
        <f t="shared" si="0"/>
        <v>7</v>
      </c>
      <c r="G3" s="3">
        <f t="shared" si="0"/>
        <v>6</v>
      </c>
      <c r="H3" s="3">
        <f t="shared" si="0"/>
        <v>8</v>
      </c>
      <c r="I3" s="3">
        <f t="shared" si="0"/>
        <v>8</v>
      </c>
      <c r="J3" s="3">
        <f t="shared" si="0"/>
        <v>9</v>
      </c>
      <c r="K3" s="3">
        <f t="shared" si="0"/>
        <v>8</v>
      </c>
      <c r="L3" s="3">
        <f t="shared" si="0"/>
        <v>12</v>
      </c>
      <c r="M3" s="3">
        <f t="shared" si="0"/>
        <v>6</v>
      </c>
      <c r="N3" s="3">
        <f t="shared" si="0"/>
        <v>10</v>
      </c>
      <c r="O3" s="3">
        <f t="shared" ref="O3:Q3" si="1">SUM(O4:O22)</f>
        <v>38</v>
      </c>
      <c r="P3" s="3">
        <f t="shared" si="1"/>
        <v>59</v>
      </c>
      <c r="Q3" s="3">
        <f t="shared" si="1"/>
        <v>97</v>
      </c>
    </row>
    <row r="4" spans="1:17" ht="15.75" customHeight="1" x14ac:dyDescent="0.15">
      <c r="A4" s="3" t="s">
        <v>14</v>
      </c>
      <c r="B4" s="3" t="s">
        <v>15</v>
      </c>
      <c r="D4" s="3">
        <v>1</v>
      </c>
      <c r="J4" s="3">
        <v>1</v>
      </c>
      <c r="L4" s="3">
        <v>1</v>
      </c>
      <c r="O4" s="5">
        <f t="shared" ref="O4:P4" si="2">COUNT(C4,E4,G4,I4,K4,M4)</f>
        <v>0</v>
      </c>
      <c r="P4" s="5">
        <f t="shared" si="2"/>
        <v>3</v>
      </c>
      <c r="Q4" s="3">
        <f t="shared" ref="Q4:Q22" si="3">O4+P4</f>
        <v>3</v>
      </c>
    </row>
    <row r="5" spans="1:17" ht="15.75" customHeight="1" x14ac:dyDescent="0.15">
      <c r="A5" s="3" t="s">
        <v>16</v>
      </c>
      <c r="B5" s="3" t="s">
        <v>15</v>
      </c>
      <c r="D5" s="3">
        <v>1</v>
      </c>
      <c r="O5" s="3">
        <f t="shared" ref="O5:P5" si="4">COUNT(C5,E5,G5,I5,K5,M5)</f>
        <v>0</v>
      </c>
      <c r="P5" s="3">
        <f t="shared" si="4"/>
        <v>1</v>
      </c>
      <c r="Q5" s="3">
        <f t="shared" si="3"/>
        <v>1</v>
      </c>
    </row>
    <row r="6" spans="1:17" ht="15.75" customHeight="1" x14ac:dyDescent="0.15">
      <c r="A6" s="3" t="s">
        <v>17</v>
      </c>
      <c r="B6" s="3" t="s">
        <v>15</v>
      </c>
      <c r="D6" s="3">
        <v>1</v>
      </c>
      <c r="O6" s="3">
        <f t="shared" ref="O6:P6" si="5">COUNT(C6,E6,G6,I6,K6,M6)</f>
        <v>0</v>
      </c>
      <c r="P6" s="3">
        <f t="shared" si="5"/>
        <v>1</v>
      </c>
      <c r="Q6" s="3">
        <f t="shared" si="3"/>
        <v>1</v>
      </c>
    </row>
    <row r="7" spans="1:17" ht="15.75" customHeight="1" x14ac:dyDescent="0.15">
      <c r="A7" s="3" t="s">
        <v>18</v>
      </c>
      <c r="B7" s="3" t="s">
        <v>15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f t="shared" ref="O7:P7" si="6">COUNT(C7,E7,G7,I7,K7,M7)</f>
        <v>5</v>
      </c>
      <c r="P7" s="3">
        <f t="shared" si="6"/>
        <v>6</v>
      </c>
      <c r="Q7" s="3">
        <f t="shared" si="3"/>
        <v>11</v>
      </c>
    </row>
    <row r="8" spans="1:17" ht="15.75" customHeight="1" x14ac:dyDescent="0.15">
      <c r="A8" s="3" t="s">
        <v>19</v>
      </c>
      <c r="B8" s="3" t="s">
        <v>20</v>
      </c>
      <c r="D8" s="3">
        <v>1</v>
      </c>
      <c r="E8" s="3">
        <v>1</v>
      </c>
      <c r="F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N8" s="3">
        <v>1</v>
      </c>
      <c r="O8" s="3">
        <f t="shared" ref="O8:P8" si="7">COUNT(C8,E8,G8,I8,K8,M8)</f>
        <v>3</v>
      </c>
      <c r="P8" s="3">
        <f t="shared" si="7"/>
        <v>6</v>
      </c>
      <c r="Q8" s="3">
        <f t="shared" si="3"/>
        <v>9</v>
      </c>
    </row>
    <row r="9" spans="1:17" ht="15.75" customHeight="1" x14ac:dyDescent="0.15">
      <c r="A9" s="3" t="s">
        <v>21</v>
      </c>
      <c r="B9" s="3" t="s">
        <v>20</v>
      </c>
      <c r="G9" s="3">
        <v>1</v>
      </c>
      <c r="H9" s="3">
        <v>1</v>
      </c>
      <c r="I9" s="3">
        <v>1</v>
      </c>
      <c r="K9" s="3">
        <v>1</v>
      </c>
      <c r="M9" s="3">
        <v>1</v>
      </c>
      <c r="O9" s="5">
        <f t="shared" ref="O9:P9" si="8">COUNT(C9,E9,G9,I9,K9,M9)</f>
        <v>4</v>
      </c>
      <c r="P9" s="5">
        <f t="shared" si="8"/>
        <v>1</v>
      </c>
      <c r="Q9" s="3">
        <f t="shared" si="3"/>
        <v>5</v>
      </c>
    </row>
    <row r="10" spans="1:17" ht="15.75" customHeight="1" x14ac:dyDescent="0.15">
      <c r="A10" s="3" t="s">
        <v>22</v>
      </c>
      <c r="B10" s="3" t="s">
        <v>15</v>
      </c>
      <c r="D10" s="3">
        <v>1</v>
      </c>
      <c r="E10" s="3">
        <v>1</v>
      </c>
      <c r="F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f t="shared" ref="O10:P10" si="9">COUNT(C10,E10,G10,I10,K10,M10)</f>
        <v>4</v>
      </c>
      <c r="P10" s="3">
        <f t="shared" si="9"/>
        <v>6</v>
      </c>
      <c r="Q10" s="3">
        <f t="shared" si="3"/>
        <v>10</v>
      </c>
    </row>
    <row r="11" spans="1:17" ht="15.75" customHeight="1" x14ac:dyDescent="0.15">
      <c r="A11" s="3" t="s">
        <v>23</v>
      </c>
      <c r="B11" s="3" t="s">
        <v>24</v>
      </c>
      <c r="D11" s="3">
        <v>1</v>
      </c>
      <c r="K11" s="3">
        <v>1</v>
      </c>
      <c r="O11" s="5">
        <f t="shared" ref="O11:P11" si="10">COUNT(C11,E11,G11,I11,K11,M11)</f>
        <v>1</v>
      </c>
      <c r="P11" s="5">
        <f t="shared" si="10"/>
        <v>1</v>
      </c>
      <c r="Q11" s="3">
        <f t="shared" si="3"/>
        <v>2</v>
      </c>
    </row>
    <row r="12" spans="1:17" ht="15.75" customHeight="1" x14ac:dyDescent="0.15">
      <c r="A12" s="3" t="s">
        <v>25</v>
      </c>
      <c r="B12" s="3" t="s">
        <v>15</v>
      </c>
      <c r="K12" s="3">
        <v>1</v>
      </c>
      <c r="O12" s="5">
        <f t="shared" ref="O12:P12" si="11">COUNT(C12,E12,G12,I12,K12,M12)</f>
        <v>1</v>
      </c>
      <c r="P12" s="5">
        <f t="shared" si="11"/>
        <v>0</v>
      </c>
      <c r="Q12" s="3">
        <f t="shared" si="3"/>
        <v>1</v>
      </c>
    </row>
    <row r="13" spans="1:17" ht="15.75" customHeight="1" x14ac:dyDescent="0.15">
      <c r="A13" s="3" t="s">
        <v>26</v>
      </c>
      <c r="B13" s="3" t="s">
        <v>15</v>
      </c>
      <c r="E13" s="3">
        <v>1</v>
      </c>
      <c r="G13" s="3">
        <v>1</v>
      </c>
      <c r="H13" s="3">
        <v>1</v>
      </c>
      <c r="I13" s="3">
        <v>1</v>
      </c>
      <c r="L13" s="3">
        <v>1</v>
      </c>
      <c r="M13" s="3">
        <v>1</v>
      </c>
      <c r="N13" s="3">
        <v>1</v>
      </c>
      <c r="O13" s="3">
        <f t="shared" ref="O13:P13" si="12">COUNT(C13,E13,G13,I13,K13,M13)</f>
        <v>4</v>
      </c>
      <c r="P13" s="3">
        <f t="shared" si="12"/>
        <v>3</v>
      </c>
      <c r="Q13" s="3">
        <f t="shared" si="3"/>
        <v>7</v>
      </c>
    </row>
    <row r="14" spans="1:17" ht="15.75" customHeight="1" x14ac:dyDescent="0.15">
      <c r="A14" s="3" t="s">
        <v>27</v>
      </c>
      <c r="B14" s="3" t="s">
        <v>20</v>
      </c>
      <c r="L14" s="3">
        <v>1</v>
      </c>
      <c r="O14" s="5">
        <f t="shared" ref="O14:P14" si="13">COUNT(C14,E14,G14,I14,K14,M14)</f>
        <v>0</v>
      </c>
      <c r="P14" s="5">
        <f t="shared" si="13"/>
        <v>1</v>
      </c>
      <c r="Q14" s="3">
        <f t="shared" si="3"/>
        <v>1</v>
      </c>
    </row>
    <row r="15" spans="1:17" ht="15.75" customHeight="1" x14ac:dyDescent="0.15">
      <c r="A15" s="3" t="s">
        <v>28</v>
      </c>
      <c r="B15" s="3" t="s">
        <v>24</v>
      </c>
      <c r="D15" s="3">
        <v>1</v>
      </c>
      <c r="G15" s="3">
        <v>1</v>
      </c>
      <c r="H15" s="3">
        <v>1</v>
      </c>
      <c r="J15" s="3">
        <v>1</v>
      </c>
      <c r="L15" s="3">
        <v>1</v>
      </c>
      <c r="N15" s="3">
        <v>1</v>
      </c>
      <c r="O15" s="3">
        <f t="shared" ref="O15:P15" si="14">COUNT(C15,E15,G15,I15,K15,M15)</f>
        <v>1</v>
      </c>
      <c r="P15" s="3">
        <f t="shared" si="14"/>
        <v>5</v>
      </c>
      <c r="Q15" s="3">
        <f t="shared" si="3"/>
        <v>6</v>
      </c>
    </row>
    <row r="16" spans="1:17" ht="15.75" customHeight="1" x14ac:dyDescent="0.15">
      <c r="A16" s="3" t="s">
        <v>29</v>
      </c>
      <c r="B16" s="3" t="s">
        <v>15</v>
      </c>
      <c r="I16" s="3">
        <v>1</v>
      </c>
      <c r="O16" s="5">
        <f t="shared" ref="O16:P16" si="15">COUNT(C16,E16,G16,I16,K16,M16)</f>
        <v>1</v>
      </c>
      <c r="P16" s="5">
        <f t="shared" si="15"/>
        <v>0</v>
      </c>
      <c r="Q16" s="3">
        <f t="shared" si="3"/>
        <v>1</v>
      </c>
    </row>
    <row r="17" spans="1:17" ht="15.75" customHeight="1" x14ac:dyDescent="0.15">
      <c r="A17" s="3" t="s">
        <v>30</v>
      </c>
      <c r="B17" s="3" t="s">
        <v>20</v>
      </c>
      <c r="D17" s="3">
        <v>1</v>
      </c>
      <c r="J17" s="3">
        <v>1</v>
      </c>
      <c r="L17" s="3">
        <v>1</v>
      </c>
      <c r="N17" s="3">
        <v>1</v>
      </c>
      <c r="O17" s="5">
        <f t="shared" ref="O17:P17" si="16">COUNT(C17,E17,G17,I17,K17,M17)</f>
        <v>0</v>
      </c>
      <c r="P17" s="5">
        <f t="shared" si="16"/>
        <v>4</v>
      </c>
      <c r="Q17" s="3">
        <f t="shared" si="3"/>
        <v>4</v>
      </c>
    </row>
    <row r="18" spans="1:17" ht="15.75" customHeight="1" x14ac:dyDescent="0.15">
      <c r="A18" s="3" t="s">
        <v>31</v>
      </c>
      <c r="B18" s="3" t="s">
        <v>20</v>
      </c>
      <c r="D18" s="3">
        <v>1</v>
      </c>
      <c r="F18" s="3">
        <v>1</v>
      </c>
      <c r="L18" s="3">
        <v>1</v>
      </c>
      <c r="N18" s="3">
        <v>1</v>
      </c>
      <c r="O18" s="5">
        <f t="shared" ref="O18:P18" si="17">COUNT(C18,E18,G18,I18,K18,M18)</f>
        <v>0</v>
      </c>
      <c r="P18" s="5">
        <f t="shared" si="17"/>
        <v>4</v>
      </c>
      <c r="Q18" s="3">
        <f t="shared" si="3"/>
        <v>4</v>
      </c>
    </row>
    <row r="19" spans="1:17" ht="15.75" customHeight="1" x14ac:dyDescent="0.15">
      <c r="A19" s="3" t="s">
        <v>32</v>
      </c>
      <c r="B19" s="3" t="s">
        <v>15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f t="shared" ref="O19:P19" si="18">COUNT(C19,E19,G19,I19,K19,M19)</f>
        <v>6</v>
      </c>
      <c r="P19" s="3">
        <f t="shared" si="18"/>
        <v>6</v>
      </c>
      <c r="Q19" s="3">
        <f t="shared" si="3"/>
        <v>12</v>
      </c>
    </row>
    <row r="20" spans="1:17" ht="15.75" customHeight="1" x14ac:dyDescent="0.15">
      <c r="A20" s="3" t="s">
        <v>33</v>
      </c>
      <c r="B20" s="3" t="s">
        <v>24</v>
      </c>
      <c r="C20" s="3">
        <v>1</v>
      </c>
      <c r="O20" s="5">
        <f t="shared" ref="O20:P20" si="19">COUNT(C20,E20,G20,I20,K20,M20)</f>
        <v>1</v>
      </c>
      <c r="P20" s="5">
        <f t="shared" si="19"/>
        <v>0</v>
      </c>
      <c r="Q20" s="3">
        <f t="shared" si="3"/>
        <v>1</v>
      </c>
    </row>
    <row r="21" spans="1:17" ht="15.75" customHeight="1" x14ac:dyDescent="0.15">
      <c r="A21" s="3" t="s">
        <v>34</v>
      </c>
      <c r="B21" s="3" t="s">
        <v>20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f t="shared" ref="O21:P21" si="20">COUNT(C21,E21,G21,I21,K21,M21)</f>
        <v>6</v>
      </c>
      <c r="P21" s="3">
        <f t="shared" si="20"/>
        <v>6</v>
      </c>
      <c r="Q21" s="3">
        <f t="shared" si="3"/>
        <v>12</v>
      </c>
    </row>
    <row r="22" spans="1:17" ht="15.75" customHeight="1" x14ac:dyDescent="0.15">
      <c r="A22" s="3" t="s">
        <v>35</v>
      </c>
      <c r="B22" s="3" t="s">
        <v>24</v>
      </c>
      <c r="C22" s="3">
        <v>1</v>
      </c>
      <c r="D22" s="3">
        <v>1</v>
      </c>
      <c r="F22" s="3">
        <v>1</v>
      </c>
      <c r="J22" s="3">
        <v>1</v>
      </c>
      <c r="L22" s="3">
        <v>1</v>
      </c>
      <c r="N22" s="3">
        <v>1</v>
      </c>
      <c r="O22" s="3">
        <f t="shared" ref="O22:P22" si="21">COUNT(C22,E22,G22,I22,K22,M22)</f>
        <v>1</v>
      </c>
      <c r="P22" s="3">
        <f t="shared" si="21"/>
        <v>5</v>
      </c>
      <c r="Q22" s="3">
        <f t="shared" si="3"/>
        <v>6</v>
      </c>
    </row>
    <row r="24" spans="1:17" ht="15.75" customHeight="1" x14ac:dyDescent="0.15">
      <c r="B24" s="3" t="s">
        <v>24</v>
      </c>
      <c r="C24" s="6">
        <f t="shared" ref="C24:Q24" si="22">SUM(C11,C15,C20,C22)</f>
        <v>2</v>
      </c>
      <c r="D24" s="6">
        <f t="shared" si="22"/>
        <v>3</v>
      </c>
      <c r="E24" s="6">
        <f t="shared" si="22"/>
        <v>0</v>
      </c>
      <c r="F24" s="6">
        <f t="shared" si="22"/>
        <v>1</v>
      </c>
      <c r="G24" s="6">
        <f t="shared" si="22"/>
        <v>1</v>
      </c>
      <c r="H24" s="6">
        <f t="shared" si="22"/>
        <v>1</v>
      </c>
      <c r="I24" s="6">
        <f t="shared" si="22"/>
        <v>0</v>
      </c>
      <c r="J24" s="6">
        <f t="shared" si="22"/>
        <v>2</v>
      </c>
      <c r="K24" s="6">
        <f t="shared" si="22"/>
        <v>1</v>
      </c>
      <c r="L24" s="6">
        <f t="shared" si="22"/>
        <v>2</v>
      </c>
      <c r="M24" s="6">
        <f t="shared" si="22"/>
        <v>0</v>
      </c>
      <c r="N24" s="6">
        <f t="shared" si="22"/>
        <v>2</v>
      </c>
      <c r="O24" s="6">
        <f t="shared" si="22"/>
        <v>4</v>
      </c>
      <c r="P24" s="6">
        <f t="shared" si="22"/>
        <v>11</v>
      </c>
      <c r="Q24" s="6">
        <f t="shared" si="22"/>
        <v>15</v>
      </c>
    </row>
    <row r="25" spans="1:17" ht="15.75" customHeight="1" x14ac:dyDescent="0.15">
      <c r="B25" s="3" t="s">
        <v>20</v>
      </c>
      <c r="C25" s="7">
        <f t="shared" ref="C25:Q25" si="23">SUM(C8,C9,C14,C17,C18,C21)</f>
        <v>1</v>
      </c>
      <c r="D25" s="7">
        <f t="shared" si="23"/>
        <v>4</v>
      </c>
      <c r="E25" s="7">
        <f t="shared" si="23"/>
        <v>2</v>
      </c>
      <c r="F25" s="7">
        <f t="shared" si="23"/>
        <v>3</v>
      </c>
      <c r="G25" s="7">
        <f t="shared" si="23"/>
        <v>2</v>
      </c>
      <c r="H25" s="7">
        <f t="shared" si="23"/>
        <v>3</v>
      </c>
      <c r="I25" s="7">
        <f t="shared" si="23"/>
        <v>3</v>
      </c>
      <c r="J25" s="7">
        <f t="shared" si="23"/>
        <v>3</v>
      </c>
      <c r="K25" s="7">
        <f t="shared" si="23"/>
        <v>3</v>
      </c>
      <c r="L25" s="7">
        <f t="shared" si="23"/>
        <v>5</v>
      </c>
      <c r="M25" s="7">
        <f t="shared" si="23"/>
        <v>2</v>
      </c>
      <c r="N25" s="7">
        <f t="shared" si="23"/>
        <v>4</v>
      </c>
      <c r="O25" s="7">
        <f t="shared" si="23"/>
        <v>13</v>
      </c>
      <c r="P25" s="7">
        <f t="shared" si="23"/>
        <v>22</v>
      </c>
      <c r="Q25" s="7">
        <f t="shared" si="23"/>
        <v>35</v>
      </c>
    </row>
    <row r="26" spans="1:17" ht="15.75" customHeight="1" x14ac:dyDescent="0.15">
      <c r="B26" s="3" t="s">
        <v>15</v>
      </c>
      <c r="C26" s="8">
        <f t="shared" ref="C26:Q26" si="24">SUM(C4:C7,C10,C12,C13,C16,C19)</f>
        <v>1</v>
      </c>
      <c r="D26" s="8">
        <f t="shared" si="24"/>
        <v>6</v>
      </c>
      <c r="E26" s="8">
        <f t="shared" si="24"/>
        <v>4</v>
      </c>
      <c r="F26" s="8">
        <f t="shared" si="24"/>
        <v>3</v>
      </c>
      <c r="G26" s="8">
        <f t="shared" si="24"/>
        <v>3</v>
      </c>
      <c r="H26" s="8">
        <f t="shared" si="24"/>
        <v>4</v>
      </c>
      <c r="I26" s="8">
        <f t="shared" si="24"/>
        <v>5</v>
      </c>
      <c r="J26" s="8">
        <f t="shared" si="24"/>
        <v>4</v>
      </c>
      <c r="K26" s="8">
        <f t="shared" si="24"/>
        <v>4</v>
      </c>
      <c r="L26" s="8">
        <f t="shared" si="24"/>
        <v>5</v>
      </c>
      <c r="M26" s="8">
        <f t="shared" si="24"/>
        <v>4</v>
      </c>
      <c r="N26" s="8">
        <f t="shared" si="24"/>
        <v>4</v>
      </c>
      <c r="O26" s="8">
        <f t="shared" si="24"/>
        <v>21</v>
      </c>
      <c r="P26" s="8">
        <f t="shared" si="24"/>
        <v>26</v>
      </c>
      <c r="Q26" s="8">
        <f t="shared" si="24"/>
        <v>47</v>
      </c>
    </row>
  </sheetData>
  <mergeCells count="7">
    <mergeCell ref="M1:N1"/>
    <mergeCell ref="O1:P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CF776-BA97-7143-8E8E-1186C0A3E69A}">
  <dimension ref="A1:I25"/>
  <sheetViews>
    <sheetView workbookViewId="0">
      <selection activeCell="E32" sqref="E32"/>
    </sheetView>
  </sheetViews>
  <sheetFormatPr baseColWidth="10" defaultRowHeight="13" x14ac:dyDescent="0.15"/>
  <sheetData>
    <row r="1" spans="1:9" x14ac:dyDescent="0.15">
      <c r="B1" s="1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10" t="s">
        <v>11</v>
      </c>
    </row>
    <row r="2" spans="1:9" x14ac:dyDescent="0.15">
      <c r="A2" s="3" t="s">
        <v>12</v>
      </c>
      <c r="B2" s="3" t="s">
        <v>13</v>
      </c>
      <c r="C2" s="3">
        <f t="shared" ref="C2:H2" si="0">COUNT(C3:C21)</f>
        <v>4</v>
      </c>
      <c r="D2" s="3">
        <f t="shared" si="0"/>
        <v>6</v>
      </c>
      <c r="E2" s="3">
        <f t="shared" si="0"/>
        <v>6</v>
      </c>
      <c r="F2" s="3">
        <f t="shared" si="0"/>
        <v>8</v>
      </c>
      <c r="G2" s="3">
        <f t="shared" si="0"/>
        <v>8</v>
      </c>
      <c r="H2" s="3">
        <f t="shared" si="0"/>
        <v>6</v>
      </c>
      <c r="I2" s="3">
        <f>SUM(I3:I21)</f>
        <v>38</v>
      </c>
    </row>
    <row r="3" spans="1:9" x14ac:dyDescent="0.15">
      <c r="A3" s="3" t="s">
        <v>14</v>
      </c>
      <c r="B3" s="3" t="s">
        <v>15</v>
      </c>
      <c r="I3" s="5">
        <f t="shared" ref="I3:I21" si="1">COUNT(C3,D3,E3,F3,G3,H3)</f>
        <v>0</v>
      </c>
    </row>
    <row r="4" spans="1:9" x14ac:dyDescent="0.15">
      <c r="A4" s="3" t="s">
        <v>16</v>
      </c>
      <c r="B4" s="3" t="s">
        <v>15</v>
      </c>
      <c r="I4" s="3">
        <f t="shared" si="1"/>
        <v>0</v>
      </c>
    </row>
    <row r="5" spans="1:9" x14ac:dyDescent="0.15">
      <c r="A5" s="3" t="s">
        <v>17</v>
      </c>
      <c r="B5" s="3" t="s">
        <v>15</v>
      </c>
      <c r="I5" s="3">
        <f t="shared" si="1"/>
        <v>0</v>
      </c>
    </row>
    <row r="6" spans="1:9" x14ac:dyDescent="0.15">
      <c r="A6" s="3" t="s">
        <v>18</v>
      </c>
      <c r="B6" s="3" t="s">
        <v>15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f t="shared" si="1"/>
        <v>5</v>
      </c>
    </row>
    <row r="7" spans="1:9" x14ac:dyDescent="0.15">
      <c r="A7" s="3" t="s">
        <v>19</v>
      </c>
      <c r="B7" s="3" t="s">
        <v>20</v>
      </c>
      <c r="D7" s="3">
        <v>1</v>
      </c>
      <c r="F7" s="3">
        <v>1</v>
      </c>
      <c r="G7" s="3">
        <v>1</v>
      </c>
      <c r="I7" s="3">
        <f t="shared" si="1"/>
        <v>3</v>
      </c>
    </row>
    <row r="8" spans="1:9" x14ac:dyDescent="0.15">
      <c r="A8" s="3" t="s">
        <v>21</v>
      </c>
      <c r="B8" s="3" t="s">
        <v>20</v>
      </c>
      <c r="E8" s="3">
        <v>1</v>
      </c>
      <c r="F8" s="3">
        <v>1</v>
      </c>
      <c r="G8" s="3">
        <v>1</v>
      </c>
      <c r="H8" s="3">
        <v>1</v>
      </c>
      <c r="I8" s="5">
        <f t="shared" si="1"/>
        <v>4</v>
      </c>
    </row>
    <row r="9" spans="1:9" x14ac:dyDescent="0.15">
      <c r="A9" s="3" t="s">
        <v>22</v>
      </c>
      <c r="B9" s="3" t="s">
        <v>15</v>
      </c>
      <c r="D9" s="3">
        <v>1</v>
      </c>
      <c r="F9" s="3">
        <v>1</v>
      </c>
      <c r="G9" s="3">
        <v>1</v>
      </c>
      <c r="H9" s="3">
        <v>1</v>
      </c>
      <c r="I9" s="3">
        <f t="shared" si="1"/>
        <v>4</v>
      </c>
    </row>
    <row r="10" spans="1:9" x14ac:dyDescent="0.15">
      <c r="A10" s="3" t="s">
        <v>23</v>
      </c>
      <c r="B10" s="3" t="s">
        <v>24</v>
      </c>
      <c r="G10" s="3">
        <v>1</v>
      </c>
      <c r="I10" s="5">
        <f t="shared" si="1"/>
        <v>1</v>
      </c>
    </row>
    <row r="11" spans="1:9" x14ac:dyDescent="0.15">
      <c r="A11" s="3" t="s">
        <v>25</v>
      </c>
      <c r="B11" s="3" t="s">
        <v>15</v>
      </c>
      <c r="G11" s="3">
        <v>1</v>
      </c>
      <c r="I11" s="5">
        <f t="shared" si="1"/>
        <v>1</v>
      </c>
    </row>
    <row r="12" spans="1:9" x14ac:dyDescent="0.15">
      <c r="A12" s="3" t="s">
        <v>26</v>
      </c>
      <c r="B12" s="3" t="s">
        <v>15</v>
      </c>
      <c r="D12" s="3">
        <v>1</v>
      </c>
      <c r="E12" s="3">
        <v>1</v>
      </c>
      <c r="F12" s="3">
        <v>1</v>
      </c>
      <c r="H12" s="3">
        <v>1</v>
      </c>
      <c r="I12" s="3">
        <f t="shared" si="1"/>
        <v>4</v>
      </c>
    </row>
    <row r="13" spans="1:9" x14ac:dyDescent="0.15">
      <c r="A13" s="3" t="s">
        <v>27</v>
      </c>
      <c r="B13" s="3" t="s">
        <v>20</v>
      </c>
      <c r="I13" s="5">
        <f t="shared" si="1"/>
        <v>0</v>
      </c>
    </row>
    <row r="14" spans="1:9" x14ac:dyDescent="0.15">
      <c r="A14" s="3" t="s">
        <v>28</v>
      </c>
      <c r="B14" s="3" t="s">
        <v>24</v>
      </c>
      <c r="E14" s="3">
        <v>1</v>
      </c>
      <c r="I14" s="3">
        <f t="shared" si="1"/>
        <v>1</v>
      </c>
    </row>
    <row r="15" spans="1:9" x14ac:dyDescent="0.15">
      <c r="A15" s="3" t="s">
        <v>29</v>
      </c>
      <c r="B15" s="3" t="s">
        <v>15</v>
      </c>
      <c r="F15" s="3">
        <v>1</v>
      </c>
      <c r="I15" s="5">
        <f t="shared" si="1"/>
        <v>1</v>
      </c>
    </row>
    <row r="16" spans="1:9" x14ac:dyDescent="0.15">
      <c r="A16" s="3" t="s">
        <v>30</v>
      </c>
      <c r="B16" s="3" t="s">
        <v>20</v>
      </c>
      <c r="I16" s="5">
        <f t="shared" si="1"/>
        <v>0</v>
      </c>
    </row>
    <row r="17" spans="1:9" x14ac:dyDescent="0.15">
      <c r="A17" s="3" t="s">
        <v>31</v>
      </c>
      <c r="B17" s="3" t="s">
        <v>20</v>
      </c>
      <c r="I17" s="5">
        <f t="shared" si="1"/>
        <v>0</v>
      </c>
    </row>
    <row r="18" spans="1:9" x14ac:dyDescent="0.15">
      <c r="A18" s="3" t="s">
        <v>32</v>
      </c>
      <c r="B18" s="3" t="s">
        <v>15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f t="shared" si="1"/>
        <v>6</v>
      </c>
    </row>
    <row r="19" spans="1:9" x14ac:dyDescent="0.15">
      <c r="A19" s="3" t="s">
        <v>33</v>
      </c>
      <c r="B19" s="3" t="s">
        <v>24</v>
      </c>
      <c r="C19" s="3">
        <v>1</v>
      </c>
      <c r="I19" s="5">
        <f t="shared" si="1"/>
        <v>1</v>
      </c>
    </row>
    <row r="20" spans="1:9" x14ac:dyDescent="0.15">
      <c r="A20" s="3" t="s">
        <v>34</v>
      </c>
      <c r="B20" s="3" t="s">
        <v>20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f t="shared" si="1"/>
        <v>6</v>
      </c>
    </row>
    <row r="21" spans="1:9" x14ac:dyDescent="0.15">
      <c r="A21" s="3" t="s">
        <v>35</v>
      </c>
      <c r="B21" s="3" t="s">
        <v>24</v>
      </c>
      <c r="C21" s="3">
        <v>1</v>
      </c>
      <c r="I21" s="3">
        <f t="shared" si="1"/>
        <v>1</v>
      </c>
    </row>
    <row r="23" spans="1:9" x14ac:dyDescent="0.15">
      <c r="B23" s="3" t="s">
        <v>24</v>
      </c>
      <c r="C23" s="6">
        <f t="shared" ref="C23:I23" si="2">SUM(C10,C14,C19,C21)</f>
        <v>2</v>
      </c>
      <c r="D23" s="6">
        <f t="shared" si="2"/>
        <v>0</v>
      </c>
      <c r="E23" s="6">
        <f t="shared" si="2"/>
        <v>1</v>
      </c>
      <c r="F23" s="6">
        <f t="shared" si="2"/>
        <v>0</v>
      </c>
      <c r="G23" s="6">
        <f t="shared" si="2"/>
        <v>1</v>
      </c>
      <c r="H23" s="6">
        <f t="shared" si="2"/>
        <v>0</v>
      </c>
      <c r="I23" s="6">
        <f t="shared" si="2"/>
        <v>4</v>
      </c>
    </row>
    <row r="24" spans="1:9" x14ac:dyDescent="0.15">
      <c r="B24" s="3" t="s">
        <v>20</v>
      </c>
      <c r="C24" s="7">
        <f t="shared" ref="C24:I24" si="3">SUM(C7,C8,C13,C16,C17,C20)</f>
        <v>1</v>
      </c>
      <c r="D24" s="7">
        <f t="shared" si="3"/>
        <v>2</v>
      </c>
      <c r="E24" s="7">
        <f t="shared" si="3"/>
        <v>2</v>
      </c>
      <c r="F24" s="7">
        <f t="shared" si="3"/>
        <v>3</v>
      </c>
      <c r="G24" s="7">
        <f t="shared" si="3"/>
        <v>3</v>
      </c>
      <c r="H24" s="7">
        <f t="shared" si="3"/>
        <v>2</v>
      </c>
      <c r="I24" s="7">
        <f t="shared" si="3"/>
        <v>13</v>
      </c>
    </row>
    <row r="25" spans="1:9" x14ac:dyDescent="0.15">
      <c r="B25" s="3" t="s">
        <v>15</v>
      </c>
      <c r="C25" s="8">
        <f t="shared" ref="C25:I25" si="4">SUM(C3:C6,C9,C11,C12,C15,C18)</f>
        <v>1</v>
      </c>
      <c r="D25" s="8">
        <f t="shared" si="4"/>
        <v>4</v>
      </c>
      <c r="E25" s="8">
        <f t="shared" si="4"/>
        <v>3</v>
      </c>
      <c r="F25" s="8">
        <f t="shared" si="4"/>
        <v>5</v>
      </c>
      <c r="G25" s="8">
        <f t="shared" si="4"/>
        <v>4</v>
      </c>
      <c r="H25" s="8">
        <f t="shared" si="4"/>
        <v>4</v>
      </c>
      <c r="I25" s="8">
        <f t="shared" si="4"/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338A-6F90-2A42-8E23-A6F92E12D949}">
  <dimension ref="A1:I25"/>
  <sheetViews>
    <sheetView workbookViewId="0">
      <selection sqref="A1:I25"/>
    </sheetView>
  </sheetViews>
  <sheetFormatPr baseColWidth="10" defaultRowHeight="13" x14ac:dyDescent="0.15"/>
  <sheetData>
    <row r="1" spans="1:9" ht="14" x14ac:dyDescent="0.2">
      <c r="A1" s="14" t="s">
        <v>60</v>
      </c>
      <c r="B1" s="15"/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7" t="s">
        <v>67</v>
      </c>
    </row>
    <row r="2" spans="1:9" ht="14" x14ac:dyDescent="0.2">
      <c r="A2" s="14" t="s">
        <v>12</v>
      </c>
      <c r="B2" s="14" t="s">
        <v>13</v>
      </c>
      <c r="C2" s="14">
        <v>13</v>
      </c>
      <c r="D2" s="14">
        <v>7</v>
      </c>
      <c r="E2" s="14">
        <v>8</v>
      </c>
      <c r="F2" s="14">
        <v>9</v>
      </c>
      <c r="G2" s="14">
        <v>12</v>
      </c>
      <c r="H2" s="14">
        <v>10</v>
      </c>
      <c r="I2" s="14">
        <v>59</v>
      </c>
    </row>
    <row r="3" spans="1:9" ht="16" x14ac:dyDescent="0.2">
      <c r="A3" s="14" t="s">
        <v>14</v>
      </c>
      <c r="B3" s="14" t="s">
        <v>15</v>
      </c>
      <c r="C3" s="14">
        <v>1</v>
      </c>
      <c r="D3" s="18"/>
      <c r="E3" s="18"/>
      <c r="F3" s="14">
        <v>1</v>
      </c>
      <c r="G3" s="14">
        <v>1</v>
      </c>
      <c r="H3" s="18"/>
      <c r="I3" s="19">
        <v>3</v>
      </c>
    </row>
    <row r="4" spans="1:9" ht="16" x14ac:dyDescent="0.2">
      <c r="A4" s="14" t="s">
        <v>16</v>
      </c>
      <c r="B4" s="14" t="s">
        <v>15</v>
      </c>
      <c r="C4" s="14">
        <v>1</v>
      </c>
      <c r="D4" s="18"/>
      <c r="E4" s="18"/>
      <c r="F4" s="18"/>
      <c r="G4" s="18"/>
      <c r="H4" s="18"/>
      <c r="I4" s="14">
        <v>1</v>
      </c>
    </row>
    <row r="5" spans="1:9" ht="16" x14ac:dyDescent="0.2">
      <c r="A5" s="14" t="s">
        <v>17</v>
      </c>
      <c r="B5" s="14" t="s">
        <v>15</v>
      </c>
      <c r="C5" s="14">
        <v>1</v>
      </c>
      <c r="D5" s="18"/>
      <c r="E5" s="18"/>
      <c r="F5" s="18"/>
      <c r="G5" s="18"/>
      <c r="H5" s="18"/>
      <c r="I5" s="14">
        <v>1</v>
      </c>
    </row>
    <row r="6" spans="1:9" ht="14" x14ac:dyDescent="0.2">
      <c r="A6" s="14" t="s">
        <v>18</v>
      </c>
      <c r="B6" s="14" t="s">
        <v>15</v>
      </c>
      <c r="C6" s="14">
        <v>1</v>
      </c>
      <c r="D6" s="14">
        <v>1</v>
      </c>
      <c r="E6" s="14">
        <v>1</v>
      </c>
      <c r="F6" s="14">
        <v>1</v>
      </c>
      <c r="G6" s="14">
        <v>1</v>
      </c>
      <c r="H6" s="14">
        <v>1</v>
      </c>
      <c r="I6" s="14">
        <v>6</v>
      </c>
    </row>
    <row r="7" spans="1:9" ht="14" x14ac:dyDescent="0.2">
      <c r="A7" s="14" t="s">
        <v>19</v>
      </c>
      <c r="B7" s="14" t="s">
        <v>20</v>
      </c>
      <c r="C7" s="14">
        <v>1</v>
      </c>
      <c r="D7" s="14">
        <v>1</v>
      </c>
      <c r="E7" s="14">
        <v>1</v>
      </c>
      <c r="F7" s="14">
        <v>1</v>
      </c>
      <c r="G7" s="14">
        <v>1</v>
      </c>
      <c r="H7" s="14">
        <v>1</v>
      </c>
      <c r="I7" s="14">
        <v>6</v>
      </c>
    </row>
    <row r="8" spans="1:9" ht="16" x14ac:dyDescent="0.2">
      <c r="A8" s="14" t="s">
        <v>21</v>
      </c>
      <c r="B8" s="14" t="s">
        <v>20</v>
      </c>
      <c r="C8" s="18"/>
      <c r="D8" s="18"/>
      <c r="E8" s="14">
        <v>1</v>
      </c>
      <c r="F8" s="18"/>
      <c r="G8" s="18"/>
      <c r="H8" s="18"/>
      <c r="I8" s="19">
        <v>1</v>
      </c>
    </row>
    <row r="9" spans="1:9" ht="14" x14ac:dyDescent="0.2">
      <c r="A9" s="14" t="s">
        <v>22</v>
      </c>
      <c r="B9" s="14" t="s">
        <v>15</v>
      </c>
      <c r="C9" s="14">
        <v>1</v>
      </c>
      <c r="D9" s="14">
        <v>1</v>
      </c>
      <c r="E9" s="14">
        <v>1</v>
      </c>
      <c r="F9" s="14">
        <v>1</v>
      </c>
      <c r="G9" s="14">
        <v>1</v>
      </c>
      <c r="H9" s="14">
        <v>1</v>
      </c>
      <c r="I9" s="14">
        <v>6</v>
      </c>
    </row>
    <row r="10" spans="1:9" ht="16" x14ac:dyDescent="0.2">
      <c r="A10" s="14" t="s">
        <v>23</v>
      </c>
      <c r="B10" s="14" t="s">
        <v>24</v>
      </c>
      <c r="C10" s="14">
        <v>1</v>
      </c>
      <c r="D10" s="18"/>
      <c r="E10" s="18"/>
      <c r="F10" s="18"/>
      <c r="G10" s="18"/>
      <c r="H10" s="18"/>
      <c r="I10" s="19">
        <v>1</v>
      </c>
    </row>
    <row r="11" spans="1:9" ht="16" x14ac:dyDescent="0.2">
      <c r="A11" s="14" t="s">
        <v>25</v>
      </c>
      <c r="B11" s="14" t="s">
        <v>15</v>
      </c>
      <c r="C11" s="18"/>
      <c r="D11" s="18"/>
      <c r="E11" s="18"/>
      <c r="F11" s="18"/>
      <c r="G11" s="18"/>
      <c r="H11" s="18"/>
      <c r="I11" s="19">
        <v>0</v>
      </c>
    </row>
    <row r="12" spans="1:9" ht="16" x14ac:dyDescent="0.2">
      <c r="A12" s="14" t="s">
        <v>26</v>
      </c>
      <c r="B12" s="14" t="s">
        <v>15</v>
      </c>
      <c r="C12" s="18"/>
      <c r="D12" s="18"/>
      <c r="E12" s="14">
        <v>1</v>
      </c>
      <c r="F12" s="18"/>
      <c r="G12" s="14">
        <v>1</v>
      </c>
      <c r="H12" s="14">
        <v>1</v>
      </c>
      <c r="I12" s="14">
        <v>3</v>
      </c>
    </row>
    <row r="13" spans="1:9" ht="16" x14ac:dyDescent="0.2">
      <c r="A13" s="14" t="s">
        <v>27</v>
      </c>
      <c r="B13" s="14" t="s">
        <v>20</v>
      </c>
      <c r="C13" s="18"/>
      <c r="D13" s="18"/>
      <c r="E13" s="18"/>
      <c r="F13" s="18"/>
      <c r="G13" s="14">
        <v>1</v>
      </c>
      <c r="H13" s="18"/>
      <c r="I13" s="19">
        <v>1</v>
      </c>
    </row>
    <row r="14" spans="1:9" ht="16" x14ac:dyDescent="0.2">
      <c r="A14" s="14" t="s">
        <v>28</v>
      </c>
      <c r="B14" s="14" t="s">
        <v>24</v>
      </c>
      <c r="C14" s="14">
        <v>1</v>
      </c>
      <c r="D14" s="18"/>
      <c r="E14" s="14">
        <v>1</v>
      </c>
      <c r="F14" s="14">
        <v>1</v>
      </c>
      <c r="G14" s="14">
        <v>1</v>
      </c>
      <c r="H14" s="14">
        <v>1</v>
      </c>
      <c r="I14" s="14">
        <v>5</v>
      </c>
    </row>
    <row r="15" spans="1:9" ht="16" x14ac:dyDescent="0.2">
      <c r="A15" s="14" t="s">
        <v>29</v>
      </c>
      <c r="B15" s="14" t="s">
        <v>15</v>
      </c>
      <c r="C15" s="18"/>
      <c r="D15" s="18"/>
      <c r="E15" s="18"/>
      <c r="F15" s="18"/>
      <c r="G15" s="18"/>
      <c r="H15" s="18"/>
      <c r="I15" s="19">
        <v>0</v>
      </c>
    </row>
    <row r="16" spans="1:9" ht="16" x14ac:dyDescent="0.2">
      <c r="A16" s="14" t="s">
        <v>30</v>
      </c>
      <c r="B16" s="14" t="s">
        <v>20</v>
      </c>
      <c r="C16" s="14">
        <v>1</v>
      </c>
      <c r="D16" s="18"/>
      <c r="E16" s="18"/>
      <c r="F16" s="14">
        <v>1</v>
      </c>
      <c r="G16" s="14">
        <v>1</v>
      </c>
      <c r="H16" s="14">
        <v>1</v>
      </c>
      <c r="I16" s="19">
        <v>4</v>
      </c>
    </row>
    <row r="17" spans="1:9" ht="16" x14ac:dyDescent="0.2">
      <c r="A17" s="14" t="s">
        <v>31</v>
      </c>
      <c r="B17" s="14" t="s">
        <v>20</v>
      </c>
      <c r="C17" s="14">
        <v>1</v>
      </c>
      <c r="D17" s="14">
        <v>1</v>
      </c>
      <c r="E17" s="18"/>
      <c r="F17" s="18"/>
      <c r="G17" s="14">
        <v>1</v>
      </c>
      <c r="H17" s="14">
        <v>1</v>
      </c>
      <c r="I17" s="19">
        <v>4</v>
      </c>
    </row>
    <row r="18" spans="1:9" ht="14" x14ac:dyDescent="0.2">
      <c r="A18" s="14" t="s">
        <v>32</v>
      </c>
      <c r="B18" s="14" t="s">
        <v>15</v>
      </c>
      <c r="C18" s="14">
        <v>1</v>
      </c>
      <c r="D18" s="14">
        <v>1</v>
      </c>
      <c r="E18" s="14">
        <v>1</v>
      </c>
      <c r="F18" s="14">
        <v>1</v>
      </c>
      <c r="G18" s="14">
        <v>1</v>
      </c>
      <c r="H18" s="14">
        <v>1</v>
      </c>
      <c r="I18" s="14">
        <v>6</v>
      </c>
    </row>
    <row r="19" spans="1:9" ht="16" x14ac:dyDescent="0.2">
      <c r="A19" s="14" t="s">
        <v>33</v>
      </c>
      <c r="B19" s="14" t="s">
        <v>24</v>
      </c>
      <c r="C19" s="18"/>
      <c r="D19" s="18"/>
      <c r="E19" s="18"/>
      <c r="F19" s="18"/>
      <c r="G19" s="18"/>
      <c r="H19" s="18"/>
      <c r="I19" s="19">
        <v>0</v>
      </c>
    </row>
    <row r="20" spans="1:9" ht="14" x14ac:dyDescent="0.2">
      <c r="A20" s="14" t="s">
        <v>34</v>
      </c>
      <c r="B20" s="14" t="s">
        <v>20</v>
      </c>
      <c r="C20" s="14">
        <v>1</v>
      </c>
      <c r="D20" s="14">
        <v>1</v>
      </c>
      <c r="E20" s="14">
        <v>1</v>
      </c>
      <c r="F20" s="14">
        <v>1</v>
      </c>
      <c r="G20" s="14">
        <v>1</v>
      </c>
      <c r="H20" s="14">
        <v>1</v>
      </c>
      <c r="I20" s="14">
        <v>6</v>
      </c>
    </row>
    <row r="21" spans="1:9" ht="16" x14ac:dyDescent="0.2">
      <c r="A21" s="14" t="s">
        <v>35</v>
      </c>
      <c r="B21" s="14" t="s">
        <v>24</v>
      </c>
      <c r="C21" s="14">
        <v>1</v>
      </c>
      <c r="D21" s="14">
        <v>1</v>
      </c>
      <c r="E21" s="18"/>
      <c r="F21" s="14">
        <v>1</v>
      </c>
      <c r="G21" s="14">
        <v>1</v>
      </c>
      <c r="H21" s="14">
        <v>1</v>
      </c>
      <c r="I21" s="14">
        <v>5</v>
      </c>
    </row>
    <row r="22" spans="1:9" ht="16" x14ac:dyDescent="0.2">
      <c r="A22" s="18"/>
      <c r="B22" s="18"/>
      <c r="C22" s="18"/>
      <c r="D22" s="18"/>
      <c r="E22" s="18"/>
      <c r="F22" s="18"/>
      <c r="G22" s="18"/>
      <c r="H22" s="18"/>
      <c r="I22" s="18"/>
    </row>
    <row r="23" spans="1:9" ht="16" x14ac:dyDescent="0.2">
      <c r="A23" s="18"/>
      <c r="B23" s="14" t="s">
        <v>24</v>
      </c>
      <c r="C23" s="20">
        <v>3</v>
      </c>
      <c r="D23" s="20">
        <v>1</v>
      </c>
      <c r="E23" s="20">
        <v>1</v>
      </c>
      <c r="F23" s="20">
        <v>2</v>
      </c>
      <c r="G23" s="20">
        <v>2</v>
      </c>
      <c r="H23" s="20">
        <v>2</v>
      </c>
      <c r="I23" s="20">
        <v>11</v>
      </c>
    </row>
    <row r="24" spans="1:9" ht="16" x14ac:dyDescent="0.2">
      <c r="A24" s="18"/>
      <c r="B24" s="14" t="s">
        <v>20</v>
      </c>
      <c r="C24" s="21">
        <v>4</v>
      </c>
      <c r="D24" s="21">
        <v>3</v>
      </c>
      <c r="E24" s="21">
        <v>3</v>
      </c>
      <c r="F24" s="21">
        <v>3</v>
      </c>
      <c r="G24" s="21">
        <v>5</v>
      </c>
      <c r="H24" s="21">
        <v>4</v>
      </c>
      <c r="I24" s="21">
        <v>22</v>
      </c>
    </row>
    <row r="25" spans="1:9" ht="16" x14ac:dyDescent="0.2">
      <c r="A25" s="18"/>
      <c r="B25" s="14" t="s">
        <v>15</v>
      </c>
      <c r="C25" s="22">
        <v>6</v>
      </c>
      <c r="D25" s="22">
        <v>3</v>
      </c>
      <c r="E25" s="22">
        <v>4</v>
      </c>
      <c r="F25" s="22">
        <v>4</v>
      </c>
      <c r="G25" s="22">
        <v>5</v>
      </c>
      <c r="H25" s="22">
        <v>4</v>
      </c>
      <c r="I25" s="22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0"/>
  <sheetViews>
    <sheetView workbookViewId="0"/>
  </sheetViews>
  <sheetFormatPr baseColWidth="10" defaultColWidth="12.6640625" defaultRowHeight="15.75" customHeight="1" x14ac:dyDescent="0.15"/>
  <cols>
    <col min="2" max="2" width="82.6640625" customWidth="1"/>
  </cols>
  <sheetData>
    <row r="1" spans="1:3" ht="15.75" customHeight="1" x14ac:dyDescent="0.15">
      <c r="A1" s="3" t="s">
        <v>59</v>
      </c>
      <c r="B1" s="3" t="s">
        <v>36</v>
      </c>
      <c r="C1" s="3" t="s">
        <v>13</v>
      </c>
    </row>
    <row r="2" spans="1:3" ht="15.75" customHeight="1" x14ac:dyDescent="0.15">
      <c r="A2" s="3" t="s">
        <v>14</v>
      </c>
      <c r="B2" s="3" t="s">
        <v>37</v>
      </c>
      <c r="C2" s="3" t="s">
        <v>38</v>
      </c>
    </row>
    <row r="3" spans="1:3" ht="15.75" customHeight="1" x14ac:dyDescent="0.15">
      <c r="A3" s="3" t="s">
        <v>16</v>
      </c>
      <c r="B3" s="3" t="s">
        <v>39</v>
      </c>
      <c r="C3" s="3" t="s">
        <v>38</v>
      </c>
    </row>
    <row r="4" spans="1:3" ht="15.75" customHeight="1" x14ac:dyDescent="0.15">
      <c r="A4" s="3" t="s">
        <v>17</v>
      </c>
      <c r="B4" s="3" t="s">
        <v>40</v>
      </c>
      <c r="C4" s="3" t="s">
        <v>38</v>
      </c>
    </row>
    <row r="5" spans="1:3" ht="15.75" customHeight="1" x14ac:dyDescent="0.15">
      <c r="A5" s="3" t="s">
        <v>18</v>
      </c>
      <c r="B5" s="3" t="s">
        <v>41</v>
      </c>
      <c r="C5" s="3" t="s">
        <v>38</v>
      </c>
    </row>
    <row r="6" spans="1:3" ht="15.75" customHeight="1" x14ac:dyDescent="0.15">
      <c r="A6" s="3" t="s">
        <v>19</v>
      </c>
      <c r="B6" s="3" t="s">
        <v>42</v>
      </c>
      <c r="C6" s="3" t="s">
        <v>43</v>
      </c>
    </row>
    <row r="7" spans="1:3" ht="15.75" customHeight="1" x14ac:dyDescent="0.15">
      <c r="A7" s="3" t="s">
        <v>21</v>
      </c>
      <c r="B7" s="3" t="s">
        <v>44</v>
      </c>
      <c r="C7" s="3" t="s">
        <v>43</v>
      </c>
    </row>
    <row r="8" spans="1:3" ht="15.75" customHeight="1" x14ac:dyDescent="0.15">
      <c r="A8" s="3" t="s">
        <v>22</v>
      </c>
      <c r="B8" s="3" t="s">
        <v>45</v>
      </c>
      <c r="C8" s="3" t="s">
        <v>38</v>
      </c>
    </row>
    <row r="9" spans="1:3" ht="15.75" customHeight="1" x14ac:dyDescent="0.15">
      <c r="A9" s="3" t="s">
        <v>23</v>
      </c>
      <c r="B9" s="3" t="s">
        <v>46</v>
      </c>
      <c r="C9" s="3" t="s">
        <v>47</v>
      </c>
    </row>
    <row r="10" spans="1:3" ht="15.75" customHeight="1" x14ac:dyDescent="0.15">
      <c r="A10" s="3" t="s">
        <v>25</v>
      </c>
      <c r="B10" s="3" t="s">
        <v>48</v>
      </c>
      <c r="C10" s="3" t="s">
        <v>38</v>
      </c>
    </row>
    <row r="11" spans="1:3" ht="15.75" customHeight="1" x14ac:dyDescent="0.15">
      <c r="A11" s="3" t="s">
        <v>26</v>
      </c>
      <c r="B11" s="3" t="s">
        <v>49</v>
      </c>
      <c r="C11" s="3" t="s">
        <v>38</v>
      </c>
    </row>
    <row r="12" spans="1:3" ht="15.75" customHeight="1" x14ac:dyDescent="0.15">
      <c r="A12" s="3" t="s">
        <v>27</v>
      </c>
      <c r="B12" s="3" t="s">
        <v>50</v>
      </c>
      <c r="C12" s="3" t="s">
        <v>43</v>
      </c>
    </row>
    <row r="13" spans="1:3" ht="15.75" customHeight="1" x14ac:dyDescent="0.15">
      <c r="A13" s="3" t="s">
        <v>28</v>
      </c>
      <c r="B13" s="3" t="s">
        <v>51</v>
      </c>
      <c r="C13" s="3" t="s">
        <v>47</v>
      </c>
    </row>
    <row r="14" spans="1:3" ht="15.75" customHeight="1" x14ac:dyDescent="0.15">
      <c r="A14" s="3" t="s">
        <v>29</v>
      </c>
      <c r="B14" s="3" t="s">
        <v>52</v>
      </c>
      <c r="C14" s="3" t="s">
        <v>38</v>
      </c>
    </row>
    <row r="15" spans="1:3" ht="15.75" customHeight="1" x14ac:dyDescent="0.15">
      <c r="A15" s="3" t="s">
        <v>30</v>
      </c>
      <c r="B15" s="3" t="s">
        <v>53</v>
      </c>
      <c r="C15" s="3" t="s">
        <v>43</v>
      </c>
    </row>
    <row r="16" spans="1:3" ht="15.75" customHeight="1" x14ac:dyDescent="0.15">
      <c r="A16" s="3" t="s">
        <v>31</v>
      </c>
      <c r="B16" s="3" t="s">
        <v>54</v>
      </c>
      <c r="C16" s="3" t="s">
        <v>43</v>
      </c>
    </row>
    <row r="17" spans="1:3" ht="15.75" customHeight="1" x14ac:dyDescent="0.15">
      <c r="A17" s="3" t="s">
        <v>32</v>
      </c>
      <c r="B17" s="3" t="s">
        <v>55</v>
      </c>
      <c r="C17" s="3" t="s">
        <v>38</v>
      </c>
    </row>
    <row r="18" spans="1:3" ht="15.75" customHeight="1" x14ac:dyDescent="0.15">
      <c r="A18" s="3" t="s">
        <v>33</v>
      </c>
      <c r="B18" s="3" t="s">
        <v>56</v>
      </c>
      <c r="C18" s="3" t="s">
        <v>47</v>
      </c>
    </row>
    <row r="19" spans="1:3" ht="15.75" customHeight="1" x14ac:dyDescent="0.15">
      <c r="A19" s="3" t="s">
        <v>34</v>
      </c>
      <c r="B19" s="3" t="s">
        <v>57</v>
      </c>
      <c r="C19" s="3" t="s">
        <v>43</v>
      </c>
    </row>
    <row r="20" spans="1:3" ht="15.75" customHeight="1" x14ac:dyDescent="0.15">
      <c r="A20" s="3" t="s">
        <v>35</v>
      </c>
      <c r="B20" s="3" t="s">
        <v>58</v>
      </c>
      <c r="C20" s="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pitfalls-all</vt:lpstr>
      <vt:lpstr>pitfalls-human</vt:lpstr>
      <vt:lpstr>pitfalls-ontogenix</vt:lpstr>
      <vt:lpstr>description of pitfalls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JESUALDO TOMAS FERNANDEZ BREIS</cp:lastModifiedBy>
  <dcterms:modified xsi:type="dcterms:W3CDTF">2024-09-04T14:40:12Z</dcterms:modified>
</cp:coreProperties>
</file>