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/Dropbox/Luscombe_Era/Active_Projects/PopDyn/four_strain_system/growth_data/"/>
    </mc:Choice>
  </mc:AlternateContent>
  <xr:revisionPtr revIDLastSave="0" documentId="13_ncr:1_{204F8FB8-1F19-AF49-B4FF-04DAB18C5F0E}" xr6:coauthVersionLast="36" xr6:coauthVersionMax="45" xr10:uidLastSave="{00000000-0000-0000-0000-000000000000}"/>
  <bookViews>
    <workbookView xWindow="15560" yWindow="10240" windowWidth="44600" windowHeight="20960" xr2:uid="{C84F81FE-5B73-5142-AD48-CFB5B7B636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L73" i="1" s="1"/>
  <c r="P73" i="1" s="1"/>
  <c r="J2" i="1"/>
  <c r="M22" i="1" l="1"/>
  <c r="Q22" i="1" s="1"/>
  <c r="N22" i="1"/>
  <c r="R22" i="1" s="1"/>
  <c r="K22" i="1"/>
  <c r="O22" i="1" s="1"/>
  <c r="L22" i="1"/>
  <c r="P22" i="1" s="1"/>
  <c r="L21" i="1"/>
  <c r="P21" i="1" s="1"/>
  <c r="M21" i="1"/>
  <c r="Q21" i="1" s="1"/>
  <c r="N21" i="1"/>
  <c r="R21" i="1" s="1"/>
  <c r="K21" i="1"/>
  <c r="O21" i="1" s="1"/>
  <c r="S21" i="1" s="1"/>
  <c r="N20" i="1"/>
  <c r="R20" i="1" s="1"/>
  <c r="L20" i="1"/>
  <c r="P20" i="1" s="1"/>
  <c r="M20" i="1"/>
  <c r="Q20" i="1" s="1"/>
  <c r="K20" i="1"/>
  <c r="O20" i="1" s="1"/>
  <c r="S20" i="1" s="1"/>
  <c r="M2" i="1"/>
  <c r="Q2" i="1" s="1"/>
  <c r="K2" i="1"/>
  <c r="O2" i="1" s="1"/>
  <c r="L2" i="1"/>
  <c r="P2" i="1" s="1"/>
  <c r="N2" i="1"/>
  <c r="R2" i="1" s="1"/>
  <c r="L8" i="1"/>
  <c r="P8" i="1" s="1"/>
  <c r="K8" i="1"/>
  <c r="O8" i="1" s="1"/>
  <c r="M8" i="1"/>
  <c r="Q8" i="1" s="1"/>
  <c r="N8" i="1"/>
  <c r="R8" i="1" s="1"/>
  <c r="L26" i="1"/>
  <c r="P26" i="1" s="1"/>
  <c r="T26" i="1" s="1"/>
  <c r="M26" i="1"/>
  <c r="Q26" i="1" s="1"/>
  <c r="U26" i="1" s="1"/>
  <c r="N26" i="1"/>
  <c r="R26" i="1" s="1"/>
  <c r="K26" i="1"/>
  <c r="O26" i="1" s="1"/>
  <c r="L32" i="1"/>
  <c r="P32" i="1" s="1"/>
  <c r="M32" i="1"/>
  <c r="Q32" i="1" s="1"/>
  <c r="N32" i="1"/>
  <c r="R32" i="1" s="1"/>
  <c r="K32" i="1"/>
  <c r="O32" i="1" s="1"/>
  <c r="L15" i="1"/>
  <c r="P15" i="1" s="1"/>
  <c r="M15" i="1"/>
  <c r="Q15" i="1" s="1"/>
  <c r="K15" i="1"/>
  <c r="O15" i="1" s="1"/>
  <c r="N15" i="1"/>
  <c r="R15" i="1" s="1"/>
  <c r="L7" i="1"/>
  <c r="P7" i="1" s="1"/>
  <c r="M7" i="1"/>
  <c r="Q7" i="1" s="1"/>
  <c r="K7" i="1"/>
  <c r="O7" i="1" s="1"/>
  <c r="N7" i="1"/>
  <c r="R7" i="1" s="1"/>
  <c r="K35" i="1"/>
  <c r="O35" i="1" s="1"/>
  <c r="L35" i="1"/>
  <c r="P35" i="1" s="1"/>
  <c r="M35" i="1"/>
  <c r="Q35" i="1" s="1"/>
  <c r="N35" i="1"/>
  <c r="R35" i="1" s="1"/>
  <c r="V35" i="1" s="1"/>
  <c r="K34" i="1"/>
  <c r="O34" i="1" s="1"/>
  <c r="L34" i="1"/>
  <c r="P34" i="1" s="1"/>
  <c r="M34" i="1"/>
  <c r="Q34" i="1" s="1"/>
  <c r="N34" i="1"/>
  <c r="R34" i="1" s="1"/>
  <c r="L10" i="1"/>
  <c r="P10" i="1" s="1"/>
  <c r="N10" i="1"/>
  <c r="R10" i="1" s="1"/>
  <c r="M10" i="1"/>
  <c r="Q10" i="1" s="1"/>
  <c r="K10" i="1"/>
  <c r="O10" i="1" s="1"/>
  <c r="N6" i="1"/>
  <c r="R6" i="1" s="1"/>
  <c r="M6" i="1"/>
  <c r="Q6" i="1" s="1"/>
  <c r="K6" i="1"/>
  <c r="O6" i="1" s="1"/>
  <c r="L6" i="1"/>
  <c r="P6" i="1" s="1"/>
  <c r="K33" i="1"/>
  <c r="O33" i="1" s="1"/>
  <c r="M33" i="1"/>
  <c r="Q33" i="1" s="1"/>
  <c r="U33" i="1" s="1"/>
  <c r="L33" i="1"/>
  <c r="P33" i="1" s="1"/>
  <c r="N33" i="1"/>
  <c r="R33" i="1" s="1"/>
  <c r="V33" i="1" s="1"/>
  <c r="N25" i="1"/>
  <c r="R25" i="1" s="1"/>
  <c r="K25" i="1"/>
  <c r="O25" i="1" s="1"/>
  <c r="L25" i="1"/>
  <c r="P25" i="1" s="1"/>
  <c r="T25" i="1" s="1"/>
  <c r="M25" i="1"/>
  <c r="Q25" i="1" s="1"/>
  <c r="K16" i="1"/>
  <c r="O16" i="1" s="1"/>
  <c r="L16" i="1"/>
  <c r="P16" i="1" s="1"/>
  <c r="M16" i="1"/>
  <c r="Q16" i="1" s="1"/>
  <c r="N16" i="1"/>
  <c r="R16" i="1" s="1"/>
  <c r="L37" i="1"/>
  <c r="P37" i="1" s="1"/>
  <c r="M37" i="1"/>
  <c r="Q37" i="1" s="1"/>
  <c r="N37" i="1"/>
  <c r="R37" i="1" s="1"/>
  <c r="K37" i="1"/>
  <c r="O37" i="1" s="1"/>
  <c r="K13" i="1"/>
  <c r="O13" i="1" s="1"/>
  <c r="L13" i="1"/>
  <c r="P13" i="1" s="1"/>
  <c r="M13" i="1"/>
  <c r="Q13" i="1" s="1"/>
  <c r="N13" i="1"/>
  <c r="R13" i="1" s="1"/>
  <c r="K5" i="1"/>
  <c r="O5" i="1" s="1"/>
  <c r="M5" i="1"/>
  <c r="Q5" i="1" s="1"/>
  <c r="L5" i="1"/>
  <c r="P5" i="1" s="1"/>
  <c r="N5" i="1"/>
  <c r="R5" i="1" s="1"/>
  <c r="L43" i="1"/>
  <c r="P43" i="1" s="1"/>
  <c r="T43" i="1" s="1"/>
  <c r="N43" i="1"/>
  <c r="R43" i="1" s="1"/>
  <c r="V43" i="1" s="1"/>
  <c r="K43" i="1"/>
  <c r="O43" i="1" s="1"/>
  <c r="M43" i="1"/>
  <c r="Q43" i="1" s="1"/>
  <c r="M9" i="1"/>
  <c r="Q9" i="1" s="1"/>
  <c r="N9" i="1"/>
  <c r="R9" i="1" s="1"/>
  <c r="L9" i="1"/>
  <c r="P9" i="1" s="1"/>
  <c r="K9" i="1"/>
  <c r="O9" i="1" s="1"/>
  <c r="K24" i="1"/>
  <c r="O24" i="1" s="1"/>
  <c r="M24" i="1"/>
  <c r="Q24" i="1" s="1"/>
  <c r="L24" i="1"/>
  <c r="P24" i="1" s="1"/>
  <c r="N24" i="1"/>
  <c r="R24" i="1" s="1"/>
  <c r="V24" i="1" s="1"/>
  <c r="K23" i="1"/>
  <c r="O23" i="1" s="1"/>
  <c r="L23" i="1"/>
  <c r="P23" i="1" s="1"/>
  <c r="M23" i="1"/>
  <c r="Q23" i="1" s="1"/>
  <c r="N23" i="1"/>
  <c r="R23" i="1" s="1"/>
  <c r="V23" i="1" s="1"/>
  <c r="N14" i="1"/>
  <c r="R14" i="1" s="1"/>
  <c r="K14" i="1"/>
  <c r="O14" i="1" s="1"/>
  <c r="L14" i="1"/>
  <c r="P14" i="1" s="1"/>
  <c r="M14" i="1"/>
  <c r="Q14" i="1" s="1"/>
  <c r="N36" i="1"/>
  <c r="R36" i="1" s="1"/>
  <c r="M36" i="1"/>
  <c r="Q36" i="1" s="1"/>
  <c r="K36" i="1"/>
  <c r="O36" i="1" s="1"/>
  <c r="S36" i="1" s="1"/>
  <c r="L36" i="1"/>
  <c r="P36" i="1" s="1"/>
  <c r="M28" i="1"/>
  <c r="Q28" i="1" s="1"/>
  <c r="U28" i="1" s="1"/>
  <c r="N28" i="1"/>
  <c r="R28" i="1" s="1"/>
  <c r="L28" i="1"/>
  <c r="P28" i="1" s="1"/>
  <c r="K28" i="1"/>
  <c r="O28" i="1" s="1"/>
  <c r="K12" i="1"/>
  <c r="O12" i="1" s="1"/>
  <c r="L12" i="1"/>
  <c r="P12" i="1" s="1"/>
  <c r="M12" i="1"/>
  <c r="Q12" i="1" s="1"/>
  <c r="N12" i="1"/>
  <c r="R12" i="1" s="1"/>
  <c r="K4" i="1"/>
  <c r="O4" i="1" s="1"/>
  <c r="L4" i="1"/>
  <c r="P4" i="1" s="1"/>
  <c r="M4" i="1"/>
  <c r="Q4" i="1" s="1"/>
  <c r="N4" i="1"/>
  <c r="R4" i="1" s="1"/>
  <c r="N27" i="1"/>
  <c r="R27" i="1" s="1"/>
  <c r="K27" i="1"/>
  <c r="O27" i="1" s="1"/>
  <c r="L27" i="1"/>
  <c r="P27" i="1" s="1"/>
  <c r="T27" i="1" s="1"/>
  <c r="M27" i="1"/>
  <c r="Q27" i="1" s="1"/>
  <c r="U27" i="1" s="1"/>
  <c r="K11" i="1"/>
  <c r="O11" i="1" s="1"/>
  <c r="N11" i="1"/>
  <c r="R11" i="1" s="1"/>
  <c r="L11" i="1"/>
  <c r="P11" i="1" s="1"/>
  <c r="M11" i="1"/>
  <c r="Q11" i="1" s="1"/>
  <c r="L3" i="1"/>
  <c r="P3" i="1" s="1"/>
  <c r="M3" i="1"/>
  <c r="Q3" i="1" s="1"/>
  <c r="K3" i="1"/>
  <c r="O3" i="1" s="1"/>
  <c r="N3" i="1"/>
  <c r="R3" i="1" s="1"/>
  <c r="K64" i="1"/>
  <c r="O64" i="1" s="1"/>
  <c r="M64" i="1"/>
  <c r="Q64" i="1" s="1"/>
  <c r="U64" i="1" s="1"/>
  <c r="N64" i="1"/>
  <c r="R64" i="1" s="1"/>
  <c r="L64" i="1"/>
  <c r="P64" i="1" s="1"/>
  <c r="T64" i="1" s="1"/>
  <c r="M63" i="1"/>
  <c r="Q63" i="1" s="1"/>
  <c r="K63" i="1"/>
  <c r="O63" i="1" s="1"/>
  <c r="N63" i="1"/>
  <c r="R63" i="1" s="1"/>
  <c r="L63" i="1"/>
  <c r="P63" i="1" s="1"/>
  <c r="K62" i="1"/>
  <c r="O62" i="1" s="1"/>
  <c r="M62" i="1"/>
  <c r="Q62" i="1" s="1"/>
  <c r="U62" i="1" s="1"/>
  <c r="N62" i="1"/>
  <c r="R62" i="1" s="1"/>
  <c r="L62" i="1"/>
  <c r="P62" i="1" s="1"/>
  <c r="T62" i="1" s="1"/>
  <c r="K61" i="1"/>
  <c r="O61" i="1" s="1"/>
  <c r="N61" i="1"/>
  <c r="R61" i="1" s="1"/>
  <c r="L61" i="1"/>
  <c r="P61" i="1" s="1"/>
  <c r="T61" i="1" s="1"/>
  <c r="M61" i="1"/>
  <c r="Q61" i="1" s="1"/>
  <c r="N60" i="1"/>
  <c r="R60" i="1" s="1"/>
  <c r="K60" i="1"/>
  <c r="O60" i="1" s="1"/>
  <c r="M60" i="1"/>
  <c r="Q60" i="1" s="1"/>
  <c r="L60" i="1"/>
  <c r="P60" i="1" s="1"/>
  <c r="K59" i="1"/>
  <c r="O59" i="1" s="1"/>
  <c r="L59" i="1"/>
  <c r="P59" i="1" s="1"/>
  <c r="M59" i="1"/>
  <c r="Q59" i="1" s="1"/>
  <c r="N59" i="1"/>
  <c r="R59" i="1" s="1"/>
  <c r="L58" i="1"/>
  <c r="P58" i="1" s="1"/>
  <c r="N58" i="1"/>
  <c r="R58" i="1" s="1"/>
  <c r="M58" i="1"/>
  <c r="Q58" i="1" s="1"/>
  <c r="K58" i="1"/>
  <c r="O58" i="1" s="1"/>
  <c r="S58" i="1" s="1"/>
  <c r="N57" i="1"/>
  <c r="R57" i="1" s="1"/>
  <c r="K57" i="1"/>
  <c r="O57" i="1" s="1"/>
  <c r="L57" i="1"/>
  <c r="P57" i="1" s="1"/>
  <c r="T57" i="1" s="1"/>
  <c r="M57" i="1"/>
  <c r="Q57" i="1" s="1"/>
  <c r="L56" i="1"/>
  <c r="P56" i="1" s="1"/>
  <c r="N56" i="1"/>
  <c r="R56" i="1" s="1"/>
  <c r="M56" i="1"/>
  <c r="Q56" i="1" s="1"/>
  <c r="K56" i="1"/>
  <c r="O56" i="1" s="1"/>
  <c r="S56" i="1" s="1"/>
  <c r="L70" i="1"/>
  <c r="P70" i="1" s="1"/>
  <c r="M70" i="1"/>
  <c r="Q70" i="1" s="1"/>
  <c r="N70" i="1"/>
  <c r="R70" i="1" s="1"/>
  <c r="K70" i="1"/>
  <c r="O70" i="1" s="1"/>
  <c r="K69" i="1"/>
  <c r="O69" i="1" s="1"/>
  <c r="N69" i="1"/>
  <c r="R69" i="1" s="1"/>
  <c r="L69" i="1"/>
  <c r="P69" i="1" s="1"/>
  <c r="M69" i="1"/>
  <c r="Q69" i="1" s="1"/>
  <c r="U69" i="1" s="1"/>
  <c r="L68" i="1"/>
  <c r="P68" i="1" s="1"/>
  <c r="M68" i="1"/>
  <c r="Q68" i="1" s="1"/>
  <c r="K68" i="1"/>
  <c r="O68" i="1" s="1"/>
  <c r="N68" i="1"/>
  <c r="R68" i="1" s="1"/>
  <c r="V68" i="1" s="1"/>
  <c r="K73" i="1"/>
  <c r="O73" i="1" s="1"/>
  <c r="M73" i="1"/>
  <c r="Q73" i="1" s="1"/>
  <c r="N73" i="1"/>
  <c r="R73" i="1" s="1"/>
  <c r="K72" i="1"/>
  <c r="O72" i="1" s="1"/>
  <c r="S72" i="1" s="1"/>
  <c r="L72" i="1"/>
  <c r="P72" i="1" s="1"/>
  <c r="M72" i="1"/>
  <c r="Q72" i="1" s="1"/>
  <c r="N72" i="1"/>
  <c r="R72" i="1" s="1"/>
  <c r="K71" i="1"/>
  <c r="O71" i="1" s="1"/>
  <c r="S71" i="1" s="1"/>
  <c r="N71" i="1"/>
  <c r="R71" i="1" s="1"/>
  <c r="V71" i="1" s="1"/>
  <c r="L71" i="1"/>
  <c r="P71" i="1" s="1"/>
  <c r="M71" i="1"/>
  <c r="Q71" i="1" s="1"/>
  <c r="M65" i="1"/>
  <c r="Q65" i="1" s="1"/>
  <c r="U65" i="1" s="1"/>
  <c r="K65" i="1"/>
  <c r="O65" i="1" s="1"/>
  <c r="L65" i="1"/>
  <c r="P65" i="1" s="1"/>
  <c r="N65" i="1"/>
  <c r="R65" i="1" s="1"/>
  <c r="K67" i="1"/>
  <c r="O67" i="1" s="1"/>
  <c r="M67" i="1"/>
  <c r="Q67" i="1" s="1"/>
  <c r="U67" i="1" s="1"/>
  <c r="L67" i="1"/>
  <c r="P67" i="1" s="1"/>
  <c r="N67" i="1"/>
  <c r="R67" i="1" s="1"/>
  <c r="K66" i="1"/>
  <c r="O66" i="1" s="1"/>
  <c r="L66" i="1"/>
  <c r="P66" i="1" s="1"/>
  <c r="M66" i="1"/>
  <c r="Q66" i="1" s="1"/>
  <c r="N66" i="1"/>
  <c r="R66" i="1" s="1"/>
  <c r="N30" i="1"/>
  <c r="R30" i="1" s="1"/>
  <c r="L30" i="1"/>
  <c r="P30" i="1" s="1"/>
  <c r="M30" i="1"/>
  <c r="Q30" i="1" s="1"/>
  <c r="U30" i="1" s="1"/>
  <c r="K30" i="1"/>
  <c r="O30" i="1" s="1"/>
  <c r="S30" i="1" s="1"/>
  <c r="L18" i="1"/>
  <c r="P18" i="1" s="1"/>
  <c r="K18" i="1"/>
  <c r="O18" i="1" s="1"/>
  <c r="N18" i="1"/>
  <c r="R18" i="1" s="1"/>
  <c r="M18" i="1"/>
  <c r="Q18" i="1" s="1"/>
  <c r="N31" i="1"/>
  <c r="R31" i="1" s="1"/>
  <c r="L31" i="1"/>
  <c r="P31" i="1" s="1"/>
  <c r="K31" i="1"/>
  <c r="O31" i="1" s="1"/>
  <c r="S31" i="1" s="1"/>
  <c r="M31" i="1"/>
  <c r="Q31" i="1" s="1"/>
  <c r="U31" i="1" s="1"/>
  <c r="L42" i="1"/>
  <c r="P42" i="1" s="1"/>
  <c r="T42" i="1" s="1"/>
  <c r="K42" i="1"/>
  <c r="O42" i="1" s="1"/>
  <c r="M42" i="1"/>
  <c r="Q42" i="1" s="1"/>
  <c r="N42" i="1"/>
  <c r="R42" i="1" s="1"/>
  <c r="L41" i="1"/>
  <c r="P41" i="1" s="1"/>
  <c r="T41" i="1" s="1"/>
  <c r="K41" i="1"/>
  <c r="O41" i="1" s="1"/>
  <c r="N41" i="1"/>
  <c r="R41" i="1" s="1"/>
  <c r="V41" i="1" s="1"/>
  <c r="M41" i="1"/>
  <c r="Q41" i="1" s="1"/>
  <c r="K49" i="1"/>
  <c r="O49" i="1" s="1"/>
  <c r="S49" i="1" s="1"/>
  <c r="M49" i="1"/>
  <c r="Q49" i="1" s="1"/>
  <c r="N49" i="1"/>
  <c r="R49" i="1" s="1"/>
  <c r="L49" i="1"/>
  <c r="P49" i="1" s="1"/>
  <c r="K48" i="1"/>
  <c r="O48" i="1" s="1"/>
  <c r="S48" i="1" s="1"/>
  <c r="L48" i="1"/>
  <c r="P48" i="1" s="1"/>
  <c r="M48" i="1"/>
  <c r="Q48" i="1" s="1"/>
  <c r="U48" i="1" s="1"/>
  <c r="N48" i="1"/>
  <c r="R48" i="1" s="1"/>
  <c r="L47" i="1"/>
  <c r="P47" i="1" s="1"/>
  <c r="N47" i="1"/>
  <c r="R47" i="1" s="1"/>
  <c r="K47" i="1"/>
  <c r="O47" i="1" s="1"/>
  <c r="M47" i="1"/>
  <c r="Q47" i="1" s="1"/>
  <c r="M54" i="1"/>
  <c r="Q54" i="1" s="1"/>
  <c r="N54" i="1"/>
  <c r="R54" i="1" s="1"/>
  <c r="V54" i="1" s="1"/>
  <c r="K54" i="1"/>
  <c r="O54" i="1" s="1"/>
  <c r="S54" i="1" s="1"/>
  <c r="L54" i="1"/>
  <c r="P54" i="1" s="1"/>
  <c r="L53" i="1"/>
  <c r="P53" i="1" s="1"/>
  <c r="M53" i="1"/>
  <c r="Q53" i="1" s="1"/>
  <c r="N53" i="1"/>
  <c r="R53" i="1" s="1"/>
  <c r="K53" i="1"/>
  <c r="O53" i="1" s="1"/>
  <c r="S53" i="1" s="1"/>
  <c r="L52" i="1"/>
  <c r="P52" i="1" s="1"/>
  <c r="K52" i="1"/>
  <c r="O52" i="1" s="1"/>
  <c r="M52" i="1"/>
  <c r="Q52" i="1" s="1"/>
  <c r="U52" i="1" s="1"/>
  <c r="N52" i="1"/>
  <c r="R52" i="1" s="1"/>
  <c r="V52" i="1" s="1"/>
  <c r="N51" i="1"/>
  <c r="R51" i="1" s="1"/>
  <c r="V51" i="1" s="1"/>
  <c r="L51" i="1"/>
  <c r="P51" i="1" s="1"/>
  <c r="M51" i="1"/>
  <c r="Q51" i="1" s="1"/>
  <c r="U51" i="1" s="1"/>
  <c r="K51" i="1"/>
  <c r="O51" i="1" s="1"/>
  <c r="M50" i="1"/>
  <c r="Q50" i="1" s="1"/>
  <c r="U50" i="1" s="1"/>
  <c r="K50" i="1"/>
  <c r="O50" i="1" s="1"/>
  <c r="L50" i="1"/>
  <c r="P50" i="1" s="1"/>
  <c r="N50" i="1"/>
  <c r="R50" i="1" s="1"/>
  <c r="V50" i="1" s="1"/>
  <c r="N46" i="1"/>
  <c r="R46" i="1" s="1"/>
  <c r="V46" i="1" s="1"/>
  <c r="L46" i="1"/>
  <c r="P46" i="1" s="1"/>
  <c r="T46" i="1" s="1"/>
  <c r="M46" i="1"/>
  <c r="Q46" i="1" s="1"/>
  <c r="U46" i="1" s="1"/>
  <c r="K46" i="1"/>
  <c r="O46" i="1" s="1"/>
  <c r="K45" i="1"/>
  <c r="O45" i="1" s="1"/>
  <c r="N45" i="1"/>
  <c r="R45" i="1" s="1"/>
  <c r="V45" i="1" s="1"/>
  <c r="L45" i="1"/>
  <c r="P45" i="1" s="1"/>
  <c r="T45" i="1" s="1"/>
  <c r="M45" i="1"/>
  <c r="Q45" i="1" s="1"/>
  <c r="U45" i="1" s="1"/>
  <c r="N44" i="1"/>
  <c r="R44" i="1" s="1"/>
  <c r="V44" i="1" s="1"/>
  <c r="K44" i="1"/>
  <c r="O44" i="1" s="1"/>
  <c r="M44" i="1"/>
  <c r="Q44" i="1" s="1"/>
  <c r="U44" i="1" s="1"/>
  <c r="L44" i="1"/>
  <c r="P44" i="1" s="1"/>
  <c r="T44" i="1" s="1"/>
  <c r="K40" i="1"/>
  <c r="O40" i="1" s="1"/>
  <c r="S40" i="1" s="1"/>
  <c r="M40" i="1"/>
  <c r="Q40" i="1" s="1"/>
  <c r="L40" i="1"/>
  <c r="P40" i="1" s="1"/>
  <c r="T40" i="1" s="1"/>
  <c r="N40" i="1"/>
  <c r="R40" i="1" s="1"/>
  <c r="N39" i="1"/>
  <c r="R39" i="1" s="1"/>
  <c r="K39" i="1"/>
  <c r="O39" i="1" s="1"/>
  <c r="L39" i="1"/>
  <c r="P39" i="1" s="1"/>
  <c r="T39" i="1" s="1"/>
  <c r="M39" i="1"/>
  <c r="Q39" i="1" s="1"/>
  <c r="M38" i="1"/>
  <c r="Q38" i="1" s="1"/>
  <c r="K38" i="1"/>
  <c r="O38" i="1" s="1"/>
  <c r="S38" i="1" s="1"/>
  <c r="N38" i="1"/>
  <c r="R38" i="1" s="1"/>
  <c r="L38" i="1"/>
  <c r="P38" i="1" s="1"/>
  <c r="T38" i="1" s="1"/>
  <c r="K55" i="1"/>
  <c r="O55" i="1" s="1"/>
  <c r="S55" i="1" s="1"/>
  <c r="L55" i="1"/>
  <c r="P55" i="1" s="1"/>
  <c r="M55" i="1"/>
  <c r="Q55" i="1" s="1"/>
  <c r="N55" i="1"/>
  <c r="R55" i="1" s="1"/>
  <c r="V55" i="1" s="1"/>
  <c r="M19" i="1"/>
  <c r="Q19" i="1" s="1"/>
  <c r="L19" i="1"/>
  <c r="P19" i="1" s="1"/>
  <c r="N19" i="1"/>
  <c r="R19" i="1" s="1"/>
  <c r="K19" i="1"/>
  <c r="O19" i="1" s="1"/>
  <c r="L17" i="1"/>
  <c r="P17" i="1" s="1"/>
  <c r="K17" i="1"/>
  <c r="O17" i="1" s="1"/>
  <c r="M17" i="1"/>
  <c r="Q17" i="1" s="1"/>
  <c r="N17" i="1"/>
  <c r="R17" i="1" s="1"/>
  <c r="T60" i="1" l="1"/>
  <c r="V73" i="1"/>
  <c r="T28" i="1"/>
  <c r="T24" i="1"/>
  <c r="V69" i="1"/>
  <c r="S73" i="1"/>
  <c r="T56" i="1"/>
  <c r="T58" i="1"/>
  <c r="V60" i="1"/>
  <c r="S35" i="1"/>
  <c r="T21" i="1"/>
  <c r="S67" i="1"/>
  <c r="V59" i="1"/>
  <c r="T63" i="1"/>
  <c r="S37" i="1"/>
  <c r="V34" i="1"/>
  <c r="T22" i="1"/>
  <c r="V72" i="1"/>
  <c r="V37" i="1"/>
  <c r="U34" i="1"/>
  <c r="V32" i="1"/>
  <c r="S22" i="1"/>
  <c r="S66" i="1"/>
  <c r="V53" i="1"/>
  <c r="U66" i="1"/>
  <c r="U68" i="1"/>
  <c r="U70" i="1"/>
  <c r="S57" i="1"/>
  <c r="T59" i="1"/>
  <c r="V61" i="1"/>
  <c r="T23" i="1"/>
  <c r="U32" i="1"/>
  <c r="T20" i="1"/>
  <c r="V42" i="1"/>
  <c r="V70" i="1"/>
  <c r="S39" i="1"/>
  <c r="U49" i="1"/>
  <c r="S65" i="1"/>
  <c r="U63" i="1"/>
  <c r="V36" i="1"/>
  <c r="V25" i="1"/>
</calcChain>
</file>

<file path=xl/sharedStrings.xml><?xml version="1.0" encoding="utf-8"?>
<sst xmlns="http://schemas.openxmlformats.org/spreadsheetml/2006/main" count="136" uniqueCount="59">
  <si>
    <t>Time</t>
  </si>
  <si>
    <t>Strains</t>
  </si>
  <si>
    <t>Supplement</t>
  </si>
  <si>
    <t>Ade-FBR_count</t>
  </si>
  <si>
    <t>Trp-FBR_count</t>
  </si>
  <si>
    <t>His-FBR_count</t>
  </si>
  <si>
    <t>Lys-FBR_count</t>
  </si>
  <si>
    <t>Total</t>
  </si>
  <si>
    <t>Ade-FBR_percent</t>
  </si>
  <si>
    <t>Trp-FBR_percent</t>
  </si>
  <si>
    <t>His-FBR_percent</t>
  </si>
  <si>
    <t>Lys-FBR_percent</t>
  </si>
  <si>
    <t>TA</t>
  </si>
  <si>
    <t>Replicate</t>
  </si>
  <si>
    <t>TL</t>
  </si>
  <si>
    <t>TH</t>
  </si>
  <si>
    <t>HA</t>
  </si>
  <si>
    <t>HL</t>
  </si>
  <si>
    <t>AL</t>
  </si>
  <si>
    <t>CellCount</t>
  </si>
  <si>
    <t>Ade-FBR_cells</t>
  </si>
  <si>
    <t>Trp-FBR_cells</t>
  </si>
  <si>
    <t>His-FBR_cells</t>
  </si>
  <si>
    <t>Lys-FBR_cells</t>
  </si>
  <si>
    <t>Ade-FBR_growth</t>
  </si>
  <si>
    <t>Trp-FBR_growth</t>
  </si>
  <si>
    <t>Lys-FBR_growth</t>
  </si>
  <si>
    <t>His-FBR_growth</t>
  </si>
  <si>
    <t>Trp</t>
  </si>
  <si>
    <t>His</t>
  </si>
  <si>
    <t>Lys</t>
  </si>
  <si>
    <t>Ade: Day 1</t>
  </si>
  <si>
    <t>Trp: Day 1</t>
  </si>
  <si>
    <t>His: Day 1</t>
  </si>
  <si>
    <t>Lys: Day 1</t>
  </si>
  <si>
    <t>Ade: Day 2</t>
  </si>
  <si>
    <t>Trp: Day 2</t>
  </si>
  <si>
    <t>His: Day 2</t>
  </si>
  <si>
    <t>Lys: Day 2</t>
  </si>
  <si>
    <t>Ade: Day 3</t>
  </si>
  <si>
    <t>Trp: Day 3</t>
  </si>
  <si>
    <t>His: Day 3</t>
  </si>
  <si>
    <t>Lys: Day 3</t>
  </si>
  <si>
    <t>-</t>
  </si>
  <si>
    <t>Ade</t>
  </si>
  <si>
    <t>ADE+TRP</t>
  </si>
  <si>
    <t>ADE+HIS</t>
  </si>
  <si>
    <t>ADE+LYS</t>
  </si>
  <si>
    <t>TRP+HIS</t>
  </si>
  <si>
    <t>TRP+LYS</t>
  </si>
  <si>
    <t>Trp+ADE</t>
  </si>
  <si>
    <t>HIS+TRP</t>
  </si>
  <si>
    <t>HIS+LYS</t>
  </si>
  <si>
    <t>HIS+ADE</t>
  </si>
  <si>
    <t>LYS+TRP</t>
  </si>
  <si>
    <t>LYS+HIS</t>
  </si>
  <si>
    <t>LYS+ADE</t>
  </si>
  <si>
    <t>Calibration Error</t>
  </si>
  <si>
    <t>missing previous day for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</si>
</sst>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3" borderId="0" xfId="0" applyFill="1"/>
    <xf numFmtId="1" fontId="0" fillId="3" borderId="0" xfId="0" applyNumberFormat="1" applyFill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FED4-F23D-FC47-B362-309C94DC2763}">
  <dimension ref="A1:W127"/>
  <sheetViews>
    <sheetView tabSelected="1" workbookViewId="0">
      <pane ySplit="1" topLeftCell="A2" activePane="bottomLeft" state="frozen"/>
      <selection pane="bottomLeft" activeCell="L95" sqref="L95"/>
    </sheetView>
  </sheetViews>
  <sheetFormatPr baseColWidth="10" defaultRowHeight="16" x14ac:dyDescent="0.2"/>
  <cols>
    <col min="16" max="16" width="12.5" bestFit="1" customWidth="1"/>
  </cols>
  <sheetData>
    <row r="1" spans="1:22" x14ac:dyDescent="0.2">
      <c r="A1" t="s">
        <v>1</v>
      </c>
      <c r="B1" t="s">
        <v>13</v>
      </c>
      <c r="C1" t="s">
        <v>0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20</v>
      </c>
      <c r="P1" t="s">
        <v>21</v>
      </c>
      <c r="Q1" t="s">
        <v>22</v>
      </c>
      <c r="R1" t="s">
        <v>23</v>
      </c>
      <c r="S1" s="18" t="s">
        <v>24</v>
      </c>
      <c r="T1" s="6" t="s">
        <v>25</v>
      </c>
      <c r="U1" s="6" t="s">
        <v>27</v>
      </c>
      <c r="V1" s="7" t="s">
        <v>26</v>
      </c>
    </row>
    <row r="2" spans="1:22" x14ac:dyDescent="0.2">
      <c r="A2" t="s">
        <v>12</v>
      </c>
      <c r="B2">
        <v>1</v>
      </c>
      <c r="C2">
        <v>0</v>
      </c>
      <c r="E2" s="2">
        <v>67382.240000000005</v>
      </c>
      <c r="F2">
        <v>40</v>
      </c>
      <c r="G2">
        <v>42</v>
      </c>
      <c r="J2">
        <f>SUM(F2:I2)</f>
        <v>82</v>
      </c>
      <c r="K2">
        <f>(F2/$J2)*100</f>
        <v>48.780487804878049</v>
      </c>
      <c r="L2">
        <f>(G2/$J2)*100</f>
        <v>51.219512195121951</v>
      </c>
      <c r="M2">
        <f>(H2/$J2)*100</f>
        <v>0</v>
      </c>
      <c r="N2">
        <f>(I2/$J2)*100</f>
        <v>0</v>
      </c>
      <c r="O2">
        <f>K2/100*$E2</f>
        <v>32869.385365853661</v>
      </c>
      <c r="P2">
        <f t="shared" ref="P2:R2" si="0">L2/100*$E2</f>
        <v>34512.854634146344</v>
      </c>
      <c r="Q2">
        <f t="shared" si="0"/>
        <v>0</v>
      </c>
      <c r="R2">
        <f t="shared" si="0"/>
        <v>0</v>
      </c>
      <c r="S2" s="19">
        <v>0</v>
      </c>
      <c r="T2" s="11">
        <v>0</v>
      </c>
      <c r="U2" s="11">
        <v>0</v>
      </c>
      <c r="V2" s="12">
        <v>0</v>
      </c>
    </row>
    <row r="3" spans="1:22" x14ac:dyDescent="0.2">
      <c r="A3" t="s">
        <v>12</v>
      </c>
      <c r="B3">
        <v>2</v>
      </c>
      <c r="C3">
        <v>0</v>
      </c>
      <c r="E3" s="2">
        <v>67522.039999999994</v>
      </c>
      <c r="F3">
        <v>25</v>
      </c>
      <c r="G3">
        <v>56</v>
      </c>
      <c r="J3">
        <f t="shared" ref="J3:J66" si="1">SUM(F3:I3)</f>
        <v>81</v>
      </c>
      <c r="K3">
        <f t="shared" ref="K3:K66" si="2">(F3/$J3)*100</f>
        <v>30.864197530864196</v>
      </c>
      <c r="L3">
        <f t="shared" ref="L3:L34" si="3">(G3/$J3)*100</f>
        <v>69.135802469135797</v>
      </c>
      <c r="M3">
        <f t="shared" ref="M3:M34" si="4">(H3/$J3)*100</f>
        <v>0</v>
      </c>
      <c r="N3">
        <f t="shared" ref="N3:N34" si="5">(I3/$J3)*100</f>
        <v>0</v>
      </c>
      <c r="O3">
        <f t="shared" ref="O3:O37" si="6">K3/100*$E3</f>
        <v>20840.135802469133</v>
      </c>
      <c r="P3">
        <f t="shared" ref="P3:P37" si="7">L3/100*$E3</f>
        <v>46681.904197530857</v>
      </c>
      <c r="Q3">
        <f t="shared" ref="Q3:Q37" si="8">M3/100*$E3</f>
        <v>0</v>
      </c>
      <c r="R3">
        <f t="shared" ref="R3:R37" si="9">N3/100*$E3</f>
        <v>0</v>
      </c>
      <c r="S3" s="19">
        <v>0</v>
      </c>
      <c r="T3" s="11">
        <v>0</v>
      </c>
      <c r="U3" s="11">
        <v>0</v>
      </c>
      <c r="V3" s="12">
        <v>0</v>
      </c>
    </row>
    <row r="4" spans="1:22" x14ac:dyDescent="0.2">
      <c r="A4" t="s">
        <v>12</v>
      </c>
      <c r="B4">
        <v>3</v>
      </c>
      <c r="C4">
        <v>0</v>
      </c>
      <c r="E4" s="2">
        <v>61510.76</v>
      </c>
      <c r="F4">
        <v>35</v>
      </c>
      <c r="G4">
        <v>51</v>
      </c>
      <c r="J4">
        <f t="shared" si="1"/>
        <v>86</v>
      </c>
      <c r="K4">
        <f t="shared" si="2"/>
        <v>40.697674418604649</v>
      </c>
      <c r="L4">
        <f t="shared" si="3"/>
        <v>59.302325581395351</v>
      </c>
      <c r="M4">
        <f t="shared" si="4"/>
        <v>0</v>
      </c>
      <c r="N4">
        <f t="shared" si="5"/>
        <v>0</v>
      </c>
      <c r="O4">
        <f t="shared" si="6"/>
        <v>25033.448837209304</v>
      </c>
      <c r="P4">
        <f t="shared" si="7"/>
        <v>36477.311162790706</v>
      </c>
      <c r="Q4">
        <f t="shared" si="8"/>
        <v>0</v>
      </c>
      <c r="R4">
        <f t="shared" si="9"/>
        <v>0</v>
      </c>
      <c r="S4" s="19">
        <v>0</v>
      </c>
      <c r="T4" s="11">
        <v>0</v>
      </c>
      <c r="U4" s="11">
        <v>0</v>
      </c>
      <c r="V4" s="12">
        <v>0</v>
      </c>
    </row>
    <row r="5" spans="1:22" x14ac:dyDescent="0.2">
      <c r="A5" t="s">
        <v>14</v>
      </c>
      <c r="B5">
        <v>1</v>
      </c>
      <c r="C5">
        <v>0</v>
      </c>
      <c r="E5" s="2">
        <v>19991</v>
      </c>
      <c r="G5">
        <v>42</v>
      </c>
      <c r="I5">
        <v>77</v>
      </c>
      <c r="J5">
        <f t="shared" si="1"/>
        <v>119</v>
      </c>
      <c r="K5">
        <f t="shared" si="2"/>
        <v>0</v>
      </c>
      <c r="L5">
        <f t="shared" si="3"/>
        <v>35.294117647058826</v>
      </c>
      <c r="M5">
        <f t="shared" si="4"/>
        <v>0</v>
      </c>
      <c r="N5">
        <f t="shared" si="5"/>
        <v>64.705882352941174</v>
      </c>
      <c r="O5">
        <f t="shared" si="6"/>
        <v>0</v>
      </c>
      <c r="P5">
        <f t="shared" si="7"/>
        <v>7055.6470588235297</v>
      </c>
      <c r="Q5">
        <f t="shared" si="8"/>
        <v>0</v>
      </c>
      <c r="R5">
        <f t="shared" si="9"/>
        <v>12935.352941176468</v>
      </c>
      <c r="S5" s="19">
        <v>0</v>
      </c>
      <c r="T5" s="11">
        <v>0</v>
      </c>
      <c r="U5" s="11">
        <v>0</v>
      </c>
      <c r="V5" s="12">
        <v>0</v>
      </c>
    </row>
    <row r="6" spans="1:22" x14ac:dyDescent="0.2">
      <c r="A6" t="s">
        <v>14</v>
      </c>
      <c r="B6">
        <v>2</v>
      </c>
      <c r="C6">
        <v>0</v>
      </c>
      <c r="E6" s="2">
        <v>30196.19</v>
      </c>
      <c r="G6">
        <v>48</v>
      </c>
      <c r="I6">
        <v>84</v>
      </c>
      <c r="J6">
        <f t="shared" si="1"/>
        <v>132</v>
      </c>
      <c r="K6">
        <f t="shared" si="2"/>
        <v>0</v>
      </c>
      <c r="L6">
        <f t="shared" si="3"/>
        <v>36.363636363636367</v>
      </c>
      <c r="M6">
        <f t="shared" si="4"/>
        <v>0</v>
      </c>
      <c r="N6">
        <f t="shared" si="5"/>
        <v>63.636363636363633</v>
      </c>
      <c r="O6">
        <f t="shared" si="6"/>
        <v>0</v>
      </c>
      <c r="P6">
        <f t="shared" si="7"/>
        <v>10980.432727272728</v>
      </c>
      <c r="Q6">
        <f t="shared" si="8"/>
        <v>0</v>
      </c>
      <c r="R6">
        <f t="shared" si="9"/>
        <v>19215.757272727271</v>
      </c>
      <c r="S6" s="19">
        <v>0</v>
      </c>
      <c r="T6" s="11">
        <v>0</v>
      </c>
      <c r="U6" s="11">
        <v>0</v>
      </c>
      <c r="V6" s="12">
        <v>0</v>
      </c>
    </row>
    <row r="7" spans="1:22" x14ac:dyDescent="0.2">
      <c r="A7" t="s">
        <v>14</v>
      </c>
      <c r="B7">
        <v>3</v>
      </c>
      <c r="C7">
        <v>0</v>
      </c>
      <c r="E7" s="2">
        <v>39283.01</v>
      </c>
      <c r="G7">
        <v>54</v>
      </c>
      <c r="I7">
        <v>40</v>
      </c>
      <c r="J7">
        <f t="shared" si="1"/>
        <v>94</v>
      </c>
      <c r="K7">
        <f t="shared" si="2"/>
        <v>0</v>
      </c>
      <c r="L7">
        <f t="shared" si="3"/>
        <v>57.446808510638306</v>
      </c>
      <c r="M7">
        <f t="shared" si="4"/>
        <v>0</v>
      </c>
      <c r="N7">
        <f t="shared" si="5"/>
        <v>42.553191489361701</v>
      </c>
      <c r="O7">
        <f t="shared" si="6"/>
        <v>0</v>
      </c>
      <c r="P7">
        <f t="shared" si="7"/>
        <v>22566.835531914898</v>
      </c>
      <c r="Q7">
        <f t="shared" si="8"/>
        <v>0</v>
      </c>
      <c r="R7">
        <f t="shared" si="9"/>
        <v>16716.174468085108</v>
      </c>
      <c r="S7" s="19">
        <v>0</v>
      </c>
      <c r="T7" s="11">
        <v>0</v>
      </c>
      <c r="U7" s="11">
        <v>0</v>
      </c>
      <c r="V7" s="12">
        <v>0</v>
      </c>
    </row>
    <row r="8" spans="1:22" x14ac:dyDescent="0.2">
      <c r="A8" t="s">
        <v>15</v>
      </c>
      <c r="B8">
        <v>1</v>
      </c>
      <c r="C8">
        <v>0</v>
      </c>
      <c r="E8" s="2">
        <v>22786.94</v>
      </c>
      <c r="G8">
        <v>44</v>
      </c>
      <c r="H8">
        <v>57</v>
      </c>
      <c r="J8">
        <f t="shared" si="1"/>
        <v>101</v>
      </c>
      <c r="K8">
        <f t="shared" si="2"/>
        <v>0</v>
      </c>
      <c r="L8">
        <f t="shared" si="3"/>
        <v>43.564356435643568</v>
      </c>
      <c r="M8">
        <f t="shared" si="4"/>
        <v>56.435643564356432</v>
      </c>
      <c r="N8">
        <f t="shared" si="5"/>
        <v>0</v>
      </c>
      <c r="O8">
        <f t="shared" si="6"/>
        <v>0</v>
      </c>
      <c r="P8">
        <f t="shared" si="7"/>
        <v>9926.9837623762378</v>
      </c>
      <c r="Q8">
        <f t="shared" si="8"/>
        <v>12859.956237623761</v>
      </c>
      <c r="R8">
        <f t="shared" si="9"/>
        <v>0</v>
      </c>
      <c r="S8" s="19">
        <v>0</v>
      </c>
      <c r="T8" s="11">
        <v>0</v>
      </c>
      <c r="U8" s="11">
        <v>0</v>
      </c>
      <c r="V8" s="12">
        <v>0</v>
      </c>
    </row>
    <row r="9" spans="1:22" x14ac:dyDescent="0.2">
      <c r="A9" t="s">
        <v>15</v>
      </c>
      <c r="B9">
        <v>2</v>
      </c>
      <c r="C9">
        <v>0</v>
      </c>
      <c r="E9" s="2">
        <v>110299.98</v>
      </c>
      <c r="G9">
        <v>58</v>
      </c>
      <c r="H9">
        <v>87</v>
      </c>
      <c r="J9">
        <f t="shared" si="1"/>
        <v>145</v>
      </c>
      <c r="K9">
        <f t="shared" si="2"/>
        <v>0</v>
      </c>
      <c r="L9">
        <f t="shared" si="3"/>
        <v>40</v>
      </c>
      <c r="M9">
        <f t="shared" si="4"/>
        <v>60</v>
      </c>
      <c r="N9">
        <f t="shared" si="5"/>
        <v>0</v>
      </c>
      <c r="O9">
        <f t="shared" si="6"/>
        <v>0</v>
      </c>
      <c r="P9">
        <f t="shared" si="7"/>
        <v>44119.991999999998</v>
      </c>
      <c r="Q9">
        <f t="shared" si="8"/>
        <v>66179.987999999998</v>
      </c>
      <c r="R9">
        <f t="shared" si="9"/>
        <v>0</v>
      </c>
      <c r="S9" s="19">
        <v>0</v>
      </c>
      <c r="T9" s="11">
        <v>0</v>
      </c>
      <c r="U9" s="11">
        <v>0</v>
      </c>
      <c r="V9" s="12">
        <v>0</v>
      </c>
    </row>
    <row r="10" spans="1:22" x14ac:dyDescent="0.2">
      <c r="A10" t="s">
        <v>15</v>
      </c>
      <c r="B10">
        <v>3</v>
      </c>
      <c r="C10">
        <v>0</v>
      </c>
      <c r="E10" s="2">
        <v>24464.51</v>
      </c>
      <c r="G10">
        <v>64</v>
      </c>
      <c r="H10">
        <v>78</v>
      </c>
      <c r="J10">
        <f t="shared" si="1"/>
        <v>142</v>
      </c>
      <c r="K10">
        <f t="shared" si="2"/>
        <v>0</v>
      </c>
      <c r="L10">
        <f t="shared" si="3"/>
        <v>45.070422535211272</v>
      </c>
      <c r="M10">
        <f t="shared" si="4"/>
        <v>54.929577464788736</v>
      </c>
      <c r="N10">
        <f t="shared" si="5"/>
        <v>0</v>
      </c>
      <c r="O10">
        <f t="shared" si="6"/>
        <v>0</v>
      </c>
      <c r="P10">
        <f t="shared" si="7"/>
        <v>11026.258028169015</v>
      </c>
      <c r="Q10">
        <f t="shared" si="8"/>
        <v>13438.251971830987</v>
      </c>
      <c r="R10">
        <f t="shared" si="9"/>
        <v>0</v>
      </c>
      <c r="S10" s="19">
        <v>0</v>
      </c>
      <c r="T10" s="11">
        <v>0</v>
      </c>
      <c r="U10" s="11">
        <v>0</v>
      </c>
      <c r="V10" s="12">
        <v>0</v>
      </c>
    </row>
    <row r="11" spans="1:22" x14ac:dyDescent="0.2">
      <c r="A11" t="s">
        <v>16</v>
      </c>
      <c r="B11">
        <v>1</v>
      </c>
      <c r="C11">
        <v>0</v>
      </c>
      <c r="E11" s="2">
        <v>33271.730000000003</v>
      </c>
      <c r="F11">
        <v>34</v>
      </c>
      <c r="H11">
        <v>70</v>
      </c>
      <c r="J11">
        <f t="shared" si="1"/>
        <v>104</v>
      </c>
      <c r="K11">
        <f t="shared" si="2"/>
        <v>32.692307692307693</v>
      </c>
      <c r="L11">
        <f t="shared" si="3"/>
        <v>0</v>
      </c>
      <c r="M11">
        <f t="shared" si="4"/>
        <v>67.307692307692307</v>
      </c>
      <c r="N11">
        <f t="shared" si="5"/>
        <v>0</v>
      </c>
      <c r="O11">
        <f t="shared" si="6"/>
        <v>10877.296346153847</v>
      </c>
      <c r="P11">
        <f t="shared" si="7"/>
        <v>0</v>
      </c>
      <c r="Q11">
        <f t="shared" si="8"/>
        <v>22394.433653846154</v>
      </c>
      <c r="R11">
        <f t="shared" si="9"/>
        <v>0</v>
      </c>
      <c r="S11" s="19">
        <v>0</v>
      </c>
      <c r="T11" s="11">
        <v>0</v>
      </c>
      <c r="U11" s="11">
        <v>0</v>
      </c>
      <c r="V11" s="12">
        <v>0</v>
      </c>
    </row>
    <row r="12" spans="1:22" x14ac:dyDescent="0.2">
      <c r="A12" t="s">
        <v>16</v>
      </c>
      <c r="B12">
        <v>2</v>
      </c>
      <c r="C12">
        <v>0</v>
      </c>
      <c r="E12" s="2">
        <v>35508.480000000003</v>
      </c>
      <c r="F12">
        <v>39</v>
      </c>
      <c r="H12">
        <v>63</v>
      </c>
      <c r="J12">
        <f t="shared" si="1"/>
        <v>102</v>
      </c>
      <c r="K12">
        <f t="shared" si="2"/>
        <v>38.235294117647058</v>
      </c>
      <c r="L12">
        <f t="shared" si="3"/>
        <v>0</v>
      </c>
      <c r="M12">
        <f t="shared" si="4"/>
        <v>61.764705882352942</v>
      </c>
      <c r="N12">
        <f t="shared" si="5"/>
        <v>0</v>
      </c>
      <c r="O12">
        <f t="shared" si="6"/>
        <v>13576.771764705883</v>
      </c>
      <c r="P12">
        <f t="shared" si="7"/>
        <v>0</v>
      </c>
      <c r="Q12">
        <f t="shared" si="8"/>
        <v>21931.708235294122</v>
      </c>
      <c r="R12">
        <f t="shared" si="9"/>
        <v>0</v>
      </c>
      <c r="S12" s="19">
        <v>0</v>
      </c>
      <c r="T12" s="11">
        <v>0</v>
      </c>
      <c r="U12" s="11">
        <v>0</v>
      </c>
      <c r="V12" s="12">
        <v>0</v>
      </c>
    </row>
    <row r="13" spans="1:22" x14ac:dyDescent="0.2">
      <c r="A13" t="s">
        <v>16</v>
      </c>
      <c r="B13">
        <v>3</v>
      </c>
      <c r="C13">
        <v>0</v>
      </c>
      <c r="E13" s="2">
        <v>26980.86</v>
      </c>
      <c r="F13">
        <v>38</v>
      </c>
      <c r="H13">
        <v>68</v>
      </c>
      <c r="J13">
        <f t="shared" si="1"/>
        <v>106</v>
      </c>
      <c r="K13">
        <f t="shared" si="2"/>
        <v>35.849056603773583</v>
      </c>
      <c r="L13">
        <f t="shared" si="3"/>
        <v>0</v>
      </c>
      <c r="M13">
        <f t="shared" si="4"/>
        <v>64.15094339622641</v>
      </c>
      <c r="N13">
        <f t="shared" si="5"/>
        <v>0</v>
      </c>
      <c r="O13">
        <f t="shared" si="6"/>
        <v>9672.3837735849047</v>
      </c>
      <c r="P13">
        <f t="shared" si="7"/>
        <v>0</v>
      </c>
      <c r="Q13">
        <f t="shared" si="8"/>
        <v>17308.476226415092</v>
      </c>
      <c r="R13">
        <f t="shared" si="9"/>
        <v>0</v>
      </c>
      <c r="S13" s="19">
        <v>0</v>
      </c>
      <c r="T13" s="11">
        <v>0</v>
      </c>
      <c r="U13" s="11">
        <v>0</v>
      </c>
      <c r="V13" s="12">
        <v>0</v>
      </c>
    </row>
    <row r="14" spans="1:22" x14ac:dyDescent="0.2">
      <c r="A14" t="s">
        <v>17</v>
      </c>
      <c r="B14">
        <v>1</v>
      </c>
      <c r="C14">
        <v>0</v>
      </c>
      <c r="E14" s="2">
        <v>7968.44</v>
      </c>
      <c r="H14">
        <v>62</v>
      </c>
      <c r="I14">
        <v>67</v>
      </c>
      <c r="J14">
        <f t="shared" si="1"/>
        <v>129</v>
      </c>
      <c r="K14">
        <f t="shared" si="2"/>
        <v>0</v>
      </c>
      <c r="L14">
        <f t="shared" si="3"/>
        <v>0</v>
      </c>
      <c r="M14">
        <f t="shared" si="4"/>
        <v>48.062015503875969</v>
      </c>
      <c r="N14">
        <f t="shared" si="5"/>
        <v>51.937984496124031</v>
      </c>
      <c r="O14">
        <f t="shared" si="6"/>
        <v>0</v>
      </c>
      <c r="P14">
        <f t="shared" si="7"/>
        <v>0</v>
      </c>
      <c r="Q14">
        <f t="shared" si="8"/>
        <v>3829.7928682170541</v>
      </c>
      <c r="R14">
        <f t="shared" si="9"/>
        <v>4138.6471317829455</v>
      </c>
      <c r="S14" s="19">
        <v>0</v>
      </c>
      <c r="T14" s="11">
        <v>0</v>
      </c>
      <c r="U14" s="11">
        <v>0</v>
      </c>
      <c r="V14" s="12">
        <v>0</v>
      </c>
    </row>
    <row r="15" spans="1:22" x14ac:dyDescent="0.2">
      <c r="A15" t="s">
        <v>17</v>
      </c>
      <c r="B15">
        <v>2</v>
      </c>
      <c r="C15">
        <v>0</v>
      </c>
      <c r="E15" s="2">
        <v>8667.43</v>
      </c>
      <c r="H15">
        <v>84</v>
      </c>
      <c r="I15">
        <v>67</v>
      </c>
      <c r="J15">
        <f t="shared" si="1"/>
        <v>151</v>
      </c>
      <c r="K15">
        <f t="shared" si="2"/>
        <v>0</v>
      </c>
      <c r="L15">
        <f t="shared" si="3"/>
        <v>0</v>
      </c>
      <c r="M15">
        <f t="shared" si="4"/>
        <v>55.629139072847678</v>
      </c>
      <c r="N15">
        <f t="shared" si="5"/>
        <v>44.370860927152314</v>
      </c>
      <c r="O15">
        <f t="shared" si="6"/>
        <v>0</v>
      </c>
      <c r="P15">
        <f t="shared" si="7"/>
        <v>0</v>
      </c>
      <c r="Q15">
        <f t="shared" si="8"/>
        <v>4821.6166887417212</v>
      </c>
      <c r="R15">
        <f t="shared" si="9"/>
        <v>3845.8133112582782</v>
      </c>
      <c r="S15" s="19">
        <v>0</v>
      </c>
      <c r="T15" s="11">
        <v>0</v>
      </c>
      <c r="U15" s="11">
        <v>0</v>
      </c>
      <c r="V15" s="12">
        <v>0</v>
      </c>
    </row>
    <row r="16" spans="1:22" x14ac:dyDescent="0.2">
      <c r="A16" t="s">
        <v>17</v>
      </c>
      <c r="B16">
        <v>3</v>
      </c>
      <c r="C16">
        <v>0</v>
      </c>
      <c r="E16" s="2">
        <v>16635.87</v>
      </c>
      <c r="H16">
        <v>56</v>
      </c>
      <c r="I16">
        <v>41</v>
      </c>
      <c r="J16">
        <f t="shared" si="1"/>
        <v>97</v>
      </c>
      <c r="K16">
        <f t="shared" si="2"/>
        <v>0</v>
      </c>
      <c r="L16">
        <f t="shared" si="3"/>
        <v>0</v>
      </c>
      <c r="M16">
        <f t="shared" si="4"/>
        <v>57.731958762886592</v>
      </c>
      <c r="N16">
        <f t="shared" si="5"/>
        <v>42.268041237113401</v>
      </c>
      <c r="O16">
        <f t="shared" si="6"/>
        <v>0</v>
      </c>
      <c r="P16">
        <f t="shared" si="7"/>
        <v>0</v>
      </c>
      <c r="Q16">
        <f t="shared" si="8"/>
        <v>9604.2136082474208</v>
      </c>
      <c r="R16">
        <f t="shared" si="9"/>
        <v>7031.6563917525773</v>
      </c>
      <c r="S16" s="19">
        <v>0</v>
      </c>
      <c r="T16" s="11">
        <v>0</v>
      </c>
      <c r="U16" s="11">
        <v>0</v>
      </c>
      <c r="V16" s="12">
        <v>0</v>
      </c>
    </row>
    <row r="17" spans="1:23" x14ac:dyDescent="0.2">
      <c r="A17" t="s">
        <v>18</v>
      </c>
      <c r="B17">
        <v>1</v>
      </c>
      <c r="C17">
        <v>0</v>
      </c>
      <c r="E17" s="2">
        <v>28798.22</v>
      </c>
      <c r="F17">
        <v>40</v>
      </c>
      <c r="I17">
        <v>66</v>
      </c>
      <c r="J17">
        <f t="shared" si="1"/>
        <v>106</v>
      </c>
      <c r="K17">
        <f t="shared" si="2"/>
        <v>37.735849056603776</v>
      </c>
      <c r="L17">
        <f t="shared" si="3"/>
        <v>0</v>
      </c>
      <c r="M17">
        <f t="shared" si="4"/>
        <v>0</v>
      </c>
      <c r="N17">
        <f t="shared" si="5"/>
        <v>62.264150943396224</v>
      </c>
      <c r="O17">
        <f t="shared" si="6"/>
        <v>10867.25283018868</v>
      </c>
      <c r="P17">
        <f t="shared" si="7"/>
        <v>0</v>
      </c>
      <c r="Q17">
        <f t="shared" si="8"/>
        <v>0</v>
      </c>
      <c r="R17">
        <f t="shared" si="9"/>
        <v>17930.96716981132</v>
      </c>
      <c r="S17" s="19">
        <v>0</v>
      </c>
      <c r="T17" s="11">
        <v>0</v>
      </c>
      <c r="U17" s="11">
        <v>0</v>
      </c>
      <c r="V17" s="12">
        <v>0</v>
      </c>
    </row>
    <row r="18" spans="1:23" x14ac:dyDescent="0.2">
      <c r="A18" t="s">
        <v>18</v>
      </c>
      <c r="B18">
        <v>2</v>
      </c>
      <c r="C18">
        <v>0</v>
      </c>
      <c r="E18" s="2">
        <v>26142.07</v>
      </c>
      <c r="F18">
        <v>37</v>
      </c>
      <c r="I18">
        <v>100</v>
      </c>
      <c r="J18">
        <f t="shared" si="1"/>
        <v>137</v>
      </c>
      <c r="K18">
        <f t="shared" si="2"/>
        <v>27.007299270072991</v>
      </c>
      <c r="L18">
        <f t="shared" si="3"/>
        <v>0</v>
      </c>
      <c r="M18">
        <f t="shared" si="4"/>
        <v>0</v>
      </c>
      <c r="N18">
        <f t="shared" si="5"/>
        <v>72.992700729927009</v>
      </c>
      <c r="O18">
        <f t="shared" si="6"/>
        <v>7060.2670802919711</v>
      </c>
      <c r="P18">
        <f t="shared" si="7"/>
        <v>0</v>
      </c>
      <c r="Q18">
        <f t="shared" si="8"/>
        <v>0</v>
      </c>
      <c r="R18">
        <f t="shared" si="9"/>
        <v>19081.802919708029</v>
      </c>
      <c r="S18" s="19">
        <v>0</v>
      </c>
      <c r="T18" s="11">
        <v>0</v>
      </c>
      <c r="U18" s="11">
        <v>0</v>
      </c>
      <c r="V18" s="12">
        <v>0</v>
      </c>
    </row>
    <row r="19" spans="1:23" x14ac:dyDescent="0.2">
      <c r="A19" t="s">
        <v>18</v>
      </c>
      <c r="B19">
        <v>3</v>
      </c>
      <c r="C19">
        <v>0</v>
      </c>
      <c r="E19" s="2">
        <v>31873.759999999998</v>
      </c>
      <c r="F19">
        <v>42</v>
      </c>
      <c r="I19">
        <v>49</v>
      </c>
      <c r="J19">
        <f t="shared" si="1"/>
        <v>91</v>
      </c>
      <c r="K19">
        <f t="shared" si="2"/>
        <v>46.153846153846153</v>
      </c>
      <c r="L19">
        <f t="shared" si="3"/>
        <v>0</v>
      </c>
      <c r="M19">
        <f t="shared" si="4"/>
        <v>0</v>
      </c>
      <c r="N19">
        <f t="shared" si="5"/>
        <v>53.846153846153847</v>
      </c>
      <c r="O19">
        <f t="shared" si="6"/>
        <v>14710.966153846151</v>
      </c>
      <c r="P19">
        <f t="shared" si="7"/>
        <v>0</v>
      </c>
      <c r="Q19">
        <f t="shared" si="8"/>
        <v>0</v>
      </c>
      <c r="R19">
        <f t="shared" si="9"/>
        <v>17162.793846153843</v>
      </c>
      <c r="S19" s="19">
        <v>0</v>
      </c>
      <c r="T19" s="11">
        <v>0</v>
      </c>
      <c r="U19" s="11">
        <v>0</v>
      </c>
      <c r="V19" s="12">
        <v>0</v>
      </c>
    </row>
    <row r="20" spans="1:23" x14ac:dyDescent="0.2">
      <c r="A20" s="3" t="s">
        <v>12</v>
      </c>
      <c r="B20" s="4">
        <v>1</v>
      </c>
      <c r="C20" s="4">
        <v>1</v>
      </c>
      <c r="D20" s="4"/>
      <c r="E20" s="5">
        <v>70317.98</v>
      </c>
      <c r="F20" s="4">
        <v>130</v>
      </c>
      <c r="G20" s="4">
        <v>38</v>
      </c>
      <c r="H20" s="4"/>
      <c r="I20" s="4"/>
      <c r="J20" s="4">
        <f>SUM(F20:I20)</f>
        <v>168</v>
      </c>
      <c r="K20" s="4">
        <f t="shared" si="2"/>
        <v>77.38095238095238</v>
      </c>
      <c r="L20" s="4">
        <f t="shared" si="3"/>
        <v>22.61904761904762</v>
      </c>
      <c r="M20" s="4">
        <f t="shared" si="4"/>
        <v>0</v>
      </c>
      <c r="N20" s="4">
        <f t="shared" si="5"/>
        <v>0</v>
      </c>
      <c r="O20" s="4">
        <f t="shared" si="6"/>
        <v>54412.722619047621</v>
      </c>
      <c r="P20" s="4">
        <f t="shared" si="7"/>
        <v>15905.25738095238</v>
      </c>
      <c r="Q20" s="4">
        <f t="shared" si="8"/>
        <v>0</v>
      </c>
      <c r="R20" s="4">
        <f t="shared" si="9"/>
        <v>0</v>
      </c>
      <c r="S20" s="18">
        <f>(O20-O2)/O2</f>
        <v>0.65542257676574145</v>
      </c>
      <c r="T20" s="6">
        <f t="shared" ref="T20" si="10">(P20-P2)/P2</f>
        <v>-0.53914975884909766</v>
      </c>
      <c r="U20" s="6">
        <v>0</v>
      </c>
      <c r="V20" s="7">
        <v>0</v>
      </c>
    </row>
    <row r="21" spans="1:23" x14ac:dyDescent="0.2">
      <c r="A21" s="8" t="s">
        <v>12</v>
      </c>
      <c r="B21" s="9">
        <v>2</v>
      </c>
      <c r="C21" s="9">
        <v>1</v>
      </c>
      <c r="D21" s="9"/>
      <c r="E21" s="10">
        <v>76049.67</v>
      </c>
      <c r="F21" s="9">
        <v>81</v>
      </c>
      <c r="G21" s="9">
        <v>37</v>
      </c>
      <c r="H21" s="9"/>
      <c r="I21" s="9"/>
      <c r="J21" s="9">
        <f>SUM(F21:I21)</f>
        <v>118</v>
      </c>
      <c r="K21" s="9">
        <f t="shared" si="2"/>
        <v>68.644067796610159</v>
      </c>
      <c r="L21" s="9">
        <f t="shared" si="3"/>
        <v>31.35593220338983</v>
      </c>
      <c r="M21" s="9">
        <f t="shared" si="4"/>
        <v>0</v>
      </c>
      <c r="N21" s="9">
        <f t="shared" si="5"/>
        <v>0</v>
      </c>
      <c r="O21" s="9">
        <f t="shared" si="6"/>
        <v>52203.5870338983</v>
      </c>
      <c r="P21" s="9">
        <f t="shared" si="7"/>
        <v>23846.082966101694</v>
      </c>
      <c r="Q21" s="9">
        <f t="shared" si="8"/>
        <v>0</v>
      </c>
      <c r="R21" s="9">
        <f t="shared" si="9"/>
        <v>0</v>
      </c>
      <c r="S21" s="19">
        <f t="shared" ref="S21:S37" si="11">(O21-O3)/O3</f>
        <v>1.5049542636719879</v>
      </c>
      <c r="T21" s="11">
        <f t="shared" ref="T21:T28" si="12">(P21-P3)/P3</f>
        <v>-0.48917930028734813</v>
      </c>
      <c r="U21" s="11">
        <v>0</v>
      </c>
      <c r="V21" s="12">
        <v>0</v>
      </c>
    </row>
    <row r="22" spans="1:23" x14ac:dyDescent="0.2">
      <c r="A22" s="13" t="s">
        <v>12</v>
      </c>
      <c r="B22" s="14">
        <v>3</v>
      </c>
      <c r="C22" s="14">
        <v>1</v>
      </c>
      <c r="D22" s="14"/>
      <c r="E22" s="15">
        <v>75071.09</v>
      </c>
      <c r="F22" s="14">
        <v>55</v>
      </c>
      <c r="G22" s="14">
        <v>39</v>
      </c>
      <c r="H22" s="14"/>
      <c r="I22" s="14"/>
      <c r="J22" s="14">
        <f>SUM(F22:I22)</f>
        <v>94</v>
      </c>
      <c r="K22" s="14">
        <f t="shared" si="2"/>
        <v>58.51063829787234</v>
      </c>
      <c r="L22" s="14">
        <f t="shared" si="3"/>
        <v>41.48936170212766</v>
      </c>
      <c r="M22" s="14">
        <f t="shared" si="4"/>
        <v>0</v>
      </c>
      <c r="N22" s="14">
        <f t="shared" si="5"/>
        <v>0</v>
      </c>
      <c r="O22" s="14">
        <f t="shared" si="6"/>
        <v>43924.573936170214</v>
      </c>
      <c r="P22" s="14">
        <f t="shared" si="7"/>
        <v>31146.516063829786</v>
      </c>
      <c r="Q22" s="14">
        <f t="shared" si="8"/>
        <v>0</v>
      </c>
      <c r="R22" s="14">
        <f t="shared" si="9"/>
        <v>0</v>
      </c>
      <c r="S22" s="20">
        <f t="shared" si="11"/>
        <v>0.75463533697687935</v>
      </c>
      <c r="T22" s="16">
        <f t="shared" si="12"/>
        <v>-0.14614002318237446</v>
      </c>
      <c r="U22" s="16">
        <v>0</v>
      </c>
      <c r="V22" s="17">
        <v>0</v>
      </c>
    </row>
    <row r="23" spans="1:23" x14ac:dyDescent="0.2">
      <c r="A23" t="s">
        <v>14</v>
      </c>
      <c r="B23">
        <v>1</v>
      </c>
      <c r="C23">
        <v>1</v>
      </c>
      <c r="E23" s="2">
        <v>60811.78</v>
      </c>
      <c r="G23">
        <v>11</v>
      </c>
      <c r="I23">
        <v>117</v>
      </c>
      <c r="J23">
        <f t="shared" si="1"/>
        <v>128</v>
      </c>
      <c r="K23">
        <f t="shared" si="2"/>
        <v>0</v>
      </c>
      <c r="L23">
        <f t="shared" si="3"/>
        <v>8.59375</v>
      </c>
      <c r="M23">
        <f t="shared" si="4"/>
        <v>0</v>
      </c>
      <c r="N23">
        <f t="shared" si="5"/>
        <v>91.40625</v>
      </c>
      <c r="O23">
        <f t="shared" si="6"/>
        <v>0</v>
      </c>
      <c r="P23">
        <f t="shared" si="7"/>
        <v>5226.0123437499997</v>
      </c>
      <c r="Q23">
        <f t="shared" si="8"/>
        <v>0</v>
      </c>
      <c r="R23">
        <f t="shared" si="9"/>
        <v>55585.767656249998</v>
      </c>
      <c r="S23" s="19">
        <v>0</v>
      </c>
      <c r="T23" s="11">
        <f t="shared" si="12"/>
        <v>-0.25931494302644531</v>
      </c>
      <c r="U23" s="11">
        <v>0</v>
      </c>
      <c r="V23" s="12">
        <f t="shared" ref="V23:V37" si="13">(R23-R5)/R5</f>
        <v>3.2971976032680623</v>
      </c>
    </row>
    <row r="24" spans="1:23" x14ac:dyDescent="0.2">
      <c r="A24" t="s">
        <v>14</v>
      </c>
      <c r="B24">
        <v>2</v>
      </c>
      <c r="C24">
        <v>1</v>
      </c>
      <c r="E24" s="2">
        <v>58295.43</v>
      </c>
      <c r="G24">
        <v>17</v>
      </c>
      <c r="I24">
        <v>99</v>
      </c>
      <c r="J24">
        <f t="shared" si="1"/>
        <v>116</v>
      </c>
      <c r="K24">
        <f t="shared" si="2"/>
        <v>0</v>
      </c>
      <c r="L24">
        <f t="shared" si="3"/>
        <v>14.655172413793101</v>
      </c>
      <c r="M24">
        <f t="shared" si="4"/>
        <v>0</v>
      </c>
      <c r="N24">
        <f t="shared" si="5"/>
        <v>85.34482758620689</v>
      </c>
      <c r="O24">
        <f t="shared" si="6"/>
        <v>0</v>
      </c>
      <c r="P24">
        <f t="shared" si="7"/>
        <v>8543.2957758620687</v>
      </c>
      <c r="Q24">
        <f t="shared" si="8"/>
        <v>0</v>
      </c>
      <c r="R24">
        <f t="shared" si="9"/>
        <v>49752.134224137932</v>
      </c>
      <c r="S24" s="19">
        <v>0</v>
      </c>
      <c r="T24" s="11">
        <f t="shared" si="12"/>
        <v>-0.22195272371710842</v>
      </c>
      <c r="U24" s="11">
        <v>0</v>
      </c>
      <c r="V24" s="12">
        <f t="shared" si="13"/>
        <v>1.58913211267248</v>
      </c>
    </row>
    <row r="25" spans="1:23" x14ac:dyDescent="0.2">
      <c r="A25" t="s">
        <v>14</v>
      </c>
      <c r="B25">
        <v>3</v>
      </c>
      <c r="C25">
        <v>1</v>
      </c>
      <c r="E25" s="2">
        <v>41519.769999999997</v>
      </c>
      <c r="G25">
        <v>13</v>
      </c>
      <c r="I25">
        <v>127</v>
      </c>
      <c r="J25">
        <f t="shared" si="1"/>
        <v>140</v>
      </c>
      <c r="K25">
        <f t="shared" si="2"/>
        <v>0</v>
      </c>
      <c r="L25">
        <f t="shared" si="3"/>
        <v>9.2857142857142865</v>
      </c>
      <c r="M25">
        <f t="shared" si="4"/>
        <v>0</v>
      </c>
      <c r="N25">
        <f t="shared" si="5"/>
        <v>90.714285714285708</v>
      </c>
      <c r="O25">
        <f t="shared" si="6"/>
        <v>0</v>
      </c>
      <c r="P25">
        <f t="shared" si="7"/>
        <v>3855.407214285714</v>
      </c>
      <c r="Q25">
        <f t="shared" si="8"/>
        <v>0</v>
      </c>
      <c r="R25">
        <f t="shared" si="9"/>
        <v>37664.362785714278</v>
      </c>
      <c r="S25" s="19">
        <v>0</v>
      </c>
      <c r="T25" s="11">
        <f t="shared" si="12"/>
        <v>-0.82915605474089404</v>
      </c>
      <c r="U25" s="11">
        <v>0</v>
      </c>
      <c r="V25" s="12">
        <f t="shared" si="13"/>
        <v>1.2531688011287461</v>
      </c>
    </row>
    <row r="26" spans="1:23" x14ac:dyDescent="0.2">
      <c r="A26" s="3" t="s">
        <v>15</v>
      </c>
      <c r="B26" s="4">
        <v>1</v>
      </c>
      <c r="C26" s="4">
        <v>1</v>
      </c>
      <c r="D26" s="4"/>
      <c r="E26" s="5">
        <v>64306.71</v>
      </c>
      <c r="F26" s="4"/>
      <c r="G26" s="4">
        <v>18</v>
      </c>
      <c r="H26" s="4">
        <v>106</v>
      </c>
      <c r="I26" s="4"/>
      <c r="J26" s="4">
        <f t="shared" si="1"/>
        <v>124</v>
      </c>
      <c r="K26" s="4">
        <f t="shared" si="2"/>
        <v>0</v>
      </c>
      <c r="L26" s="4">
        <f t="shared" si="3"/>
        <v>14.516129032258066</v>
      </c>
      <c r="M26" s="4">
        <f t="shared" si="4"/>
        <v>85.483870967741936</v>
      </c>
      <c r="N26" s="4">
        <f t="shared" si="5"/>
        <v>0</v>
      </c>
      <c r="O26" s="4">
        <f t="shared" si="6"/>
        <v>0</v>
      </c>
      <c r="P26" s="4">
        <f t="shared" si="7"/>
        <v>9334.8450000000012</v>
      </c>
      <c r="Q26" s="4">
        <f t="shared" si="8"/>
        <v>54971.864999999998</v>
      </c>
      <c r="R26" s="4">
        <f t="shared" si="9"/>
        <v>0</v>
      </c>
      <c r="S26" s="18">
        <v>0</v>
      </c>
      <c r="T26" s="6">
        <f t="shared" si="12"/>
        <v>-5.9649413814946692E-2</v>
      </c>
      <c r="U26" s="6">
        <f t="shared" ref="U26:U34" si="14">(Q26-Q8)/Q8</f>
        <v>3.2746541266735756</v>
      </c>
      <c r="V26" s="7">
        <v>0</v>
      </c>
    </row>
    <row r="27" spans="1:23" x14ac:dyDescent="0.2">
      <c r="A27" s="8" t="s">
        <v>15</v>
      </c>
      <c r="B27" s="9">
        <v>2</v>
      </c>
      <c r="C27" s="9">
        <v>1</v>
      </c>
      <c r="D27" s="9"/>
      <c r="E27" s="10">
        <v>60671.98</v>
      </c>
      <c r="F27" s="9"/>
      <c r="G27" s="9">
        <v>19</v>
      </c>
      <c r="H27" s="9">
        <v>101</v>
      </c>
      <c r="I27" s="9"/>
      <c r="J27" s="9">
        <f t="shared" si="1"/>
        <v>120</v>
      </c>
      <c r="K27" s="9">
        <f t="shared" si="2"/>
        <v>0</v>
      </c>
      <c r="L27" s="9">
        <f t="shared" si="3"/>
        <v>15.833333333333332</v>
      </c>
      <c r="M27" s="9">
        <f t="shared" si="4"/>
        <v>84.166666666666671</v>
      </c>
      <c r="N27" s="9">
        <f t="shared" si="5"/>
        <v>0</v>
      </c>
      <c r="O27" s="9">
        <f t="shared" si="6"/>
        <v>0</v>
      </c>
      <c r="P27" s="9">
        <f t="shared" si="7"/>
        <v>9606.3968333333341</v>
      </c>
      <c r="Q27" s="9">
        <f t="shared" si="8"/>
        <v>51065.583166666671</v>
      </c>
      <c r="R27" s="9">
        <f t="shared" si="9"/>
        <v>0</v>
      </c>
      <c r="S27" s="19">
        <v>0</v>
      </c>
      <c r="T27" s="11">
        <f t="shared" si="12"/>
        <v>-0.78226657807795308</v>
      </c>
      <c r="U27" s="11">
        <f t="shared" si="14"/>
        <v>-0.22838331178502672</v>
      </c>
      <c r="V27" s="12">
        <v>0</v>
      </c>
    </row>
    <row r="28" spans="1:23" x14ac:dyDescent="0.2">
      <c r="A28" s="13" t="s">
        <v>15</v>
      </c>
      <c r="B28" s="14">
        <v>3</v>
      </c>
      <c r="C28" s="14">
        <v>1</v>
      </c>
      <c r="D28" s="14"/>
      <c r="E28" s="15">
        <v>60252.59</v>
      </c>
      <c r="F28" s="14"/>
      <c r="G28" s="14">
        <v>8</v>
      </c>
      <c r="H28" s="14">
        <v>70</v>
      </c>
      <c r="I28" s="14"/>
      <c r="J28" s="14">
        <f t="shared" si="1"/>
        <v>78</v>
      </c>
      <c r="K28" s="14">
        <f t="shared" si="2"/>
        <v>0</v>
      </c>
      <c r="L28" s="14">
        <f t="shared" si="3"/>
        <v>10.256410256410255</v>
      </c>
      <c r="M28" s="14">
        <f t="shared" si="4"/>
        <v>89.743589743589752</v>
      </c>
      <c r="N28" s="14">
        <f t="shared" si="5"/>
        <v>0</v>
      </c>
      <c r="O28" s="14">
        <f t="shared" si="6"/>
        <v>0</v>
      </c>
      <c r="P28" s="14">
        <f t="shared" si="7"/>
        <v>6179.7528205128201</v>
      </c>
      <c r="Q28" s="14">
        <f t="shared" si="8"/>
        <v>54072.837179487178</v>
      </c>
      <c r="R28" s="14">
        <f t="shared" si="9"/>
        <v>0</v>
      </c>
      <c r="S28" s="20">
        <v>0</v>
      </c>
      <c r="T28" s="16">
        <f t="shared" si="12"/>
        <v>-0.43954215430790078</v>
      </c>
      <c r="U28" s="16">
        <f t="shared" si="14"/>
        <v>3.0237999177894306</v>
      </c>
      <c r="V28" s="17">
        <v>0</v>
      </c>
    </row>
    <row r="29" spans="1:23" x14ac:dyDescent="0.2">
      <c r="A29" t="s">
        <v>16</v>
      </c>
      <c r="B29">
        <v>1</v>
      </c>
      <c r="C29">
        <v>1</v>
      </c>
      <c r="D29" s="30"/>
      <c r="E29" s="31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2"/>
      <c r="T29" s="33"/>
      <c r="U29" s="33"/>
      <c r="V29" s="34"/>
      <c r="W29" t="s">
        <v>57</v>
      </c>
    </row>
    <row r="30" spans="1:23" x14ac:dyDescent="0.2">
      <c r="A30" t="s">
        <v>16</v>
      </c>
      <c r="B30">
        <v>2</v>
      </c>
      <c r="C30">
        <v>1</v>
      </c>
      <c r="E30" s="2">
        <v>65844.479999999996</v>
      </c>
      <c r="F30">
        <v>15</v>
      </c>
      <c r="H30">
        <v>53</v>
      </c>
      <c r="J30">
        <f t="shared" si="1"/>
        <v>68</v>
      </c>
      <c r="K30">
        <f t="shared" si="2"/>
        <v>22.058823529411764</v>
      </c>
      <c r="L30">
        <f t="shared" si="3"/>
        <v>0</v>
      </c>
      <c r="M30">
        <f t="shared" si="4"/>
        <v>77.941176470588232</v>
      </c>
      <c r="N30">
        <f t="shared" si="5"/>
        <v>0</v>
      </c>
      <c r="O30">
        <f t="shared" si="6"/>
        <v>14524.517647058823</v>
      </c>
      <c r="P30">
        <f t="shared" si="7"/>
        <v>0</v>
      </c>
      <c r="Q30">
        <f t="shared" si="8"/>
        <v>51319.962352941177</v>
      </c>
      <c r="R30">
        <f t="shared" si="9"/>
        <v>0</v>
      </c>
      <c r="S30" s="19">
        <f t="shared" si="11"/>
        <v>6.9806423704985285E-2</v>
      </c>
      <c r="T30" s="11">
        <v>0</v>
      </c>
      <c r="U30" s="11">
        <f t="shared" si="14"/>
        <v>1.3399892886753486</v>
      </c>
      <c r="V30" s="12">
        <v>0</v>
      </c>
    </row>
    <row r="31" spans="1:23" x14ac:dyDescent="0.2">
      <c r="A31" t="s">
        <v>16</v>
      </c>
      <c r="B31">
        <v>3</v>
      </c>
      <c r="C31">
        <v>1</v>
      </c>
      <c r="E31" s="2">
        <v>65844.479999999996</v>
      </c>
      <c r="F31">
        <v>10</v>
      </c>
      <c r="H31">
        <v>62</v>
      </c>
      <c r="J31">
        <f t="shared" si="1"/>
        <v>72</v>
      </c>
      <c r="K31">
        <f t="shared" si="2"/>
        <v>13.888888888888889</v>
      </c>
      <c r="L31">
        <f t="shared" si="3"/>
        <v>0</v>
      </c>
      <c r="M31">
        <f t="shared" si="4"/>
        <v>86.111111111111114</v>
      </c>
      <c r="N31">
        <f t="shared" si="5"/>
        <v>0</v>
      </c>
      <c r="O31">
        <f t="shared" si="6"/>
        <v>9145.0666666666657</v>
      </c>
      <c r="P31">
        <f t="shared" si="7"/>
        <v>0</v>
      </c>
      <c r="Q31">
        <f t="shared" si="8"/>
        <v>56699.41333333333</v>
      </c>
      <c r="R31">
        <f t="shared" si="9"/>
        <v>0</v>
      </c>
      <c r="S31" s="19">
        <f t="shared" si="11"/>
        <v>-5.4517802359986163E-2</v>
      </c>
      <c r="T31" s="11">
        <v>0</v>
      </c>
      <c r="U31" s="11">
        <f t="shared" si="14"/>
        <v>2.2758177318233423</v>
      </c>
      <c r="V31" s="12">
        <v>0</v>
      </c>
    </row>
    <row r="32" spans="1:23" x14ac:dyDescent="0.2">
      <c r="A32" s="3" t="s">
        <v>17</v>
      </c>
      <c r="B32" s="4">
        <v>1</v>
      </c>
      <c r="C32" s="4">
        <v>1</v>
      </c>
      <c r="D32" s="4"/>
      <c r="E32" s="5">
        <v>32572.75</v>
      </c>
      <c r="F32" s="4"/>
      <c r="G32" s="4"/>
      <c r="H32" s="4">
        <v>57</v>
      </c>
      <c r="I32" s="4">
        <v>47</v>
      </c>
      <c r="J32" s="4">
        <f t="shared" si="1"/>
        <v>104</v>
      </c>
      <c r="K32" s="4">
        <f t="shared" si="2"/>
        <v>0</v>
      </c>
      <c r="L32" s="4">
        <f t="shared" si="3"/>
        <v>0</v>
      </c>
      <c r="M32" s="4">
        <f t="shared" si="4"/>
        <v>54.807692307692314</v>
      </c>
      <c r="N32" s="4">
        <f t="shared" si="5"/>
        <v>45.192307692307693</v>
      </c>
      <c r="O32" s="4">
        <f t="shared" si="6"/>
        <v>0</v>
      </c>
      <c r="P32" s="4">
        <f t="shared" si="7"/>
        <v>0</v>
      </c>
      <c r="Q32" s="4">
        <f t="shared" si="8"/>
        <v>17852.372596153848</v>
      </c>
      <c r="R32" s="4">
        <f t="shared" si="9"/>
        <v>14720.377403846154</v>
      </c>
      <c r="S32" s="18"/>
      <c r="T32" s="6"/>
      <c r="U32" s="6">
        <f>(Q32-Q14)/Q14</f>
        <v>3.6614459868856968</v>
      </c>
      <c r="V32" s="7">
        <f t="shared" si="13"/>
        <v>2.5568090091083842</v>
      </c>
    </row>
    <row r="33" spans="1:23" x14ac:dyDescent="0.2">
      <c r="A33" s="8" t="s">
        <v>17</v>
      </c>
      <c r="B33" s="9">
        <v>2</v>
      </c>
      <c r="C33" s="9">
        <v>1</v>
      </c>
      <c r="D33" s="9"/>
      <c r="E33" s="10">
        <v>34110.519999999997</v>
      </c>
      <c r="F33" s="9"/>
      <c r="G33" s="9"/>
      <c r="H33" s="9">
        <v>59</v>
      </c>
      <c r="I33" s="9">
        <v>48</v>
      </c>
      <c r="J33" s="9">
        <f t="shared" si="1"/>
        <v>107</v>
      </c>
      <c r="K33" s="9">
        <f t="shared" si="2"/>
        <v>0</v>
      </c>
      <c r="L33" s="9">
        <f t="shared" si="3"/>
        <v>0</v>
      </c>
      <c r="M33" s="9">
        <f t="shared" si="4"/>
        <v>55.140186915887845</v>
      </c>
      <c r="N33" s="9">
        <f t="shared" si="5"/>
        <v>44.859813084112147</v>
      </c>
      <c r="O33" s="9">
        <f t="shared" si="6"/>
        <v>0</v>
      </c>
      <c r="P33" s="9">
        <f t="shared" si="7"/>
        <v>0</v>
      </c>
      <c r="Q33" s="9">
        <f t="shared" si="8"/>
        <v>18808.604485981305</v>
      </c>
      <c r="R33" s="9">
        <f t="shared" si="9"/>
        <v>15301.91551401869</v>
      </c>
      <c r="S33" s="19"/>
      <c r="T33" s="11"/>
      <c r="U33" s="11">
        <f t="shared" si="14"/>
        <v>2.9008916925931985</v>
      </c>
      <c r="V33" s="12">
        <f t="shared" si="13"/>
        <v>2.9788503173629586</v>
      </c>
    </row>
    <row r="34" spans="1:23" x14ac:dyDescent="0.2">
      <c r="A34" s="13" t="s">
        <v>17</v>
      </c>
      <c r="B34" s="14">
        <v>3</v>
      </c>
      <c r="C34" s="14">
        <v>1</v>
      </c>
      <c r="D34" s="14"/>
      <c r="E34" s="15">
        <v>41939.160000000003</v>
      </c>
      <c r="F34" s="14"/>
      <c r="G34" s="14"/>
      <c r="H34" s="14">
        <v>65</v>
      </c>
      <c r="I34" s="14">
        <v>41</v>
      </c>
      <c r="J34" s="14">
        <f t="shared" si="1"/>
        <v>106</v>
      </c>
      <c r="K34" s="14">
        <f t="shared" si="2"/>
        <v>0</v>
      </c>
      <c r="L34" s="14">
        <f t="shared" si="3"/>
        <v>0</v>
      </c>
      <c r="M34" s="14">
        <f t="shared" si="4"/>
        <v>61.320754716981128</v>
      </c>
      <c r="N34" s="14">
        <f t="shared" si="5"/>
        <v>38.679245283018872</v>
      </c>
      <c r="O34" s="14">
        <f t="shared" si="6"/>
        <v>0</v>
      </c>
      <c r="P34" s="14">
        <f t="shared" si="7"/>
        <v>0</v>
      </c>
      <c r="Q34" s="14">
        <f t="shared" si="8"/>
        <v>25717.409433962264</v>
      </c>
      <c r="R34" s="14">
        <f t="shared" si="9"/>
        <v>16221.750566037737</v>
      </c>
      <c r="S34" s="20"/>
      <c r="T34" s="16"/>
      <c r="U34" s="16">
        <f t="shared" si="14"/>
        <v>1.6777215171347259</v>
      </c>
      <c r="V34" s="17">
        <f t="shared" si="13"/>
        <v>1.3069600763006868</v>
      </c>
    </row>
    <row r="35" spans="1:23" x14ac:dyDescent="0.2">
      <c r="A35" t="s">
        <v>18</v>
      </c>
      <c r="B35">
        <v>1</v>
      </c>
      <c r="C35">
        <v>1</v>
      </c>
      <c r="E35" s="2">
        <v>57876.04</v>
      </c>
      <c r="F35">
        <v>16</v>
      </c>
      <c r="I35">
        <v>60</v>
      </c>
      <c r="J35">
        <f t="shared" si="1"/>
        <v>76</v>
      </c>
      <c r="K35">
        <f t="shared" si="2"/>
        <v>21.052631578947366</v>
      </c>
      <c r="L35">
        <f t="shared" ref="L35:L66" si="15">(G35/$J35)*100</f>
        <v>0</v>
      </c>
      <c r="M35">
        <f t="shared" ref="M35:M66" si="16">(H35/$J35)*100</f>
        <v>0</v>
      </c>
      <c r="N35">
        <f t="shared" ref="N35:N66" si="17">(I35/$J35)*100</f>
        <v>78.94736842105263</v>
      </c>
      <c r="O35">
        <f t="shared" si="6"/>
        <v>12184.429473684209</v>
      </c>
      <c r="P35">
        <f t="shared" si="7"/>
        <v>0</v>
      </c>
      <c r="Q35">
        <f t="shared" si="8"/>
        <v>0</v>
      </c>
      <c r="R35">
        <f t="shared" si="9"/>
        <v>45691.610526315788</v>
      </c>
      <c r="S35" s="19">
        <f t="shared" si="11"/>
        <v>0.12120603652806158</v>
      </c>
      <c r="T35" s="11"/>
      <c r="U35" s="11"/>
      <c r="V35" s="12">
        <f t="shared" si="13"/>
        <v>1.5481955375637768</v>
      </c>
    </row>
    <row r="36" spans="1:23" x14ac:dyDescent="0.2">
      <c r="A36" t="s">
        <v>18</v>
      </c>
      <c r="B36">
        <v>2</v>
      </c>
      <c r="C36">
        <v>1</v>
      </c>
      <c r="E36" s="2">
        <v>54660.7</v>
      </c>
      <c r="F36">
        <v>18</v>
      </c>
      <c r="I36">
        <v>48</v>
      </c>
      <c r="J36">
        <f t="shared" si="1"/>
        <v>66</v>
      </c>
      <c r="K36">
        <f t="shared" si="2"/>
        <v>27.27272727272727</v>
      </c>
      <c r="L36">
        <f t="shared" si="15"/>
        <v>0</v>
      </c>
      <c r="M36">
        <f t="shared" si="16"/>
        <v>0</v>
      </c>
      <c r="N36">
        <f t="shared" si="17"/>
        <v>72.727272727272734</v>
      </c>
      <c r="O36">
        <f t="shared" si="6"/>
        <v>14907.463636363635</v>
      </c>
      <c r="P36">
        <f t="shared" si="7"/>
        <v>0</v>
      </c>
      <c r="Q36">
        <f t="shared" si="8"/>
        <v>0</v>
      </c>
      <c r="R36">
        <f t="shared" si="9"/>
        <v>39753.236363636366</v>
      </c>
      <c r="S36" s="19">
        <f t="shared" si="11"/>
        <v>1.1114588820550892</v>
      </c>
      <c r="T36" s="11"/>
      <c r="U36" s="11"/>
      <c r="V36" s="12">
        <f t="shared" si="13"/>
        <v>1.083306096961022</v>
      </c>
    </row>
    <row r="37" spans="1:23" x14ac:dyDescent="0.2">
      <c r="A37" t="s">
        <v>18</v>
      </c>
      <c r="B37">
        <v>3</v>
      </c>
      <c r="C37">
        <v>1</v>
      </c>
      <c r="E37" s="2">
        <v>53122.93</v>
      </c>
      <c r="F37">
        <v>15</v>
      </c>
      <c r="I37">
        <v>28</v>
      </c>
      <c r="J37">
        <f t="shared" si="1"/>
        <v>43</v>
      </c>
      <c r="K37">
        <f t="shared" si="2"/>
        <v>34.883720930232556</v>
      </c>
      <c r="L37">
        <f t="shared" si="15"/>
        <v>0</v>
      </c>
      <c r="M37">
        <f t="shared" si="16"/>
        <v>0</v>
      </c>
      <c r="N37">
        <f t="shared" si="17"/>
        <v>65.116279069767444</v>
      </c>
      <c r="O37">
        <f t="shared" si="6"/>
        <v>18531.254651162788</v>
      </c>
      <c r="P37">
        <f t="shared" si="7"/>
        <v>0</v>
      </c>
      <c r="Q37">
        <f t="shared" si="8"/>
        <v>0</v>
      </c>
      <c r="R37">
        <f t="shared" si="9"/>
        <v>34591.675348837212</v>
      </c>
      <c r="S37" s="19">
        <f t="shared" si="11"/>
        <v>0.25968984343817758</v>
      </c>
      <c r="T37" s="11"/>
      <c r="U37" s="11"/>
      <c r="V37" s="12">
        <f t="shared" si="13"/>
        <v>1.0155037495010846</v>
      </c>
    </row>
    <row r="38" spans="1:23" x14ac:dyDescent="0.2">
      <c r="A38" s="3" t="s">
        <v>12</v>
      </c>
      <c r="B38" s="4">
        <v>1</v>
      </c>
      <c r="C38" s="4">
        <v>2</v>
      </c>
      <c r="D38" s="4"/>
      <c r="E38" s="5">
        <v>258745.92</v>
      </c>
      <c r="F38" s="4">
        <v>137</v>
      </c>
      <c r="G38" s="4">
        <v>36</v>
      </c>
      <c r="H38" s="4"/>
      <c r="I38" s="4"/>
      <c r="J38" s="4">
        <f t="shared" si="1"/>
        <v>173</v>
      </c>
      <c r="K38" s="4">
        <f t="shared" si="2"/>
        <v>79.190751445086704</v>
      </c>
      <c r="L38" s="4">
        <f t="shared" si="15"/>
        <v>20.809248554913296</v>
      </c>
      <c r="M38" s="4">
        <f t="shared" si="16"/>
        <v>0</v>
      </c>
      <c r="N38" s="4">
        <f t="shared" si="17"/>
        <v>0</v>
      </c>
      <c r="O38" s="4">
        <f t="shared" ref="O38:O73" si="18">K38/100*$E38</f>
        <v>204902.83838150289</v>
      </c>
      <c r="P38" s="4">
        <f t="shared" ref="P38:P73" si="19">L38/100*$E38</f>
        <v>53843.081618497112</v>
      </c>
      <c r="Q38" s="4">
        <f t="shared" ref="Q38:Q73" si="20">M38/100*$E38</f>
        <v>0</v>
      </c>
      <c r="R38" s="4">
        <f t="shared" ref="R38:R73" si="21">N38/100*$E38</f>
        <v>0</v>
      </c>
      <c r="S38" s="21">
        <f t="shared" ref="S38:S73" si="22">(O38-O20)/O20</f>
        <v>2.7657155995677924</v>
      </c>
      <c r="T38" s="22">
        <f t="shared" ref="T38:T64" si="23">(P38-P20)/P20</f>
        <v>2.3852379957697405</v>
      </c>
      <c r="U38" s="22"/>
      <c r="V38" s="23"/>
    </row>
    <row r="39" spans="1:23" x14ac:dyDescent="0.2">
      <c r="A39" s="8" t="s">
        <v>12</v>
      </c>
      <c r="B39" s="9">
        <v>2</v>
      </c>
      <c r="C39" s="9">
        <v>2</v>
      </c>
      <c r="D39" s="9"/>
      <c r="E39" s="10">
        <v>291367.71999999997</v>
      </c>
      <c r="F39" s="9">
        <v>133</v>
      </c>
      <c r="G39" s="9">
        <v>32</v>
      </c>
      <c r="H39" s="9"/>
      <c r="I39" s="9"/>
      <c r="J39" s="9">
        <f t="shared" si="1"/>
        <v>165</v>
      </c>
      <c r="K39" s="9">
        <f t="shared" si="2"/>
        <v>80.606060606060609</v>
      </c>
      <c r="L39" s="9">
        <f t="shared" si="15"/>
        <v>19.393939393939394</v>
      </c>
      <c r="M39" s="9">
        <f t="shared" si="16"/>
        <v>0</v>
      </c>
      <c r="N39" s="9">
        <f t="shared" si="17"/>
        <v>0</v>
      </c>
      <c r="O39" s="9">
        <f t="shared" si="18"/>
        <v>234860.04096969697</v>
      </c>
      <c r="P39" s="9">
        <f t="shared" si="19"/>
        <v>56507.679030303028</v>
      </c>
      <c r="Q39" s="9">
        <f t="shared" si="20"/>
        <v>0</v>
      </c>
      <c r="R39" s="9">
        <f t="shared" si="21"/>
        <v>0</v>
      </c>
      <c r="S39" s="24">
        <f t="shared" si="22"/>
        <v>3.4989253481219795</v>
      </c>
      <c r="T39" s="25">
        <f t="shared" si="23"/>
        <v>1.3696839061841435</v>
      </c>
      <c r="U39" s="25"/>
      <c r="V39" s="26"/>
    </row>
    <row r="40" spans="1:23" x14ac:dyDescent="0.2">
      <c r="A40" s="13" t="s">
        <v>12</v>
      </c>
      <c r="B40" s="14">
        <v>3</v>
      </c>
      <c r="C40" s="14">
        <v>2</v>
      </c>
      <c r="D40" s="14"/>
      <c r="E40" s="15">
        <v>312409.46999999997</v>
      </c>
      <c r="F40" s="14">
        <v>159</v>
      </c>
      <c r="G40" s="14">
        <v>28</v>
      </c>
      <c r="H40" s="14"/>
      <c r="I40" s="14"/>
      <c r="J40" s="14">
        <f t="shared" si="1"/>
        <v>187</v>
      </c>
      <c r="K40" s="14">
        <f t="shared" si="2"/>
        <v>85.026737967914428</v>
      </c>
      <c r="L40" s="14">
        <f t="shared" si="15"/>
        <v>14.973262032085561</v>
      </c>
      <c r="M40" s="14">
        <f t="shared" si="16"/>
        <v>0</v>
      </c>
      <c r="N40" s="14">
        <f t="shared" si="17"/>
        <v>0</v>
      </c>
      <c r="O40" s="14">
        <f t="shared" si="18"/>
        <v>265631.58144385018</v>
      </c>
      <c r="P40" s="14">
        <f t="shared" si="19"/>
        <v>46777.888556149723</v>
      </c>
      <c r="Q40" s="14">
        <f t="shared" si="20"/>
        <v>0</v>
      </c>
      <c r="R40" s="14">
        <f t="shared" si="21"/>
        <v>0</v>
      </c>
      <c r="S40" s="27">
        <f t="shared" si="22"/>
        <v>5.0474481056972236</v>
      </c>
      <c r="T40" s="28">
        <f t="shared" si="23"/>
        <v>0.50186584144069113</v>
      </c>
      <c r="U40" s="28"/>
      <c r="V40" s="29"/>
    </row>
    <row r="41" spans="1:23" x14ac:dyDescent="0.2">
      <c r="A41" t="s">
        <v>14</v>
      </c>
      <c r="B41">
        <v>1</v>
      </c>
      <c r="C41">
        <v>2</v>
      </c>
      <c r="E41" s="2">
        <v>237656.02</v>
      </c>
      <c r="G41">
        <v>5</v>
      </c>
      <c r="I41">
        <v>89</v>
      </c>
      <c r="J41">
        <f t="shared" si="1"/>
        <v>94</v>
      </c>
      <c r="K41">
        <f t="shared" si="2"/>
        <v>0</v>
      </c>
      <c r="L41">
        <f t="shared" si="15"/>
        <v>5.3191489361702127</v>
      </c>
      <c r="M41">
        <f t="shared" si="16"/>
        <v>0</v>
      </c>
      <c r="N41">
        <f t="shared" si="17"/>
        <v>94.680851063829792</v>
      </c>
      <c r="O41">
        <f t="shared" si="18"/>
        <v>0</v>
      </c>
      <c r="P41">
        <f t="shared" si="19"/>
        <v>12641.277659574467</v>
      </c>
      <c r="Q41">
        <f t="shared" si="20"/>
        <v>0</v>
      </c>
      <c r="R41">
        <f t="shared" si="21"/>
        <v>225014.74234042555</v>
      </c>
      <c r="S41" s="24"/>
      <c r="T41" s="25">
        <f t="shared" si="23"/>
        <v>1.4189146194215718</v>
      </c>
      <c r="U41" s="25"/>
      <c r="V41" s="26">
        <f t="shared" ref="V41:V73" si="24">(R41-R23)/R23</f>
        <v>3.0480639528439646</v>
      </c>
    </row>
    <row r="42" spans="1:23" x14ac:dyDescent="0.2">
      <c r="A42" t="s">
        <v>14</v>
      </c>
      <c r="B42">
        <v>2</v>
      </c>
      <c r="C42">
        <v>2</v>
      </c>
      <c r="E42" s="2">
        <v>197902.38</v>
      </c>
      <c r="G42">
        <v>13</v>
      </c>
      <c r="I42">
        <v>63</v>
      </c>
      <c r="J42">
        <f t="shared" si="1"/>
        <v>76</v>
      </c>
      <c r="K42">
        <f t="shared" si="2"/>
        <v>0</v>
      </c>
      <c r="L42">
        <f t="shared" si="15"/>
        <v>17.105263157894736</v>
      </c>
      <c r="M42">
        <f t="shared" si="16"/>
        <v>0</v>
      </c>
      <c r="N42">
        <f t="shared" si="17"/>
        <v>82.89473684210526</v>
      </c>
      <c r="O42">
        <f t="shared" si="18"/>
        <v>0</v>
      </c>
      <c r="P42">
        <f t="shared" si="19"/>
        <v>33851.722894736842</v>
      </c>
      <c r="Q42">
        <f t="shared" si="20"/>
        <v>0</v>
      </c>
      <c r="R42">
        <f t="shared" si="21"/>
        <v>164050.65710526318</v>
      </c>
      <c r="S42" s="24"/>
      <c r="T42" s="25">
        <f t="shared" si="23"/>
        <v>2.9623728105469933</v>
      </c>
      <c r="U42" s="25"/>
      <c r="V42" s="26">
        <f t="shared" si="24"/>
        <v>2.2973591919936522</v>
      </c>
    </row>
    <row r="43" spans="1:23" x14ac:dyDescent="0.2">
      <c r="A43" t="s">
        <v>14</v>
      </c>
      <c r="B43">
        <v>3</v>
      </c>
      <c r="C43">
        <v>2</v>
      </c>
      <c r="E43" s="2">
        <v>228385.22</v>
      </c>
      <c r="G43">
        <v>5</v>
      </c>
      <c r="I43">
        <v>137</v>
      </c>
      <c r="J43">
        <f t="shared" si="1"/>
        <v>142</v>
      </c>
      <c r="K43">
        <f t="shared" si="2"/>
        <v>0</v>
      </c>
      <c r="L43">
        <f t="shared" si="15"/>
        <v>3.5211267605633805</v>
      </c>
      <c r="M43">
        <f t="shared" si="16"/>
        <v>0</v>
      </c>
      <c r="N43">
        <f t="shared" si="17"/>
        <v>96.478873239436624</v>
      </c>
      <c r="O43">
        <f t="shared" si="18"/>
        <v>0</v>
      </c>
      <c r="P43">
        <f t="shared" si="19"/>
        <v>8041.7330985915496</v>
      </c>
      <c r="Q43">
        <f t="shared" si="20"/>
        <v>0</v>
      </c>
      <c r="R43">
        <f t="shared" si="21"/>
        <v>220343.48690140847</v>
      </c>
      <c r="S43" s="24"/>
      <c r="T43" s="25">
        <f t="shared" si="23"/>
        <v>1.0858323522334932</v>
      </c>
      <c r="U43" s="25"/>
      <c r="V43" s="26">
        <f t="shared" si="24"/>
        <v>4.8501849123273262</v>
      </c>
    </row>
    <row r="44" spans="1:23" x14ac:dyDescent="0.2">
      <c r="A44" s="3" t="s">
        <v>15</v>
      </c>
      <c r="B44" s="4">
        <v>1</v>
      </c>
      <c r="C44" s="4">
        <v>2</v>
      </c>
      <c r="D44" s="4"/>
      <c r="E44" s="5">
        <v>233800.75</v>
      </c>
      <c r="F44" s="4"/>
      <c r="G44" s="4">
        <v>5</v>
      </c>
      <c r="H44" s="4">
        <v>147</v>
      </c>
      <c r="I44" s="4"/>
      <c r="J44" s="4">
        <f t="shared" si="1"/>
        <v>152</v>
      </c>
      <c r="K44" s="4">
        <f t="shared" si="2"/>
        <v>0</v>
      </c>
      <c r="L44" s="4">
        <f t="shared" si="15"/>
        <v>3.2894736842105261</v>
      </c>
      <c r="M44" s="4">
        <f t="shared" si="16"/>
        <v>96.710526315789465</v>
      </c>
      <c r="N44" s="4">
        <f t="shared" si="17"/>
        <v>0</v>
      </c>
      <c r="O44" s="4">
        <f t="shared" si="18"/>
        <v>0</v>
      </c>
      <c r="P44" s="4">
        <f t="shared" si="19"/>
        <v>7690.8141447368416</v>
      </c>
      <c r="Q44" s="4">
        <f t="shared" si="20"/>
        <v>226109.93585526315</v>
      </c>
      <c r="R44" s="4">
        <f t="shared" si="21"/>
        <v>0</v>
      </c>
      <c r="S44" s="21"/>
      <c r="T44" s="22">
        <f t="shared" si="23"/>
        <v>-0.17611763829642157</v>
      </c>
      <c r="U44" s="22">
        <f t="shared" ref="U44:U70" si="25">(Q44-Q26)/Q26</f>
        <v>3.1131938284295639</v>
      </c>
      <c r="V44" s="23" t="e">
        <f t="shared" si="24"/>
        <v>#DIV/0!</v>
      </c>
    </row>
    <row r="45" spans="1:23" x14ac:dyDescent="0.2">
      <c r="A45" s="8" t="s">
        <v>15</v>
      </c>
      <c r="B45" s="9">
        <v>2</v>
      </c>
      <c r="C45" s="9">
        <v>2</v>
      </c>
      <c r="D45" s="9"/>
      <c r="E45" s="10">
        <v>199627.23</v>
      </c>
      <c r="F45" s="9"/>
      <c r="G45" s="9">
        <v>7</v>
      </c>
      <c r="H45" s="9">
        <v>139</v>
      </c>
      <c r="I45" s="9"/>
      <c r="J45" s="9">
        <f t="shared" si="1"/>
        <v>146</v>
      </c>
      <c r="K45" s="9">
        <f t="shared" si="2"/>
        <v>0</v>
      </c>
      <c r="L45" s="9">
        <f t="shared" si="15"/>
        <v>4.7945205479452051</v>
      </c>
      <c r="M45" s="9">
        <f t="shared" si="16"/>
        <v>95.205479452054803</v>
      </c>
      <c r="N45" s="9">
        <f t="shared" si="17"/>
        <v>0</v>
      </c>
      <c r="O45" s="9">
        <f t="shared" si="18"/>
        <v>0</v>
      </c>
      <c r="P45" s="9">
        <f t="shared" si="19"/>
        <v>9571.1685616438353</v>
      </c>
      <c r="Q45" s="9">
        <f t="shared" si="20"/>
        <v>190056.06143835618</v>
      </c>
      <c r="R45" s="9">
        <f t="shared" si="21"/>
        <v>0</v>
      </c>
      <c r="S45" s="24"/>
      <c r="T45" s="25">
        <f t="shared" si="23"/>
        <v>-3.6671680652687446E-3</v>
      </c>
      <c r="U45" s="25">
        <f t="shared" si="25"/>
        <v>2.7218034075525113</v>
      </c>
      <c r="V45" s="26" t="e">
        <f t="shared" si="24"/>
        <v>#DIV/0!</v>
      </c>
    </row>
    <row r="46" spans="1:23" x14ac:dyDescent="0.2">
      <c r="A46" s="13" t="s">
        <v>15</v>
      </c>
      <c r="B46" s="14">
        <v>3</v>
      </c>
      <c r="C46" s="14">
        <v>2</v>
      </c>
      <c r="D46" s="14"/>
      <c r="E46" s="15">
        <v>206787.77</v>
      </c>
      <c r="F46" s="14"/>
      <c r="G46" s="14">
        <v>4</v>
      </c>
      <c r="H46" s="14">
        <v>118</v>
      </c>
      <c r="I46" s="14"/>
      <c r="J46" s="14">
        <f t="shared" si="1"/>
        <v>122</v>
      </c>
      <c r="K46" s="14">
        <f t="shared" si="2"/>
        <v>0</v>
      </c>
      <c r="L46" s="14">
        <f t="shared" si="15"/>
        <v>3.278688524590164</v>
      </c>
      <c r="M46" s="14">
        <f t="shared" si="16"/>
        <v>96.721311475409834</v>
      </c>
      <c r="N46" s="14">
        <f t="shared" si="17"/>
        <v>0</v>
      </c>
      <c r="O46" s="14">
        <f t="shared" si="18"/>
        <v>0</v>
      </c>
      <c r="P46" s="14">
        <f t="shared" si="19"/>
        <v>6779.9268852459018</v>
      </c>
      <c r="Q46" s="14">
        <f t="shared" si="20"/>
        <v>200007.84311475407</v>
      </c>
      <c r="R46" s="14">
        <f t="shared" si="21"/>
        <v>0</v>
      </c>
      <c r="S46" s="27"/>
      <c r="T46" s="28">
        <f t="shared" si="23"/>
        <v>9.7119428909986219E-2</v>
      </c>
      <c r="U46" s="28">
        <f t="shared" si="25"/>
        <v>2.6988597888965247</v>
      </c>
      <c r="V46" s="29" t="e">
        <f t="shared" si="24"/>
        <v>#DIV/0!</v>
      </c>
    </row>
    <row r="47" spans="1:23" x14ac:dyDescent="0.2">
      <c r="A47" t="s">
        <v>16</v>
      </c>
      <c r="B47">
        <v>1</v>
      </c>
      <c r="C47">
        <v>2</v>
      </c>
      <c r="E47" s="2">
        <v>96040.67</v>
      </c>
      <c r="F47">
        <v>3</v>
      </c>
      <c r="H47">
        <v>35</v>
      </c>
      <c r="J47">
        <f t="shared" si="1"/>
        <v>38</v>
      </c>
      <c r="K47">
        <f t="shared" si="2"/>
        <v>7.8947368421052628</v>
      </c>
      <c r="L47">
        <f t="shared" si="15"/>
        <v>0</v>
      </c>
      <c r="M47">
        <f t="shared" si="16"/>
        <v>92.10526315789474</v>
      </c>
      <c r="N47">
        <f t="shared" si="17"/>
        <v>0</v>
      </c>
      <c r="O47">
        <f t="shared" si="18"/>
        <v>7582.1581578947362</v>
      </c>
      <c r="P47">
        <f t="shared" si="19"/>
        <v>0</v>
      </c>
      <c r="Q47">
        <f t="shared" si="20"/>
        <v>88458.511842105261</v>
      </c>
      <c r="R47">
        <f t="shared" si="21"/>
        <v>0</v>
      </c>
      <c r="S47" s="24"/>
      <c r="T47" s="25"/>
      <c r="U47" s="25"/>
      <c r="V47" s="26"/>
      <c r="W47" t="s">
        <v>58</v>
      </c>
    </row>
    <row r="48" spans="1:23" x14ac:dyDescent="0.2">
      <c r="A48" t="s">
        <v>16</v>
      </c>
      <c r="B48">
        <v>2</v>
      </c>
      <c r="C48">
        <v>2</v>
      </c>
      <c r="E48" s="2">
        <v>97578.44</v>
      </c>
      <c r="F48">
        <v>3</v>
      </c>
      <c r="H48">
        <v>34</v>
      </c>
      <c r="J48">
        <f t="shared" si="1"/>
        <v>37</v>
      </c>
      <c r="K48">
        <f t="shared" si="2"/>
        <v>8.1081081081081088</v>
      </c>
      <c r="L48">
        <f t="shared" si="15"/>
        <v>0</v>
      </c>
      <c r="M48">
        <f t="shared" si="16"/>
        <v>91.891891891891902</v>
      </c>
      <c r="N48">
        <f t="shared" si="17"/>
        <v>0</v>
      </c>
      <c r="O48">
        <f t="shared" si="18"/>
        <v>7911.7654054054065</v>
      </c>
      <c r="P48">
        <f t="shared" si="19"/>
        <v>0</v>
      </c>
      <c r="Q48">
        <f t="shared" si="20"/>
        <v>89666.674594594602</v>
      </c>
      <c r="R48">
        <f t="shared" si="21"/>
        <v>0</v>
      </c>
      <c r="S48" s="24">
        <f t="shared" si="22"/>
        <v>-0.45528205495984109</v>
      </c>
      <c r="T48" s="25"/>
      <c r="U48" s="25">
        <f t="shared" si="25"/>
        <v>0.74720850295900021</v>
      </c>
      <c r="V48" s="26"/>
    </row>
    <row r="49" spans="1:22" x14ac:dyDescent="0.2">
      <c r="A49" t="s">
        <v>16</v>
      </c>
      <c r="B49">
        <v>3</v>
      </c>
      <c r="C49">
        <v>2</v>
      </c>
      <c r="E49" s="2">
        <v>95062.09</v>
      </c>
      <c r="F49">
        <v>5</v>
      </c>
      <c r="H49">
        <v>58</v>
      </c>
      <c r="J49">
        <f t="shared" si="1"/>
        <v>63</v>
      </c>
      <c r="K49">
        <f t="shared" si="2"/>
        <v>7.9365079365079358</v>
      </c>
      <c r="L49">
        <f t="shared" si="15"/>
        <v>0</v>
      </c>
      <c r="M49">
        <f t="shared" si="16"/>
        <v>92.063492063492063</v>
      </c>
      <c r="N49">
        <f t="shared" si="17"/>
        <v>0</v>
      </c>
      <c r="O49">
        <f t="shared" si="18"/>
        <v>7544.6103174603168</v>
      </c>
      <c r="P49">
        <f t="shared" si="19"/>
        <v>0</v>
      </c>
      <c r="Q49">
        <f t="shared" si="20"/>
        <v>87517.479682539677</v>
      </c>
      <c r="R49">
        <f t="shared" si="21"/>
        <v>0</v>
      </c>
      <c r="S49" s="24">
        <f t="shared" si="22"/>
        <v>-0.17500761968635356</v>
      </c>
      <c r="T49" s="25"/>
      <c r="U49" s="25">
        <f t="shared" si="25"/>
        <v>0.54353413090940295</v>
      </c>
      <c r="V49" s="26"/>
    </row>
    <row r="50" spans="1:22" x14ac:dyDescent="0.2">
      <c r="A50" s="3" t="s">
        <v>17</v>
      </c>
      <c r="B50" s="4">
        <v>1</v>
      </c>
      <c r="C50" s="4">
        <v>2</v>
      </c>
      <c r="D50" s="4"/>
      <c r="E50" s="5">
        <v>49068.81</v>
      </c>
      <c r="F50" s="4"/>
      <c r="G50" s="4"/>
      <c r="H50" s="4">
        <v>45</v>
      </c>
      <c r="I50" s="4">
        <v>40</v>
      </c>
      <c r="J50" s="4">
        <f t="shared" si="1"/>
        <v>85</v>
      </c>
      <c r="K50" s="4">
        <f t="shared" si="2"/>
        <v>0</v>
      </c>
      <c r="L50" s="4">
        <f t="shared" si="15"/>
        <v>0</v>
      </c>
      <c r="M50" s="4">
        <f t="shared" si="16"/>
        <v>52.941176470588239</v>
      </c>
      <c r="N50" s="4">
        <f t="shared" si="17"/>
        <v>47.058823529411761</v>
      </c>
      <c r="O50" s="4">
        <f t="shared" si="18"/>
        <v>0</v>
      </c>
      <c r="P50" s="4">
        <f t="shared" si="19"/>
        <v>0</v>
      </c>
      <c r="Q50" s="4">
        <f t="shared" si="20"/>
        <v>25977.605294117646</v>
      </c>
      <c r="R50" s="4">
        <f t="shared" si="21"/>
        <v>23091.204705882348</v>
      </c>
      <c r="S50" s="21"/>
      <c r="T50" s="22"/>
      <c r="U50" s="22">
        <f t="shared" si="25"/>
        <v>0.4551346132958437</v>
      </c>
      <c r="V50" s="23">
        <f t="shared" si="24"/>
        <v>0.56865575334020013</v>
      </c>
    </row>
    <row r="51" spans="1:22" x14ac:dyDescent="0.2">
      <c r="A51" s="8" t="s">
        <v>17</v>
      </c>
      <c r="B51" s="9">
        <v>2</v>
      </c>
      <c r="C51" s="9">
        <v>2</v>
      </c>
      <c r="D51" s="9"/>
      <c r="E51" s="10">
        <v>47111.65</v>
      </c>
      <c r="F51" s="9"/>
      <c r="G51" s="9"/>
      <c r="H51" s="9">
        <v>71</v>
      </c>
      <c r="I51" s="9">
        <v>37</v>
      </c>
      <c r="J51" s="9">
        <f t="shared" si="1"/>
        <v>108</v>
      </c>
      <c r="K51" s="9">
        <f t="shared" si="2"/>
        <v>0</v>
      </c>
      <c r="L51" s="9">
        <f t="shared" si="15"/>
        <v>0</v>
      </c>
      <c r="M51" s="9">
        <f t="shared" si="16"/>
        <v>65.740740740740748</v>
      </c>
      <c r="N51" s="9">
        <f t="shared" si="17"/>
        <v>34.25925925925926</v>
      </c>
      <c r="O51" s="9">
        <f t="shared" si="18"/>
        <v>0</v>
      </c>
      <c r="P51" s="9">
        <f t="shared" si="19"/>
        <v>0</v>
      </c>
      <c r="Q51" s="9">
        <f t="shared" si="20"/>
        <v>30971.547685185189</v>
      </c>
      <c r="R51" s="9">
        <f t="shared" si="21"/>
        <v>16140.102314814816</v>
      </c>
      <c r="S51" s="24"/>
      <c r="T51" s="25"/>
      <c r="U51" s="25">
        <f t="shared" si="25"/>
        <v>0.64666909276918139</v>
      </c>
      <c r="V51" s="26">
        <f t="shared" si="24"/>
        <v>5.4776593167582814E-2</v>
      </c>
    </row>
    <row r="52" spans="1:22" x14ac:dyDescent="0.2">
      <c r="A52" s="13" t="s">
        <v>17</v>
      </c>
      <c r="B52" s="14">
        <v>3</v>
      </c>
      <c r="C52" s="14">
        <v>2</v>
      </c>
      <c r="D52" s="14"/>
      <c r="E52" s="15">
        <v>44315.71</v>
      </c>
      <c r="F52" s="14"/>
      <c r="G52" s="14"/>
      <c r="H52" s="14">
        <v>68</v>
      </c>
      <c r="I52" s="14">
        <v>15</v>
      </c>
      <c r="J52" s="14">
        <f t="shared" si="1"/>
        <v>83</v>
      </c>
      <c r="K52" s="14">
        <f t="shared" si="2"/>
        <v>0</v>
      </c>
      <c r="L52" s="14">
        <f t="shared" si="15"/>
        <v>0</v>
      </c>
      <c r="M52" s="14">
        <f t="shared" si="16"/>
        <v>81.92771084337349</v>
      </c>
      <c r="N52" s="14">
        <f t="shared" si="17"/>
        <v>18.072289156626507</v>
      </c>
      <c r="O52" s="14">
        <f t="shared" si="18"/>
        <v>0</v>
      </c>
      <c r="P52" s="14">
        <f t="shared" si="19"/>
        <v>0</v>
      </c>
      <c r="Q52" s="14">
        <f t="shared" si="20"/>
        <v>36306.846746987947</v>
      </c>
      <c r="R52" s="14">
        <f t="shared" si="21"/>
        <v>8008.8632530120476</v>
      </c>
      <c r="S52" s="27"/>
      <c r="T52" s="28"/>
      <c r="U52" s="28">
        <f t="shared" si="25"/>
        <v>0.41176143111216063</v>
      </c>
      <c r="V52" s="29">
        <f t="shared" si="24"/>
        <v>-0.50628859564764839</v>
      </c>
    </row>
    <row r="53" spans="1:22" x14ac:dyDescent="0.2">
      <c r="A53" t="s">
        <v>18</v>
      </c>
      <c r="B53">
        <v>1</v>
      </c>
      <c r="C53">
        <v>2</v>
      </c>
      <c r="E53" s="2">
        <v>58854.62</v>
      </c>
      <c r="F53">
        <v>20</v>
      </c>
      <c r="I53">
        <v>34</v>
      </c>
      <c r="J53">
        <f t="shared" si="1"/>
        <v>54</v>
      </c>
      <c r="K53">
        <f t="shared" si="2"/>
        <v>37.037037037037038</v>
      </c>
      <c r="L53">
        <f t="shared" si="15"/>
        <v>0</v>
      </c>
      <c r="M53">
        <f t="shared" si="16"/>
        <v>0</v>
      </c>
      <c r="N53">
        <f t="shared" si="17"/>
        <v>62.962962962962962</v>
      </c>
      <c r="O53">
        <f t="shared" si="18"/>
        <v>21798.007407407411</v>
      </c>
      <c r="P53">
        <f t="shared" si="19"/>
        <v>0</v>
      </c>
      <c r="Q53">
        <f t="shared" si="20"/>
        <v>0</v>
      </c>
      <c r="R53">
        <f t="shared" si="21"/>
        <v>37056.612592592595</v>
      </c>
      <c r="S53" s="24">
        <f t="shared" si="22"/>
        <v>0.78900517701600204</v>
      </c>
      <c r="T53" s="25"/>
      <c r="U53" s="25"/>
      <c r="V53" s="26">
        <f t="shared" si="24"/>
        <v>-0.18898431975274588</v>
      </c>
    </row>
    <row r="54" spans="1:22" x14ac:dyDescent="0.2">
      <c r="A54" t="s">
        <v>18</v>
      </c>
      <c r="B54">
        <v>2</v>
      </c>
      <c r="C54">
        <v>2</v>
      </c>
      <c r="E54" s="2">
        <v>54241.31</v>
      </c>
      <c r="F54">
        <v>18</v>
      </c>
      <c r="I54">
        <v>25</v>
      </c>
      <c r="J54">
        <f t="shared" si="1"/>
        <v>43</v>
      </c>
      <c r="K54">
        <f t="shared" si="2"/>
        <v>41.860465116279073</v>
      </c>
      <c r="L54">
        <f t="shared" si="15"/>
        <v>0</v>
      </c>
      <c r="M54">
        <f t="shared" si="16"/>
        <v>0</v>
      </c>
      <c r="N54">
        <f t="shared" si="17"/>
        <v>58.139534883720934</v>
      </c>
      <c r="O54">
        <f t="shared" si="18"/>
        <v>22705.664651162791</v>
      </c>
      <c r="P54">
        <f t="shared" si="19"/>
        <v>0</v>
      </c>
      <c r="Q54">
        <f t="shared" si="20"/>
        <v>0</v>
      </c>
      <c r="R54">
        <f t="shared" si="21"/>
        <v>31535.64534883721</v>
      </c>
      <c r="S54" s="24">
        <f t="shared" si="22"/>
        <v>0.52310716329886453</v>
      </c>
      <c r="T54" s="25"/>
      <c r="U54" s="25"/>
      <c r="V54" s="26">
        <f t="shared" si="24"/>
        <v>-0.20671501911517487</v>
      </c>
    </row>
    <row r="55" spans="1:22" x14ac:dyDescent="0.2">
      <c r="A55" t="s">
        <v>18</v>
      </c>
      <c r="B55">
        <v>3</v>
      </c>
      <c r="C55">
        <v>2</v>
      </c>
      <c r="E55" s="2">
        <v>51305.57</v>
      </c>
      <c r="F55">
        <v>22</v>
      </c>
      <c r="I55">
        <v>40</v>
      </c>
      <c r="J55">
        <f t="shared" si="1"/>
        <v>62</v>
      </c>
      <c r="K55">
        <f t="shared" si="2"/>
        <v>35.483870967741936</v>
      </c>
      <c r="L55">
        <f t="shared" si="15"/>
        <v>0</v>
      </c>
      <c r="M55">
        <f t="shared" si="16"/>
        <v>0</v>
      </c>
      <c r="N55">
        <f t="shared" si="17"/>
        <v>64.516129032258064</v>
      </c>
      <c r="O55">
        <f t="shared" si="18"/>
        <v>18205.202258064517</v>
      </c>
      <c r="P55">
        <f t="shared" si="19"/>
        <v>0</v>
      </c>
      <c r="Q55">
        <f t="shared" si="20"/>
        <v>0</v>
      </c>
      <c r="R55">
        <f t="shared" si="21"/>
        <v>33100.367741935486</v>
      </c>
      <c r="S55" s="24">
        <f t="shared" si="22"/>
        <v>-1.7594728432368281E-2</v>
      </c>
      <c r="T55" s="25"/>
      <c r="U55" s="25"/>
      <c r="V55" s="26">
        <f t="shared" si="24"/>
        <v>-4.3111748473086194E-2</v>
      </c>
    </row>
    <row r="56" spans="1:22" x14ac:dyDescent="0.2">
      <c r="A56" s="3" t="s">
        <v>12</v>
      </c>
      <c r="B56" s="4">
        <v>1</v>
      </c>
      <c r="C56" s="4">
        <v>3</v>
      </c>
      <c r="D56" s="4"/>
      <c r="E56" s="5">
        <v>463420.78</v>
      </c>
      <c r="F56" s="4">
        <v>85</v>
      </c>
      <c r="G56" s="4">
        <v>2</v>
      </c>
      <c r="H56" s="4"/>
      <c r="I56" s="4"/>
      <c r="J56" s="4">
        <f t="shared" si="1"/>
        <v>87</v>
      </c>
      <c r="K56" s="4">
        <f t="shared" si="2"/>
        <v>97.701149425287355</v>
      </c>
      <c r="L56" s="4">
        <f t="shared" si="15"/>
        <v>2.2988505747126435</v>
      </c>
      <c r="M56" s="4">
        <f t="shared" si="16"/>
        <v>0</v>
      </c>
      <c r="N56" s="4">
        <f t="shared" si="17"/>
        <v>0</v>
      </c>
      <c r="O56" s="4">
        <f t="shared" si="18"/>
        <v>452767.42873563222</v>
      </c>
      <c r="P56" s="4">
        <f t="shared" si="19"/>
        <v>10653.351264367817</v>
      </c>
      <c r="Q56" s="4">
        <f t="shared" si="20"/>
        <v>0</v>
      </c>
      <c r="R56" s="4">
        <f t="shared" si="21"/>
        <v>0</v>
      </c>
      <c r="S56" s="18">
        <f t="shared" si="22"/>
        <v>1.2096688963021447</v>
      </c>
      <c r="T56" s="6">
        <f t="shared" si="23"/>
        <v>-0.80214075895856607</v>
      </c>
      <c r="U56" s="6"/>
      <c r="V56" s="7"/>
    </row>
    <row r="57" spans="1:22" x14ac:dyDescent="0.2">
      <c r="A57" s="8" t="s">
        <v>12</v>
      </c>
      <c r="B57" s="9">
        <v>2</v>
      </c>
      <c r="C57" s="9">
        <v>3</v>
      </c>
      <c r="D57" s="9"/>
      <c r="E57" s="10">
        <v>424609.84</v>
      </c>
      <c r="F57" s="9">
        <v>33</v>
      </c>
      <c r="G57" s="9">
        <v>0</v>
      </c>
      <c r="H57" s="9"/>
      <c r="I57" s="9"/>
      <c r="J57" s="9">
        <f t="shared" si="1"/>
        <v>33</v>
      </c>
      <c r="K57" s="9">
        <f t="shared" si="2"/>
        <v>100</v>
      </c>
      <c r="L57" s="9">
        <f t="shared" si="15"/>
        <v>0</v>
      </c>
      <c r="M57" s="9">
        <f t="shared" si="16"/>
        <v>0</v>
      </c>
      <c r="N57" s="9">
        <f t="shared" si="17"/>
        <v>0</v>
      </c>
      <c r="O57" s="9">
        <f t="shared" si="18"/>
        <v>424609.84</v>
      </c>
      <c r="P57" s="9">
        <f t="shared" si="19"/>
        <v>0</v>
      </c>
      <c r="Q57" s="9">
        <f t="shared" si="20"/>
        <v>0</v>
      </c>
      <c r="R57" s="9">
        <f t="shared" si="21"/>
        <v>0</v>
      </c>
      <c r="S57" s="19">
        <f t="shared" si="22"/>
        <v>0.80792713075778477</v>
      </c>
      <c r="T57" s="11">
        <f t="shared" si="23"/>
        <v>-1</v>
      </c>
      <c r="U57" s="11"/>
      <c r="V57" s="12"/>
    </row>
    <row r="58" spans="1:22" x14ac:dyDescent="0.2">
      <c r="A58" s="13" t="s">
        <v>12</v>
      </c>
      <c r="B58" s="14">
        <v>3</v>
      </c>
      <c r="C58" s="14">
        <v>3</v>
      </c>
      <c r="D58" s="14"/>
      <c r="E58" s="15">
        <v>389814.88</v>
      </c>
      <c r="F58" s="14">
        <v>93</v>
      </c>
      <c r="G58" s="14">
        <v>0</v>
      </c>
      <c r="H58" s="14"/>
      <c r="I58" s="14"/>
      <c r="J58" s="14">
        <f t="shared" si="1"/>
        <v>93</v>
      </c>
      <c r="K58" s="14">
        <f t="shared" si="2"/>
        <v>100</v>
      </c>
      <c r="L58" s="14">
        <f t="shared" si="15"/>
        <v>0</v>
      </c>
      <c r="M58" s="14">
        <f t="shared" si="16"/>
        <v>0</v>
      </c>
      <c r="N58" s="14">
        <f t="shared" si="17"/>
        <v>0</v>
      </c>
      <c r="O58" s="14">
        <f t="shared" si="18"/>
        <v>389814.88</v>
      </c>
      <c r="P58" s="14">
        <f t="shared" si="19"/>
        <v>0</v>
      </c>
      <c r="Q58" s="14">
        <f t="shared" si="20"/>
        <v>0</v>
      </c>
      <c r="R58" s="14">
        <f t="shared" si="21"/>
        <v>0</v>
      </c>
      <c r="S58" s="20">
        <f t="shared" si="22"/>
        <v>0.46750201117332119</v>
      </c>
      <c r="T58" s="16">
        <f t="shared" si="23"/>
        <v>-1</v>
      </c>
      <c r="U58" s="16"/>
      <c r="V58" s="17"/>
    </row>
    <row r="59" spans="1:22" x14ac:dyDescent="0.2">
      <c r="A59" t="s">
        <v>14</v>
      </c>
      <c r="B59">
        <v>1</v>
      </c>
      <c r="C59">
        <v>3</v>
      </c>
      <c r="E59" s="2">
        <v>391860.72</v>
      </c>
      <c r="G59">
        <v>9</v>
      </c>
      <c r="I59">
        <v>273</v>
      </c>
      <c r="J59">
        <f t="shared" si="1"/>
        <v>282</v>
      </c>
      <c r="K59">
        <f t="shared" si="2"/>
        <v>0</v>
      </c>
      <c r="L59">
        <f t="shared" si="15"/>
        <v>3.1914893617021276</v>
      </c>
      <c r="M59">
        <f t="shared" si="16"/>
        <v>0</v>
      </c>
      <c r="N59">
        <f t="shared" si="17"/>
        <v>96.808510638297875</v>
      </c>
      <c r="O59">
        <f t="shared" si="18"/>
        <v>0</v>
      </c>
      <c r="P59">
        <f t="shared" si="19"/>
        <v>12506.193191489359</v>
      </c>
      <c r="Q59">
        <f t="shared" si="20"/>
        <v>0</v>
      </c>
      <c r="R59">
        <f t="shared" si="21"/>
        <v>379354.52680851059</v>
      </c>
      <c r="S59" s="19"/>
      <c r="T59" s="11">
        <f t="shared" si="23"/>
        <v>-1.0685982202344494E-2</v>
      </c>
      <c r="U59" s="11"/>
      <c r="V59" s="12">
        <f t="shared" si="24"/>
        <v>0.68590965579750263</v>
      </c>
    </row>
    <row r="60" spans="1:22" x14ac:dyDescent="0.2">
      <c r="A60" t="s">
        <v>14</v>
      </c>
      <c r="B60">
        <v>2</v>
      </c>
      <c r="C60">
        <v>3</v>
      </c>
      <c r="E60" s="2">
        <v>275542.19</v>
      </c>
      <c r="G60">
        <v>12</v>
      </c>
      <c r="I60">
        <v>149</v>
      </c>
      <c r="J60">
        <f t="shared" si="1"/>
        <v>161</v>
      </c>
      <c r="K60">
        <f t="shared" si="2"/>
        <v>0</v>
      </c>
      <c r="L60">
        <f t="shared" si="15"/>
        <v>7.4534161490683228</v>
      </c>
      <c r="M60">
        <f t="shared" si="16"/>
        <v>0</v>
      </c>
      <c r="N60">
        <f t="shared" si="17"/>
        <v>92.546583850931668</v>
      </c>
      <c r="O60">
        <f t="shared" si="18"/>
        <v>0</v>
      </c>
      <c r="P60">
        <f t="shared" si="19"/>
        <v>20537.306086956523</v>
      </c>
      <c r="Q60">
        <f t="shared" si="20"/>
        <v>0</v>
      </c>
      <c r="R60">
        <f t="shared" si="21"/>
        <v>255004.88391304345</v>
      </c>
      <c r="S60" s="19"/>
      <c r="T60" s="11">
        <f t="shared" si="23"/>
        <v>-0.39331578038677617</v>
      </c>
      <c r="U60" s="11"/>
      <c r="V60" s="12">
        <f t="shared" si="24"/>
        <v>0.55442768967038913</v>
      </c>
    </row>
    <row r="61" spans="1:22" x14ac:dyDescent="0.2">
      <c r="A61" t="s">
        <v>14</v>
      </c>
      <c r="B61">
        <v>3</v>
      </c>
      <c r="C61">
        <v>3</v>
      </c>
      <c r="E61" s="2">
        <v>239947.22</v>
      </c>
      <c r="G61">
        <v>4</v>
      </c>
      <c r="I61">
        <v>98</v>
      </c>
      <c r="J61">
        <f t="shared" si="1"/>
        <v>102</v>
      </c>
      <c r="K61">
        <f t="shared" si="2"/>
        <v>0</v>
      </c>
      <c r="L61">
        <f t="shared" si="15"/>
        <v>3.9215686274509802</v>
      </c>
      <c r="M61">
        <f t="shared" si="16"/>
        <v>0</v>
      </c>
      <c r="N61">
        <f t="shared" si="17"/>
        <v>96.078431372549019</v>
      </c>
      <c r="O61">
        <f t="shared" si="18"/>
        <v>0</v>
      </c>
      <c r="P61">
        <f t="shared" si="19"/>
        <v>9409.6949019607837</v>
      </c>
      <c r="Q61">
        <f t="shared" si="20"/>
        <v>0</v>
      </c>
      <c r="R61">
        <f t="shared" si="21"/>
        <v>230537.52509803922</v>
      </c>
      <c r="S61" s="19"/>
      <c r="T61" s="11">
        <f t="shared" si="23"/>
        <v>0.17010783454238521</v>
      </c>
      <c r="U61" s="11"/>
      <c r="V61" s="12">
        <f t="shared" si="24"/>
        <v>4.6264304609067095E-2</v>
      </c>
    </row>
    <row r="62" spans="1:22" x14ac:dyDescent="0.2">
      <c r="A62" s="3" t="s">
        <v>15</v>
      </c>
      <c r="B62" s="4">
        <v>1</v>
      </c>
      <c r="C62" s="4">
        <v>3</v>
      </c>
      <c r="D62" s="4"/>
      <c r="E62" s="5">
        <v>372165.28</v>
      </c>
      <c r="F62" s="4"/>
      <c r="G62" s="4">
        <v>6</v>
      </c>
      <c r="H62" s="4">
        <v>93</v>
      </c>
      <c r="I62" s="4"/>
      <c r="J62" s="4">
        <f>SUM(F62:I62)</f>
        <v>99</v>
      </c>
      <c r="K62" s="4">
        <f t="shared" si="2"/>
        <v>0</v>
      </c>
      <c r="L62" s="4">
        <f t="shared" si="15"/>
        <v>6.0606060606060606</v>
      </c>
      <c r="M62" s="4">
        <f t="shared" si="16"/>
        <v>93.939393939393938</v>
      </c>
      <c r="N62" s="4">
        <f t="shared" si="17"/>
        <v>0</v>
      </c>
      <c r="O62" s="4">
        <f t="shared" si="18"/>
        <v>0</v>
      </c>
      <c r="P62" s="4">
        <f t="shared" si="19"/>
        <v>22555.471515151519</v>
      </c>
      <c r="Q62" s="4">
        <f t="shared" si="20"/>
        <v>349609.80848484847</v>
      </c>
      <c r="R62" s="4">
        <f t="shared" si="21"/>
        <v>0</v>
      </c>
      <c r="S62" s="18"/>
      <c r="T62" s="6">
        <f t="shared" si="23"/>
        <v>1.932780729149099</v>
      </c>
      <c r="U62" s="6">
        <f t="shared" si="25"/>
        <v>0.54619392183030702</v>
      </c>
      <c r="V62" s="7"/>
    </row>
    <row r="63" spans="1:22" x14ac:dyDescent="0.2">
      <c r="A63" s="8" t="s">
        <v>15</v>
      </c>
      <c r="B63" s="9">
        <v>2</v>
      </c>
      <c r="C63" s="9">
        <v>3</v>
      </c>
      <c r="D63" s="9"/>
      <c r="E63" s="10">
        <v>342614.75</v>
      </c>
      <c r="F63" s="9"/>
      <c r="G63" s="9">
        <v>2</v>
      </c>
      <c r="H63" s="9">
        <v>123</v>
      </c>
      <c r="I63" s="9"/>
      <c r="J63" s="9">
        <f>SUM(F63:I63)</f>
        <v>125</v>
      </c>
      <c r="K63" s="9">
        <f t="shared" si="2"/>
        <v>0</v>
      </c>
      <c r="L63" s="9">
        <f t="shared" si="15"/>
        <v>1.6</v>
      </c>
      <c r="M63" s="9">
        <f t="shared" si="16"/>
        <v>98.4</v>
      </c>
      <c r="N63" s="9">
        <f t="shared" si="17"/>
        <v>0</v>
      </c>
      <c r="O63" s="9">
        <f t="shared" si="18"/>
        <v>0</v>
      </c>
      <c r="P63" s="9">
        <f t="shared" si="19"/>
        <v>5481.8360000000002</v>
      </c>
      <c r="Q63" s="9">
        <f t="shared" si="20"/>
        <v>337132.91400000005</v>
      </c>
      <c r="R63" s="9">
        <f t="shared" si="21"/>
        <v>0</v>
      </c>
      <c r="S63" s="19"/>
      <c r="T63" s="11">
        <f t="shared" si="23"/>
        <v>-0.42725530694670971</v>
      </c>
      <c r="U63" s="11">
        <f t="shared" si="25"/>
        <v>0.77386036229814004</v>
      </c>
      <c r="V63" s="12"/>
    </row>
    <row r="64" spans="1:22" x14ac:dyDescent="0.2">
      <c r="A64" s="13" t="s">
        <v>15</v>
      </c>
      <c r="B64" s="14">
        <v>3</v>
      </c>
      <c r="C64" s="14">
        <v>3</v>
      </c>
      <c r="D64" s="14"/>
      <c r="E64" s="15">
        <v>291117.5</v>
      </c>
      <c r="F64" s="14"/>
      <c r="G64" s="14">
        <v>9</v>
      </c>
      <c r="H64" s="14">
        <v>196</v>
      </c>
      <c r="I64" s="14"/>
      <c r="J64" s="14">
        <f>SUM(F64:I64)</f>
        <v>205</v>
      </c>
      <c r="K64" s="14">
        <f t="shared" si="2"/>
        <v>0</v>
      </c>
      <c r="L64" s="14">
        <f t="shared" si="15"/>
        <v>4.3902439024390238</v>
      </c>
      <c r="M64" s="14">
        <f t="shared" si="16"/>
        <v>95.609756097560975</v>
      </c>
      <c r="N64" s="14">
        <f t="shared" si="17"/>
        <v>0</v>
      </c>
      <c r="O64" s="14">
        <f t="shared" si="18"/>
        <v>0</v>
      </c>
      <c r="P64" s="14">
        <f t="shared" si="19"/>
        <v>12780.768292682926</v>
      </c>
      <c r="Q64" s="14">
        <f t="shared" si="20"/>
        <v>278336.73170731706</v>
      </c>
      <c r="R64" s="14">
        <f t="shared" si="21"/>
        <v>0</v>
      </c>
      <c r="S64" s="20"/>
      <c r="T64" s="16">
        <f t="shared" si="23"/>
        <v>0.88508939830836819</v>
      </c>
      <c r="U64" s="16">
        <f t="shared" si="25"/>
        <v>0.39162908500354138</v>
      </c>
      <c r="V64" s="17"/>
    </row>
    <row r="65" spans="1:22" x14ac:dyDescent="0.2">
      <c r="A65" t="s">
        <v>16</v>
      </c>
      <c r="B65">
        <v>1</v>
      </c>
      <c r="C65">
        <v>3</v>
      </c>
      <c r="E65" s="2">
        <v>153479.04999999999</v>
      </c>
      <c r="F65">
        <v>11</v>
      </c>
      <c r="H65">
        <v>64</v>
      </c>
      <c r="J65">
        <f t="shared" si="1"/>
        <v>75</v>
      </c>
      <c r="K65">
        <f t="shared" si="2"/>
        <v>14.666666666666666</v>
      </c>
      <c r="L65">
        <f t="shared" si="15"/>
        <v>0</v>
      </c>
      <c r="M65">
        <f t="shared" si="16"/>
        <v>85.333333333333343</v>
      </c>
      <c r="N65">
        <f t="shared" si="17"/>
        <v>0</v>
      </c>
      <c r="O65">
        <f t="shared" si="18"/>
        <v>22510.260666666665</v>
      </c>
      <c r="P65">
        <f t="shared" si="19"/>
        <v>0</v>
      </c>
      <c r="Q65">
        <f t="shared" si="20"/>
        <v>130968.78933333333</v>
      </c>
      <c r="R65">
        <f t="shared" si="21"/>
        <v>0</v>
      </c>
      <c r="S65" s="19">
        <f t="shared" si="22"/>
        <v>1.9688460986834477</v>
      </c>
      <c r="T65" s="11"/>
      <c r="U65" s="11">
        <f t="shared" si="25"/>
        <v>0.48056740505771944</v>
      </c>
      <c r="V65" s="12"/>
    </row>
    <row r="66" spans="1:22" x14ac:dyDescent="0.2">
      <c r="A66" t="s">
        <v>16</v>
      </c>
      <c r="B66">
        <v>2</v>
      </c>
      <c r="C66">
        <v>3</v>
      </c>
      <c r="E66" s="2">
        <v>160579.35999999999</v>
      </c>
      <c r="F66">
        <v>7</v>
      </c>
      <c r="H66">
        <v>45</v>
      </c>
      <c r="J66">
        <f t="shared" si="1"/>
        <v>52</v>
      </c>
      <c r="K66">
        <f t="shared" si="2"/>
        <v>13.461538461538462</v>
      </c>
      <c r="L66">
        <f t="shared" si="15"/>
        <v>0</v>
      </c>
      <c r="M66">
        <f t="shared" si="16"/>
        <v>86.538461538461547</v>
      </c>
      <c r="N66">
        <f t="shared" si="17"/>
        <v>0</v>
      </c>
      <c r="O66">
        <f t="shared" si="18"/>
        <v>21616.452307692303</v>
      </c>
      <c r="P66">
        <f t="shared" si="19"/>
        <v>0</v>
      </c>
      <c r="Q66">
        <f t="shared" si="20"/>
        <v>138962.90769230769</v>
      </c>
      <c r="R66">
        <f t="shared" si="21"/>
        <v>0</v>
      </c>
      <c r="S66" s="19">
        <f t="shared" si="22"/>
        <v>1.7321907564301262</v>
      </c>
      <c r="T66" s="11"/>
      <c r="U66" s="11">
        <f t="shared" si="25"/>
        <v>0.54977206772297127</v>
      </c>
      <c r="V66" s="12"/>
    </row>
    <row r="67" spans="1:22" x14ac:dyDescent="0.2">
      <c r="A67" t="s">
        <v>16</v>
      </c>
      <c r="B67">
        <v>3</v>
      </c>
      <c r="C67">
        <v>3</v>
      </c>
      <c r="E67" s="2">
        <v>140549.54999999999</v>
      </c>
      <c r="F67">
        <v>9</v>
      </c>
      <c r="H67">
        <v>45</v>
      </c>
      <c r="J67">
        <f t="shared" ref="J67:J73" si="26">SUM(F67:I67)</f>
        <v>54</v>
      </c>
      <c r="K67">
        <f t="shared" ref="K67:K73" si="27">(F67/$J67)*100</f>
        <v>16.666666666666664</v>
      </c>
      <c r="L67">
        <f t="shared" ref="L67:L73" si="28">(G67/$J67)*100</f>
        <v>0</v>
      </c>
      <c r="M67">
        <f t="shared" ref="M67:M73" si="29">(H67/$J67)*100</f>
        <v>83.333333333333343</v>
      </c>
      <c r="N67">
        <f t="shared" ref="N67:N73" si="30">(I67/$J67)*100</f>
        <v>0</v>
      </c>
      <c r="O67">
        <f t="shared" si="18"/>
        <v>23424.924999999992</v>
      </c>
      <c r="P67">
        <f t="shared" si="19"/>
        <v>0</v>
      </c>
      <c r="Q67">
        <f t="shared" si="20"/>
        <v>117124.62500000001</v>
      </c>
      <c r="R67">
        <f t="shared" si="21"/>
        <v>0</v>
      </c>
      <c r="S67" s="19">
        <f t="shared" si="22"/>
        <v>2.1048555212703608</v>
      </c>
      <c r="T67" s="11"/>
      <c r="U67" s="11">
        <f t="shared" si="25"/>
        <v>0.33829979365101803</v>
      </c>
      <c r="V67" s="12"/>
    </row>
    <row r="68" spans="1:22" x14ac:dyDescent="0.2">
      <c r="A68" s="3" t="s">
        <v>17</v>
      </c>
      <c r="B68" s="4">
        <v>1</v>
      </c>
      <c r="C68" s="4">
        <v>3</v>
      </c>
      <c r="D68" s="4"/>
      <c r="E68" s="5">
        <v>116171.47</v>
      </c>
      <c r="F68" s="4"/>
      <c r="G68" s="4"/>
      <c r="H68" s="4">
        <v>36</v>
      </c>
      <c r="I68" s="4">
        <v>6</v>
      </c>
      <c r="J68" s="4">
        <f t="shared" si="26"/>
        <v>42</v>
      </c>
      <c r="K68" s="4">
        <f t="shared" si="27"/>
        <v>0</v>
      </c>
      <c r="L68" s="4">
        <f t="shared" si="28"/>
        <v>0</v>
      </c>
      <c r="M68" s="4">
        <f t="shared" si="29"/>
        <v>85.714285714285708</v>
      </c>
      <c r="N68" s="4">
        <f t="shared" si="30"/>
        <v>14.285714285714285</v>
      </c>
      <c r="O68" s="4">
        <f t="shared" si="18"/>
        <v>0</v>
      </c>
      <c r="P68" s="4">
        <f t="shared" si="19"/>
        <v>0</v>
      </c>
      <c r="Q68" s="4">
        <f t="shared" si="20"/>
        <v>99575.545714285705</v>
      </c>
      <c r="R68" s="4">
        <f t="shared" si="21"/>
        <v>16595.924285714285</v>
      </c>
      <c r="S68" s="18"/>
      <c r="T68" s="6"/>
      <c r="U68" s="6">
        <f t="shared" si="25"/>
        <v>2.8331302899899526</v>
      </c>
      <c r="V68" s="7">
        <f t="shared" si="24"/>
        <v>-0.28128807062688366</v>
      </c>
    </row>
    <row r="69" spans="1:22" x14ac:dyDescent="0.2">
      <c r="A69" s="8" t="s">
        <v>17</v>
      </c>
      <c r="B69" s="9">
        <v>2</v>
      </c>
      <c r="C69" s="9">
        <v>3</v>
      </c>
      <c r="D69" s="9"/>
      <c r="E69" s="10">
        <v>100793.77</v>
      </c>
      <c r="F69" s="9"/>
      <c r="G69" s="9"/>
      <c r="H69" s="9">
        <v>30</v>
      </c>
      <c r="I69" s="9">
        <v>8</v>
      </c>
      <c r="J69" s="9">
        <f t="shared" si="26"/>
        <v>38</v>
      </c>
      <c r="K69" s="9">
        <f t="shared" si="27"/>
        <v>0</v>
      </c>
      <c r="L69" s="9">
        <f t="shared" si="28"/>
        <v>0</v>
      </c>
      <c r="M69" s="9">
        <f t="shared" si="29"/>
        <v>78.94736842105263</v>
      </c>
      <c r="N69" s="9">
        <f t="shared" si="30"/>
        <v>21.052631578947366</v>
      </c>
      <c r="O69" s="9">
        <f t="shared" si="18"/>
        <v>0</v>
      </c>
      <c r="P69" s="9">
        <f t="shared" si="19"/>
        <v>0</v>
      </c>
      <c r="Q69" s="9">
        <f t="shared" si="20"/>
        <v>79574.028947368424</v>
      </c>
      <c r="R69" s="9">
        <f t="shared" si="21"/>
        <v>21219.74105263158</v>
      </c>
      <c r="S69" s="19"/>
      <c r="T69" s="11"/>
      <c r="U69" s="11">
        <f t="shared" si="25"/>
        <v>1.5692622711725692</v>
      </c>
      <c r="V69" s="12">
        <f t="shared" si="24"/>
        <v>0.31472159461803545</v>
      </c>
    </row>
    <row r="70" spans="1:22" x14ac:dyDescent="0.2">
      <c r="A70" s="13" t="s">
        <v>17</v>
      </c>
      <c r="B70" s="14">
        <v>3</v>
      </c>
      <c r="C70" s="14">
        <v>3</v>
      </c>
      <c r="D70" s="14"/>
      <c r="E70" s="15">
        <v>105546.88</v>
      </c>
      <c r="F70" s="14"/>
      <c r="G70" s="14"/>
      <c r="H70" s="14">
        <v>29</v>
      </c>
      <c r="I70" s="14">
        <v>1</v>
      </c>
      <c r="J70" s="14">
        <f t="shared" si="26"/>
        <v>30</v>
      </c>
      <c r="K70" s="14">
        <f t="shared" si="27"/>
        <v>0</v>
      </c>
      <c r="L70" s="14">
        <f t="shared" si="28"/>
        <v>0</v>
      </c>
      <c r="M70" s="14">
        <f t="shared" si="29"/>
        <v>96.666666666666671</v>
      </c>
      <c r="N70" s="14">
        <f t="shared" si="30"/>
        <v>3.3333333333333335</v>
      </c>
      <c r="O70" s="14">
        <f t="shared" si="18"/>
        <v>0</v>
      </c>
      <c r="P70" s="14">
        <f t="shared" si="19"/>
        <v>0</v>
      </c>
      <c r="Q70" s="14">
        <f t="shared" si="20"/>
        <v>102028.65066666667</v>
      </c>
      <c r="R70" s="14">
        <f t="shared" si="21"/>
        <v>3518.2293333333332</v>
      </c>
      <c r="S70" s="20"/>
      <c r="T70" s="16"/>
      <c r="U70" s="16">
        <f t="shared" si="25"/>
        <v>1.8101765867379016</v>
      </c>
      <c r="V70" s="17">
        <f t="shared" si="24"/>
        <v>-0.56070802782028206</v>
      </c>
    </row>
    <row r="71" spans="1:22" x14ac:dyDescent="0.2">
      <c r="A71" t="s">
        <v>18</v>
      </c>
      <c r="B71">
        <v>1</v>
      </c>
      <c r="C71">
        <v>3</v>
      </c>
      <c r="E71" s="2">
        <v>104148.91</v>
      </c>
      <c r="F71">
        <v>14</v>
      </c>
      <c r="I71">
        <v>29</v>
      </c>
      <c r="J71">
        <f t="shared" si="26"/>
        <v>43</v>
      </c>
      <c r="K71">
        <f t="shared" si="27"/>
        <v>32.558139534883722</v>
      </c>
      <c r="L71">
        <f t="shared" si="28"/>
        <v>0</v>
      </c>
      <c r="M71">
        <f t="shared" si="29"/>
        <v>0</v>
      </c>
      <c r="N71">
        <f t="shared" si="30"/>
        <v>67.441860465116278</v>
      </c>
      <c r="O71">
        <f t="shared" si="18"/>
        <v>33908.947441860466</v>
      </c>
      <c r="P71">
        <f t="shared" si="19"/>
        <v>0</v>
      </c>
      <c r="Q71">
        <f t="shared" si="20"/>
        <v>0</v>
      </c>
      <c r="R71">
        <f t="shared" si="21"/>
        <v>70239.962558139538</v>
      </c>
      <c r="S71" s="19">
        <f t="shared" si="22"/>
        <v>0.55559849155466878</v>
      </c>
      <c r="T71" s="11"/>
      <c r="U71" s="11"/>
      <c r="V71" s="12">
        <f t="shared" si="24"/>
        <v>0.89547715357501678</v>
      </c>
    </row>
    <row r="72" spans="1:22" x14ac:dyDescent="0.2">
      <c r="A72" t="s">
        <v>18</v>
      </c>
      <c r="B72">
        <v>2</v>
      </c>
      <c r="C72">
        <v>3</v>
      </c>
      <c r="E72" s="2">
        <v>93524.32</v>
      </c>
      <c r="F72">
        <v>7</v>
      </c>
      <c r="I72">
        <v>32</v>
      </c>
      <c r="J72">
        <f t="shared" si="26"/>
        <v>39</v>
      </c>
      <c r="K72">
        <f t="shared" si="27"/>
        <v>17.948717948717949</v>
      </c>
      <c r="L72">
        <f t="shared" si="28"/>
        <v>0</v>
      </c>
      <c r="M72">
        <f t="shared" si="29"/>
        <v>0</v>
      </c>
      <c r="N72">
        <f t="shared" si="30"/>
        <v>82.051282051282044</v>
      </c>
      <c r="O72">
        <f t="shared" si="18"/>
        <v>16786.41641025641</v>
      </c>
      <c r="P72">
        <f t="shared" si="19"/>
        <v>0</v>
      </c>
      <c r="Q72">
        <f t="shared" si="20"/>
        <v>0</v>
      </c>
      <c r="R72">
        <f t="shared" si="21"/>
        <v>76737.903589743597</v>
      </c>
      <c r="S72" s="19">
        <f t="shared" si="22"/>
        <v>-0.26069477955595755</v>
      </c>
      <c r="T72" s="11"/>
      <c r="U72" s="11"/>
      <c r="V72" s="12">
        <f t="shared" si="24"/>
        <v>1.4333703255758201</v>
      </c>
    </row>
    <row r="73" spans="1:22" x14ac:dyDescent="0.2">
      <c r="A73" s="14" t="s">
        <v>18</v>
      </c>
      <c r="B73" s="14">
        <v>3</v>
      </c>
      <c r="C73" s="14">
        <v>3</v>
      </c>
      <c r="D73" s="14"/>
      <c r="E73" s="15">
        <v>70877.17</v>
      </c>
      <c r="F73" s="14">
        <v>12</v>
      </c>
      <c r="G73" s="14"/>
      <c r="H73" s="14"/>
      <c r="I73" s="14">
        <v>15</v>
      </c>
      <c r="J73" s="14">
        <f t="shared" si="26"/>
        <v>27</v>
      </c>
      <c r="K73" s="14">
        <f t="shared" si="27"/>
        <v>44.444444444444443</v>
      </c>
      <c r="L73" s="14">
        <f t="shared" si="28"/>
        <v>0</v>
      </c>
      <c r="M73" s="14">
        <f t="shared" si="29"/>
        <v>0</v>
      </c>
      <c r="N73" s="14">
        <f t="shared" si="30"/>
        <v>55.555555555555557</v>
      </c>
      <c r="O73" s="14">
        <f t="shared" si="18"/>
        <v>31500.964444444442</v>
      </c>
      <c r="P73" s="14">
        <f t="shared" si="19"/>
        <v>0</v>
      </c>
      <c r="Q73" s="14">
        <f t="shared" si="20"/>
        <v>0</v>
      </c>
      <c r="R73" s="14">
        <f t="shared" si="21"/>
        <v>39376.205555555556</v>
      </c>
      <c r="S73" s="20">
        <f t="shared" si="22"/>
        <v>0.73032762821902653</v>
      </c>
      <c r="T73" s="16"/>
      <c r="U73" s="16"/>
      <c r="V73" s="17">
        <f t="shared" si="24"/>
        <v>0.18960024440058082</v>
      </c>
    </row>
    <row r="74" spans="1:22" x14ac:dyDescent="0.2">
      <c r="A74" s="1"/>
      <c r="B74" s="1"/>
      <c r="E74" s="2"/>
    </row>
    <row r="75" spans="1:22" x14ac:dyDescent="0.2">
      <c r="A75" s="1"/>
      <c r="B75" s="1"/>
      <c r="E75" s="2"/>
    </row>
    <row r="76" spans="1:22" x14ac:dyDescent="0.2">
      <c r="A76" s="1"/>
      <c r="B76" s="1"/>
      <c r="E76" s="2"/>
    </row>
    <row r="77" spans="1:22" x14ac:dyDescent="0.2">
      <c r="A77" s="1"/>
      <c r="B77" s="1"/>
      <c r="E77" s="2"/>
    </row>
    <row r="78" spans="1:22" x14ac:dyDescent="0.2">
      <c r="A78" s="1"/>
      <c r="B78" s="1" t="s">
        <v>44</v>
      </c>
      <c r="C78" t="s">
        <v>28</v>
      </c>
      <c r="D78" t="s">
        <v>29</v>
      </c>
      <c r="E78" s="2" t="s">
        <v>30</v>
      </c>
    </row>
    <row r="79" spans="1:22" x14ac:dyDescent="0.2">
      <c r="A79" s="1" t="s">
        <v>31</v>
      </c>
      <c r="B79" s="1" t="s">
        <v>43</v>
      </c>
      <c r="C79">
        <v>0.97167072580486957</v>
      </c>
      <c r="D79">
        <v>7.6443106724995609E-3</v>
      </c>
      <c r="E79" s="2">
        <v>0.49745158734044281</v>
      </c>
      <c r="G79" t="s">
        <v>45</v>
      </c>
      <c r="H79">
        <v>1.8569110298927616</v>
      </c>
    </row>
    <row r="80" spans="1:22" x14ac:dyDescent="0.2">
      <c r="A80" s="1" t="s">
        <v>32</v>
      </c>
      <c r="B80" s="1">
        <v>-0.39148969410627338</v>
      </c>
      <c r="C80" t="s">
        <v>43</v>
      </c>
      <c r="D80">
        <v>-0.42715271540026684</v>
      </c>
      <c r="E80" s="2">
        <v>-0.4368079071614826</v>
      </c>
      <c r="G80" t="s">
        <v>46</v>
      </c>
      <c r="H80">
        <v>0.5425989773813491</v>
      </c>
    </row>
    <row r="81" spans="1:8" x14ac:dyDescent="0.2">
      <c r="A81" s="1" t="s">
        <v>33</v>
      </c>
      <c r="B81" s="1">
        <v>1.8079035102493455</v>
      </c>
      <c r="C81">
        <v>2.0233569108926601</v>
      </c>
      <c r="D81" t="s">
        <v>43</v>
      </c>
      <c r="E81" s="2">
        <v>2.7466863988712071</v>
      </c>
      <c r="G81" t="s">
        <v>47</v>
      </c>
      <c r="H81">
        <v>0.42356707934684051</v>
      </c>
    </row>
    <row r="82" spans="1:8" x14ac:dyDescent="0.2">
      <c r="A82" s="1" t="s">
        <v>34</v>
      </c>
      <c r="B82" s="1">
        <v>1.2156684613419613</v>
      </c>
      <c r="C82">
        <v>2.0464995056897628</v>
      </c>
      <c r="D82">
        <v>2.2808731342573432</v>
      </c>
      <c r="E82" s="2" t="s">
        <v>43</v>
      </c>
    </row>
    <row r="83" spans="1:8" x14ac:dyDescent="0.2">
      <c r="A83" s="1" t="s">
        <v>35</v>
      </c>
      <c r="B83" s="1" t="s">
        <v>43</v>
      </c>
      <c r="C83">
        <v>3.7706963511289984</v>
      </c>
      <c r="D83">
        <v>-0.31514483732309734</v>
      </c>
      <c r="E83" s="2">
        <v>0.4315058706274994</v>
      </c>
      <c r="G83" t="s">
        <v>48</v>
      </c>
      <c r="H83">
        <v>0.11405458853980588</v>
      </c>
    </row>
    <row r="84" spans="1:8" x14ac:dyDescent="0.2">
      <c r="A84" s="1" t="s">
        <v>36</v>
      </c>
      <c r="B84" s="1">
        <v>1.4189292477981919</v>
      </c>
      <c r="C84" t="s">
        <v>43</v>
      </c>
      <c r="D84">
        <v>-2.7555125817234696E-2</v>
      </c>
      <c r="E84" s="2">
        <v>1.8223732607340193</v>
      </c>
      <c r="G84" t="s">
        <v>49</v>
      </c>
      <c r="H84">
        <v>0.43586690363009722</v>
      </c>
    </row>
    <row r="85" spans="1:8" x14ac:dyDescent="0.2">
      <c r="A85" s="1" t="s">
        <v>37</v>
      </c>
      <c r="B85" s="1">
        <v>0.64537131693420158</v>
      </c>
      <c r="C85">
        <v>2.8446190082928666</v>
      </c>
      <c r="D85" t="s">
        <v>43</v>
      </c>
      <c r="E85" s="2">
        <v>0.50452171239239518</v>
      </c>
      <c r="G85" t="s">
        <v>50</v>
      </c>
      <c r="H85">
        <v>3.1130878013021095E-2</v>
      </c>
    </row>
    <row r="86" spans="1:8" x14ac:dyDescent="0.2">
      <c r="A86" s="1" t="s">
        <v>38</v>
      </c>
      <c r="B86" s="1">
        <v>-0.14627036244700231</v>
      </c>
      <c r="C86">
        <v>3.3985360190549811</v>
      </c>
      <c r="D86">
        <v>3.904791695337817E-2</v>
      </c>
      <c r="E86" s="2" t="s">
        <v>43</v>
      </c>
    </row>
    <row r="87" spans="1:8" x14ac:dyDescent="0.2">
      <c r="A87" s="1" t="s">
        <v>39</v>
      </c>
      <c r="B87" s="1" t="s">
        <v>43</v>
      </c>
      <c r="C87">
        <v>0.8283660127444169</v>
      </c>
      <c r="D87">
        <v>1.935297458794645</v>
      </c>
      <c r="E87" s="2">
        <v>0.34174378007257927</v>
      </c>
      <c r="G87" t="s">
        <v>51</v>
      </c>
      <c r="H87">
        <v>1.8128456807431743</v>
      </c>
    </row>
    <row r="88" spans="1:8" x14ac:dyDescent="0.2">
      <c r="A88" s="1" t="s">
        <v>40</v>
      </c>
      <c r="B88" s="1">
        <v>-0.93404691965285525</v>
      </c>
      <c r="C88" t="s">
        <v>43</v>
      </c>
      <c r="D88">
        <v>0.79687160683691916</v>
      </c>
      <c r="E88" s="2">
        <v>-7.7964642682245164E-2</v>
      </c>
      <c r="G88" t="s">
        <v>52</v>
      </c>
      <c r="H88">
        <v>1.7740214979656923</v>
      </c>
    </row>
    <row r="89" spans="1:8" x14ac:dyDescent="0.2">
      <c r="A89" s="1" t="s">
        <v>41</v>
      </c>
      <c r="B89" s="1">
        <v>0.45621308881056954</v>
      </c>
      <c r="C89">
        <v>0.57056112304399609</v>
      </c>
      <c r="D89" t="s">
        <v>43</v>
      </c>
      <c r="E89" s="2">
        <v>2.0708563826334743</v>
      </c>
      <c r="G89" t="s">
        <v>53</v>
      </c>
      <c r="H89">
        <v>0.96982930533137213</v>
      </c>
    </row>
    <row r="90" spans="1:8" x14ac:dyDescent="0.2">
      <c r="A90" s="1" t="s">
        <v>42</v>
      </c>
      <c r="B90" s="1">
        <v>0.83948257451713915</v>
      </c>
      <c r="C90">
        <v>0.4288672166923197</v>
      </c>
      <c r="D90">
        <v>-0.17575816794304341</v>
      </c>
      <c r="E90" s="2" t="s">
        <v>43</v>
      </c>
    </row>
    <row r="91" spans="1:8" x14ac:dyDescent="0.2">
      <c r="A91" s="1"/>
      <c r="B91" s="1"/>
      <c r="E91" s="2"/>
      <c r="G91" t="s">
        <v>54</v>
      </c>
      <c r="H91">
        <v>1.9579675804790213</v>
      </c>
    </row>
    <row r="92" spans="1:8" x14ac:dyDescent="0.2">
      <c r="A92" s="1"/>
      <c r="B92" s="1"/>
      <c r="E92" s="2"/>
      <c r="G92" t="s">
        <v>55</v>
      </c>
      <c r="H92">
        <v>0.71472096108922589</v>
      </c>
    </row>
    <row r="93" spans="1:8" x14ac:dyDescent="0.2">
      <c r="A93" s="1"/>
      <c r="B93" s="1"/>
      <c r="E93" s="2"/>
      <c r="G93" t="s">
        <v>56</v>
      </c>
      <c r="H93">
        <v>0.63629355780403263</v>
      </c>
    </row>
    <row r="94" spans="1:8" x14ac:dyDescent="0.2">
      <c r="A94" s="1"/>
      <c r="B94" s="1"/>
      <c r="E94" s="2"/>
    </row>
    <row r="95" spans="1:8" x14ac:dyDescent="0.2">
      <c r="A95" s="1"/>
      <c r="B95" s="1"/>
      <c r="E95" s="2"/>
    </row>
    <row r="96" spans="1:8" x14ac:dyDescent="0.2">
      <c r="A96" s="1"/>
      <c r="B96" s="1"/>
      <c r="E96" s="2"/>
    </row>
    <row r="97" spans="1:5" x14ac:dyDescent="0.2">
      <c r="A97" s="1"/>
      <c r="B97" s="1"/>
      <c r="E97" s="2"/>
    </row>
    <row r="98" spans="1:5" x14ac:dyDescent="0.2">
      <c r="A98" s="1"/>
      <c r="B98" s="1"/>
      <c r="E98" s="2"/>
    </row>
    <row r="99" spans="1:5" x14ac:dyDescent="0.2">
      <c r="A99" s="1"/>
      <c r="B99" s="1"/>
      <c r="E99" s="2"/>
    </row>
    <row r="100" spans="1:5" x14ac:dyDescent="0.2">
      <c r="A100" s="1"/>
      <c r="B100" s="1"/>
      <c r="E100" s="2"/>
    </row>
    <row r="101" spans="1:5" x14ac:dyDescent="0.2">
      <c r="A101" s="1"/>
      <c r="B101" s="1"/>
      <c r="E101" s="2"/>
    </row>
    <row r="102" spans="1:5" x14ac:dyDescent="0.2">
      <c r="A102" s="1"/>
      <c r="B102" s="1"/>
      <c r="E102" s="2"/>
    </row>
    <row r="103" spans="1:5" x14ac:dyDescent="0.2">
      <c r="A103" s="1"/>
      <c r="B103" s="1"/>
      <c r="E103" s="2"/>
    </row>
    <row r="104" spans="1:5" x14ac:dyDescent="0.2">
      <c r="A104" s="1"/>
      <c r="B104" s="1"/>
      <c r="E104" s="2"/>
    </row>
    <row r="105" spans="1:5" x14ac:dyDescent="0.2">
      <c r="A105" s="1"/>
      <c r="B105" s="1"/>
      <c r="E105" s="2"/>
    </row>
    <row r="106" spans="1:5" x14ac:dyDescent="0.2">
      <c r="A106" s="1"/>
      <c r="B106" s="1"/>
      <c r="E106" s="2"/>
    </row>
    <row r="107" spans="1:5" x14ac:dyDescent="0.2">
      <c r="A107" s="1"/>
      <c r="B107" s="1"/>
      <c r="E107" s="2"/>
    </row>
    <row r="108" spans="1:5" x14ac:dyDescent="0.2">
      <c r="A108" s="1"/>
      <c r="B108" s="1"/>
      <c r="E108" s="2"/>
    </row>
    <row r="109" spans="1:5" x14ac:dyDescent="0.2">
      <c r="A109" s="1"/>
      <c r="B109" s="1"/>
      <c r="E109" s="2"/>
    </row>
    <row r="110" spans="1:5" x14ac:dyDescent="0.2">
      <c r="A110" s="1"/>
      <c r="B110" s="1"/>
    </row>
    <row r="111" spans="1:5" x14ac:dyDescent="0.2">
      <c r="A111" s="1"/>
      <c r="B111" s="1"/>
    </row>
    <row r="112" spans="1:5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2019-07-09T01:13:22Z</dcterms:created>
  <dcterms:modified xsi:type="dcterms:W3CDTF">2021-08-09T14:00:48Z</dcterms:modified>
</cp:coreProperties>
</file>