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1600" windowHeight="9750" tabRatio="645"/>
  </bookViews>
  <sheets>
    <sheet name="Sheet1" sheetId="1" r:id="rId1"/>
    <sheet name="Sheet4" sheetId="5" r:id="rId2"/>
    <sheet name="Sheet2" sheetId="2" state="hidden" r:id="rId3"/>
  </sheets>
  <definedNames>
    <definedName name="_xlnm._FilterDatabase" localSheetId="0" hidden="1">Sheet1!$A$2:$M$261</definedName>
    <definedName name="_xlnm._FilterDatabase" localSheetId="1" hidden="1">Sheet4!$A$1:$D$235</definedName>
  </definedNames>
  <calcPr calcId="152511"/>
  <fileRecoveryPr autoRecover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30" i="1"/>
  <c r="H231" i="1"/>
  <c r="H232" i="1"/>
  <c r="H233" i="1"/>
  <c r="H235" i="1"/>
  <c r="H236" i="1"/>
  <c r="H237" i="1"/>
  <c r="H238" i="1"/>
  <c r="H239" i="1"/>
  <c r="H240" i="1"/>
  <c r="H241" i="1"/>
  <c r="H242" i="1"/>
  <c r="H3" i="1"/>
  <c r="H229" i="1" l="1"/>
  <c r="H207" i="1"/>
  <c r="H187" i="1"/>
  <c r="H140" i="1"/>
  <c r="H48" i="1"/>
  <c r="H243" i="1"/>
  <c r="H234" i="1"/>
  <c r="H8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G3" i="1"/>
  <c r="G48" i="1" l="1"/>
  <c r="G229" i="1"/>
  <c r="I229" i="1" s="1"/>
  <c r="G234" i="1"/>
  <c r="J234" i="1" s="1"/>
  <c r="G207" i="1"/>
  <c r="J207" i="1" s="1"/>
  <c r="G187" i="1"/>
  <c r="G84" i="1"/>
  <c r="J84" i="1" s="1"/>
  <c r="G243" i="1"/>
  <c r="J243" i="1" s="1"/>
  <c r="G140" i="1"/>
  <c r="J140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2" i="1"/>
  <c r="L132" i="1" s="1"/>
  <c r="J133" i="1"/>
  <c r="L133" i="1" s="1"/>
  <c r="J134" i="1"/>
  <c r="L134" i="1" s="1"/>
  <c r="J135" i="1"/>
  <c r="L135" i="1" s="1"/>
  <c r="J136" i="1"/>
  <c r="L136" i="1" s="1"/>
  <c r="J137" i="1"/>
  <c r="L137" i="1" s="1"/>
  <c r="J138" i="1"/>
  <c r="L138" i="1" s="1"/>
  <c r="J139" i="1"/>
  <c r="L139" i="1" s="1"/>
  <c r="J141" i="1"/>
  <c r="L141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0" i="1"/>
  <c r="L150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2" i="1"/>
  <c r="L162" i="1" s="1"/>
  <c r="J163" i="1"/>
  <c r="L163" i="1" s="1"/>
  <c r="J164" i="1"/>
  <c r="L164" i="1" s="1"/>
  <c r="J165" i="1"/>
  <c r="L165" i="1" s="1"/>
  <c r="J166" i="1"/>
  <c r="L166" i="1" s="1"/>
  <c r="J167" i="1"/>
  <c r="L167" i="1" s="1"/>
  <c r="J168" i="1"/>
  <c r="L168" i="1" s="1"/>
  <c r="J169" i="1"/>
  <c r="L169" i="1" s="1"/>
  <c r="J170" i="1"/>
  <c r="L170" i="1" s="1"/>
  <c r="J171" i="1"/>
  <c r="L171" i="1" s="1"/>
  <c r="J172" i="1"/>
  <c r="L172" i="1" s="1"/>
  <c r="J173" i="1"/>
  <c r="L173" i="1" s="1"/>
  <c r="J174" i="1"/>
  <c r="L174" i="1" s="1"/>
  <c r="J175" i="1"/>
  <c r="L175" i="1" s="1"/>
  <c r="J176" i="1"/>
  <c r="L176" i="1" s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J208" i="1"/>
  <c r="L208" i="1" s="1"/>
  <c r="J209" i="1"/>
  <c r="L209" i="1" s="1"/>
  <c r="J210" i="1"/>
  <c r="L210" i="1" s="1"/>
  <c r="J211" i="1"/>
  <c r="L211" i="1" s="1"/>
  <c r="J212" i="1"/>
  <c r="L212" i="1" s="1"/>
  <c r="J213" i="1"/>
  <c r="L213" i="1" s="1"/>
  <c r="J214" i="1"/>
  <c r="L214" i="1" s="1"/>
  <c r="J215" i="1"/>
  <c r="L215" i="1" s="1"/>
  <c r="J216" i="1"/>
  <c r="L216" i="1" s="1"/>
  <c r="J217" i="1"/>
  <c r="L217" i="1" s="1"/>
  <c r="J218" i="1"/>
  <c r="L218" i="1" s="1"/>
  <c r="J219" i="1"/>
  <c r="L219" i="1" s="1"/>
  <c r="J220" i="1"/>
  <c r="L220" i="1" s="1"/>
  <c r="J221" i="1"/>
  <c r="L221" i="1" s="1"/>
  <c r="J222" i="1"/>
  <c r="L222" i="1" s="1"/>
  <c r="J223" i="1"/>
  <c r="L223" i="1" s="1"/>
  <c r="J224" i="1"/>
  <c r="L224" i="1" s="1"/>
  <c r="J225" i="1"/>
  <c r="L225" i="1" s="1"/>
  <c r="J226" i="1"/>
  <c r="L226" i="1" s="1"/>
  <c r="J227" i="1"/>
  <c r="L227" i="1" s="1"/>
  <c r="J228" i="1"/>
  <c r="L228" i="1" s="1"/>
  <c r="J229" i="1"/>
  <c r="J230" i="1"/>
  <c r="L230" i="1" s="1"/>
  <c r="J231" i="1"/>
  <c r="L231" i="1" s="1"/>
  <c r="J232" i="1"/>
  <c r="L232" i="1" s="1"/>
  <c r="J233" i="1"/>
  <c r="L233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3" i="1"/>
  <c r="L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30" i="1"/>
  <c r="I231" i="1"/>
  <c r="I232" i="1"/>
  <c r="I233" i="1"/>
  <c r="I235" i="1"/>
  <c r="I236" i="1"/>
  <c r="I237" i="1"/>
  <c r="I238" i="1"/>
  <c r="I239" i="1"/>
  <c r="I240" i="1"/>
  <c r="I241" i="1"/>
  <c r="I242" i="1"/>
  <c r="I3" i="1"/>
  <c r="H244" i="1"/>
  <c r="E243" i="1"/>
  <c r="E234" i="1"/>
  <c r="E229" i="1"/>
  <c r="E207" i="1"/>
  <c r="E187" i="1"/>
  <c r="E140" i="1"/>
  <c r="E84" i="1"/>
  <c r="E48" i="1"/>
  <c r="I243" i="1" l="1"/>
  <c r="I207" i="1"/>
  <c r="I140" i="1"/>
  <c r="G244" i="1"/>
  <c r="K12" i="1" s="1"/>
  <c r="I234" i="1"/>
  <c r="E244" i="1"/>
  <c r="L234" i="1"/>
  <c r="L140" i="1"/>
  <c r="L84" i="1"/>
  <c r="L243" i="1"/>
  <c r="L207" i="1"/>
  <c r="L229" i="1"/>
  <c r="L187" i="1"/>
  <c r="L48" i="1"/>
  <c r="K239" i="1" l="1"/>
  <c r="K14" i="1"/>
  <c r="K156" i="1"/>
  <c r="K109" i="1"/>
  <c r="K102" i="1"/>
  <c r="K225" i="1"/>
  <c r="K51" i="1"/>
  <c r="K94" i="1"/>
  <c r="K150" i="1"/>
  <c r="K113" i="1"/>
  <c r="K230" i="1"/>
  <c r="K124" i="1"/>
  <c r="K191" i="1"/>
  <c r="K32" i="1"/>
  <c r="K74" i="1"/>
  <c r="K173" i="1"/>
  <c r="K190" i="1"/>
  <c r="K153" i="1"/>
  <c r="K206" i="1"/>
  <c r="K87" i="1"/>
  <c r="K159" i="1"/>
  <c r="K81" i="1"/>
  <c r="K43" i="1"/>
  <c r="K29" i="1"/>
  <c r="K228" i="1"/>
  <c r="K199" i="1"/>
  <c r="K188" i="1"/>
  <c r="K25" i="1"/>
  <c r="K127" i="1"/>
  <c r="K49" i="1"/>
  <c r="K11" i="1"/>
  <c r="K235" i="1"/>
  <c r="K5" i="1"/>
  <c r="K122" i="1"/>
  <c r="K194" i="1"/>
  <c r="K118" i="1"/>
  <c r="K197" i="1"/>
  <c r="K67" i="1"/>
  <c r="K169" i="1"/>
  <c r="J244" i="1"/>
  <c r="L244" i="1" s="1"/>
  <c r="K184" i="1"/>
  <c r="K120" i="1"/>
  <c r="K17" i="1"/>
  <c r="K187" i="1"/>
  <c r="K123" i="1"/>
  <c r="K24" i="1"/>
  <c r="K42" i="1"/>
  <c r="K70" i="1"/>
  <c r="K7" i="1"/>
  <c r="K181" i="1"/>
  <c r="K68" i="1"/>
  <c r="K154" i="1"/>
  <c r="K76" i="1"/>
  <c r="K166" i="1"/>
  <c r="K4" i="1"/>
  <c r="K137" i="1"/>
  <c r="K177" i="1"/>
  <c r="K238" i="1"/>
  <c r="K218" i="1"/>
  <c r="K198" i="1"/>
  <c r="K172" i="1"/>
  <c r="K140" i="1"/>
  <c r="K108" i="1"/>
  <c r="K56" i="1"/>
  <c r="K241" i="1"/>
  <c r="K209" i="1"/>
  <c r="K175" i="1"/>
  <c r="K143" i="1"/>
  <c r="K111" i="1"/>
  <c r="K63" i="1"/>
  <c r="K96" i="1"/>
  <c r="K65" i="1"/>
  <c r="K30" i="1"/>
  <c r="K89" i="1"/>
  <c r="K58" i="1"/>
  <c r="K27" i="1"/>
  <c r="K59" i="1"/>
  <c r="K141" i="1"/>
  <c r="K203" i="1"/>
  <c r="K138" i="1"/>
  <c r="K178" i="1"/>
  <c r="K162" i="1"/>
  <c r="K45" i="1"/>
  <c r="K158" i="1"/>
  <c r="K244" i="1"/>
  <c r="K121" i="1"/>
  <c r="K207" i="1"/>
  <c r="K222" i="1"/>
  <c r="K202" i="1"/>
  <c r="K152" i="1"/>
  <c r="K80" i="1"/>
  <c r="K221" i="1"/>
  <c r="K155" i="1"/>
  <c r="K86" i="1"/>
  <c r="K77" i="1"/>
  <c r="K10" i="1"/>
  <c r="K39" i="1"/>
  <c r="K117" i="1"/>
  <c r="K243" i="1"/>
  <c r="K98" i="1"/>
  <c r="K126" i="1"/>
  <c r="K212" i="1"/>
  <c r="K83" i="1"/>
  <c r="K215" i="1"/>
  <c r="K13" i="1"/>
  <c r="K91" i="1"/>
  <c r="K134" i="1"/>
  <c r="K182" i="1"/>
  <c r="K220" i="1"/>
  <c r="K20" i="1"/>
  <c r="K105" i="1"/>
  <c r="K145" i="1"/>
  <c r="K185" i="1"/>
  <c r="K231" i="1"/>
  <c r="K234" i="1"/>
  <c r="K214" i="1"/>
  <c r="K192" i="1"/>
  <c r="K168" i="1"/>
  <c r="K136" i="1"/>
  <c r="K104" i="1"/>
  <c r="K48" i="1"/>
  <c r="K237" i="1"/>
  <c r="K205" i="1"/>
  <c r="K171" i="1"/>
  <c r="K139" i="1"/>
  <c r="K107" i="1"/>
  <c r="K55" i="1"/>
  <c r="K92" i="1"/>
  <c r="K61" i="1"/>
  <c r="K26" i="1"/>
  <c r="K85" i="1"/>
  <c r="K54" i="1"/>
  <c r="K23" i="1"/>
  <c r="K75" i="1"/>
  <c r="K149" i="1"/>
  <c r="K211" i="1"/>
  <c r="K170" i="1"/>
  <c r="K208" i="1"/>
  <c r="I244" i="1"/>
  <c r="K60" i="1"/>
  <c r="K110" i="1"/>
  <c r="K142" i="1"/>
  <c r="K174" i="1"/>
  <c r="K204" i="1"/>
  <c r="K236" i="1"/>
  <c r="K36" i="1"/>
  <c r="K97" i="1"/>
  <c r="K129" i="1"/>
  <c r="K161" i="1"/>
  <c r="K193" i="1"/>
  <c r="K223" i="1"/>
  <c r="K242" i="1"/>
  <c r="K226" i="1"/>
  <c r="K210" i="1"/>
  <c r="K195" i="1"/>
  <c r="K180" i="1"/>
  <c r="K164" i="1"/>
  <c r="K148" i="1"/>
  <c r="K132" i="1"/>
  <c r="K116" i="1"/>
  <c r="K100" i="1"/>
  <c r="K72" i="1"/>
  <c r="K41" i="1"/>
  <c r="K9" i="1"/>
  <c r="K233" i="1"/>
  <c r="K217" i="1"/>
  <c r="K201" i="1"/>
  <c r="K183" i="1"/>
  <c r="K167" i="1"/>
  <c r="K151" i="1"/>
  <c r="K135" i="1"/>
  <c r="K119" i="1"/>
  <c r="K103" i="1"/>
  <c r="K79" i="1"/>
  <c r="K47" i="1"/>
  <c r="K16" i="1"/>
  <c r="K88" i="1"/>
  <c r="K73" i="1"/>
  <c r="K57" i="1"/>
  <c r="K38" i="1"/>
  <c r="K22" i="1"/>
  <c r="K6" i="1"/>
  <c r="K82" i="1"/>
  <c r="K66" i="1"/>
  <c r="K50" i="1"/>
  <c r="K35" i="1"/>
  <c r="K19" i="1"/>
  <c r="K28" i="1"/>
  <c r="K90" i="1"/>
  <c r="K125" i="1"/>
  <c r="K157" i="1"/>
  <c r="K189" i="1"/>
  <c r="K219" i="1"/>
  <c r="K52" i="1"/>
  <c r="K200" i="1"/>
  <c r="K114" i="1"/>
  <c r="K240" i="1"/>
  <c r="K186" i="1"/>
  <c r="K224" i="1"/>
  <c r="K130" i="1"/>
  <c r="K176" i="1"/>
  <c r="K160" i="1"/>
  <c r="K144" i="1"/>
  <c r="K128" i="1"/>
  <c r="K112" i="1"/>
  <c r="K95" i="1"/>
  <c r="K64" i="1"/>
  <c r="K33" i="1"/>
  <c r="K3" i="1"/>
  <c r="K229" i="1"/>
  <c r="K213" i="1"/>
  <c r="K179" i="1"/>
  <c r="K163" i="1"/>
  <c r="K147" i="1"/>
  <c r="K131" i="1"/>
  <c r="K115" i="1"/>
  <c r="K99" i="1"/>
  <c r="K71" i="1"/>
  <c r="K40" i="1"/>
  <c r="K8" i="1"/>
  <c r="K84" i="1"/>
  <c r="K69" i="1"/>
  <c r="K53" i="1"/>
  <c r="K34" i="1"/>
  <c r="K18" i="1"/>
  <c r="K93" i="1"/>
  <c r="K78" i="1"/>
  <c r="K62" i="1"/>
  <c r="K46" i="1"/>
  <c r="K31" i="1"/>
  <c r="K15" i="1"/>
  <c r="K44" i="1"/>
  <c r="K101" i="1"/>
  <c r="K133" i="1"/>
  <c r="K165" i="1"/>
  <c r="K196" i="1"/>
  <c r="K227" i="1"/>
  <c r="K106" i="1"/>
  <c r="K232" i="1"/>
  <c r="K146" i="1"/>
  <c r="K21" i="1"/>
  <c r="K216" i="1"/>
  <c r="K37" i="1"/>
</calcChain>
</file>

<file path=xl/sharedStrings.xml><?xml version="1.0" encoding="utf-8"?>
<sst xmlns="http://schemas.openxmlformats.org/spreadsheetml/2006/main" count="1961" uniqueCount="966">
  <si>
    <t>1F</t>
  </si>
  <si>
    <t>1F0301</t>
  </si>
  <si>
    <t>UNIQLO优衣库</t>
  </si>
  <si>
    <t>服装</t>
  </si>
  <si>
    <t>1F0501</t>
  </si>
  <si>
    <t>love&amp;love</t>
  </si>
  <si>
    <t>配饰</t>
  </si>
  <si>
    <t>1F0601</t>
  </si>
  <si>
    <t>AOJO</t>
  </si>
  <si>
    <t>1F0701</t>
  </si>
  <si>
    <t>单农</t>
  </si>
  <si>
    <t>1F0801</t>
  </si>
  <si>
    <t>新秀丽</t>
  </si>
  <si>
    <t>皮具</t>
  </si>
  <si>
    <t>1F1001</t>
  </si>
  <si>
    <t>I-ZONE</t>
  </si>
  <si>
    <t>数码电器</t>
  </si>
  <si>
    <t>1F1401</t>
  </si>
  <si>
    <t>DIZZIT</t>
  </si>
  <si>
    <t>1F1501</t>
  </si>
  <si>
    <t>满记甜品</t>
  </si>
  <si>
    <t>非正餐</t>
  </si>
  <si>
    <t>1F1701</t>
  </si>
  <si>
    <t>HER</t>
  </si>
  <si>
    <t>化妆品</t>
  </si>
  <si>
    <t>1F1901</t>
  </si>
  <si>
    <t>FOSS</t>
  </si>
  <si>
    <t>1F2201</t>
  </si>
  <si>
    <t>斯沃琪</t>
  </si>
  <si>
    <t>1F2401</t>
  </si>
  <si>
    <t>innisfree</t>
  </si>
  <si>
    <t>1F2501</t>
  </si>
  <si>
    <t>DAZZLE地素</t>
  </si>
  <si>
    <t>1F2601</t>
  </si>
  <si>
    <t>Mango</t>
  </si>
  <si>
    <t>1F2701</t>
  </si>
  <si>
    <t>I DO</t>
  </si>
  <si>
    <t>1F2801</t>
  </si>
  <si>
    <t>天梭</t>
  </si>
  <si>
    <t>1F3001</t>
  </si>
  <si>
    <t>Map by belle</t>
  </si>
  <si>
    <t>1F3101</t>
  </si>
  <si>
    <t>1F3301</t>
  </si>
  <si>
    <t>5CM</t>
  </si>
  <si>
    <t>1F3401</t>
  </si>
  <si>
    <t>chocoolate</t>
  </si>
  <si>
    <t>1F3501</t>
  </si>
  <si>
    <t>太平洋咖啡</t>
  </si>
  <si>
    <t>1F3601</t>
  </si>
  <si>
    <t>西铁城</t>
  </si>
  <si>
    <t>1F3701</t>
  </si>
  <si>
    <t>ECCO</t>
  </si>
  <si>
    <t>1F3801</t>
  </si>
  <si>
    <t>1F3901</t>
  </si>
  <si>
    <t>ENC</t>
  </si>
  <si>
    <t>1F4201</t>
  </si>
  <si>
    <t>阿迪达斯三叶草</t>
  </si>
  <si>
    <t>1F楼层小计</t>
  </si>
  <si>
    <t>1F 汇总</t>
  </si>
  <si>
    <t/>
  </si>
  <si>
    <t>2F</t>
  </si>
  <si>
    <t>2F0201</t>
  </si>
  <si>
    <t>PLAYLOUNGE</t>
  </si>
  <si>
    <t>2F0301</t>
  </si>
  <si>
    <t>DISSONA</t>
  </si>
  <si>
    <t>2F0401</t>
  </si>
  <si>
    <t>bouthentique</t>
  </si>
  <si>
    <t>2F0501</t>
  </si>
  <si>
    <t>醉酷</t>
  </si>
  <si>
    <t>2F0601</t>
  </si>
  <si>
    <t>Shine Accessories</t>
  </si>
  <si>
    <t>2F0701</t>
  </si>
  <si>
    <t>宫匠世家</t>
  </si>
  <si>
    <t>2F0801</t>
  </si>
  <si>
    <t>择.上</t>
  </si>
  <si>
    <t>专项服务</t>
  </si>
  <si>
    <t>2F0901</t>
  </si>
  <si>
    <t>2F1001</t>
  </si>
  <si>
    <t>娇鼎</t>
  </si>
  <si>
    <t>2F1101</t>
  </si>
  <si>
    <t>尚履良品</t>
  </si>
  <si>
    <t>2F1201</t>
  </si>
  <si>
    <t>外滩故事</t>
  </si>
  <si>
    <t>2F1301</t>
  </si>
  <si>
    <t>万仟堂</t>
  </si>
  <si>
    <t>家居生活</t>
  </si>
  <si>
    <t>2F1401</t>
  </si>
  <si>
    <t>EITIE爱特爱</t>
  </si>
  <si>
    <t>2F1501</t>
  </si>
  <si>
    <t>伊薇护理沙龙</t>
  </si>
  <si>
    <t>2F1901</t>
  </si>
  <si>
    <t>PAGE ONE</t>
  </si>
  <si>
    <t>2F2101</t>
  </si>
  <si>
    <t>emmy cici</t>
  </si>
  <si>
    <t>2F2201</t>
  </si>
  <si>
    <t>2F2301</t>
  </si>
  <si>
    <t>飞鸟</t>
  </si>
  <si>
    <t>2F2401</t>
  </si>
  <si>
    <t>POTE</t>
  </si>
  <si>
    <t>2F2701</t>
  </si>
  <si>
    <t>拉夏贝尔</t>
  </si>
  <si>
    <t>2F3001</t>
  </si>
  <si>
    <t>爱慕</t>
  </si>
  <si>
    <t>2F3201</t>
  </si>
  <si>
    <t>EBLIN</t>
  </si>
  <si>
    <t>2F3401</t>
  </si>
  <si>
    <t>19八3</t>
  </si>
  <si>
    <t>2F3501</t>
  </si>
  <si>
    <t>谜底</t>
  </si>
  <si>
    <t>2F3601</t>
  </si>
  <si>
    <t>PRICH</t>
  </si>
  <si>
    <t>2F3701</t>
  </si>
  <si>
    <t>播</t>
  </si>
  <si>
    <t>2F3801</t>
  </si>
  <si>
    <t>屈臣氏</t>
  </si>
  <si>
    <t>2F3901</t>
  </si>
  <si>
    <t>tutuanna</t>
  </si>
  <si>
    <t>2F4101</t>
  </si>
  <si>
    <t>MIND BRIDGE</t>
  </si>
  <si>
    <t>2F4201</t>
  </si>
  <si>
    <t>HUE</t>
  </si>
  <si>
    <t>2F4301</t>
  </si>
  <si>
    <t>爱茜茜里</t>
  </si>
  <si>
    <t>2F4601</t>
  </si>
  <si>
    <t>爱美丽</t>
  </si>
  <si>
    <t>2F4701</t>
  </si>
  <si>
    <t>2F4801</t>
  </si>
  <si>
    <t>VERO MODA</t>
  </si>
  <si>
    <t>2F4901</t>
  </si>
  <si>
    <t>杰克琼斯</t>
  </si>
  <si>
    <t>2F楼层小计</t>
  </si>
  <si>
    <t>2F 汇总</t>
  </si>
  <si>
    <t>3F</t>
  </si>
  <si>
    <t>3F0101</t>
  </si>
  <si>
    <t>玩具反斗城</t>
  </si>
  <si>
    <t>3F0201</t>
  </si>
  <si>
    <t>倍优天地</t>
  </si>
  <si>
    <t>文教娱乐</t>
  </si>
  <si>
    <t>3F0301</t>
  </si>
  <si>
    <t>卯卯哥</t>
  </si>
  <si>
    <t>3F0401</t>
  </si>
  <si>
    <t>源品</t>
  </si>
  <si>
    <t>3F0501</t>
  </si>
  <si>
    <t>AIC</t>
  </si>
  <si>
    <t>3F0601</t>
  </si>
  <si>
    <t>探奇乐园</t>
  </si>
  <si>
    <t>休闲娱乐</t>
  </si>
  <si>
    <t>3F07A1</t>
  </si>
  <si>
    <t>ELANDKIDS</t>
  </si>
  <si>
    <t>3F07B1</t>
  </si>
  <si>
    <t>TEENIEWEENIEKIDS</t>
  </si>
  <si>
    <t>3F0801</t>
  </si>
  <si>
    <t>多米诺豆花甜品店</t>
  </si>
  <si>
    <t>3F0901</t>
  </si>
  <si>
    <t>阿奇木</t>
  </si>
  <si>
    <t>3F1001</t>
  </si>
  <si>
    <t>3F1101</t>
  </si>
  <si>
    <t>balabala town</t>
  </si>
  <si>
    <t>3F1401</t>
  </si>
  <si>
    <t>悠游堂</t>
  </si>
  <si>
    <t>3F1501</t>
  </si>
  <si>
    <t>卡雷拉</t>
  </si>
  <si>
    <t>3F1601</t>
  </si>
  <si>
    <t>小鬼当佳</t>
  </si>
  <si>
    <t>3F1701</t>
  </si>
  <si>
    <t>贡茶</t>
  </si>
  <si>
    <t>3F1901</t>
  </si>
  <si>
    <t>妈妈好孩子</t>
  </si>
  <si>
    <t>3F2101</t>
  </si>
  <si>
    <t>西十二街牛排比萨双享餐厅</t>
  </si>
  <si>
    <t>正餐</t>
  </si>
  <si>
    <t>3F2201</t>
  </si>
  <si>
    <t>3F2301</t>
  </si>
  <si>
    <t>豪门珠宝</t>
  </si>
  <si>
    <t>3F2401</t>
  </si>
  <si>
    <t>OMI</t>
  </si>
  <si>
    <t>3F2501</t>
  </si>
  <si>
    <t>T&amp;W</t>
  </si>
  <si>
    <t>3F2601</t>
  </si>
  <si>
    <t>BODYPOPS</t>
  </si>
  <si>
    <t>3F2701</t>
  </si>
  <si>
    <t>韦博国际英语</t>
  </si>
  <si>
    <t>3F2801</t>
  </si>
  <si>
    <t>森宁</t>
  </si>
  <si>
    <t>3F2901</t>
  </si>
  <si>
    <t>尚品宅配</t>
  </si>
  <si>
    <t>3F3201</t>
  </si>
  <si>
    <t>3F3301</t>
  </si>
  <si>
    <t>ONLY、SELECTED</t>
  </si>
  <si>
    <t>3F3501</t>
  </si>
  <si>
    <t>斗牛部落</t>
  </si>
  <si>
    <t>3F3601</t>
  </si>
  <si>
    <t>酷滋美</t>
  </si>
  <si>
    <t>3F3701</t>
  </si>
  <si>
    <t>罗宾汉</t>
  </si>
  <si>
    <t>3F3801</t>
  </si>
  <si>
    <t>3F3901</t>
  </si>
  <si>
    <t>阪织屋</t>
  </si>
  <si>
    <t>3F4001</t>
  </si>
  <si>
    <t>阿吉豆</t>
  </si>
  <si>
    <t>3F4101</t>
  </si>
  <si>
    <t>ELAND</t>
  </si>
  <si>
    <t>3F4201</t>
  </si>
  <si>
    <t>TEENIE WEENIE</t>
  </si>
  <si>
    <t>3F4301</t>
  </si>
  <si>
    <t>GXG</t>
  </si>
  <si>
    <t>3F4401</t>
  </si>
  <si>
    <t>I‘M DAVID</t>
  </si>
  <si>
    <t>3F4501</t>
  </si>
  <si>
    <t>3F4601</t>
  </si>
  <si>
    <t>JUCYJUDY</t>
  </si>
  <si>
    <t>3F4801</t>
  </si>
  <si>
    <t>KIDSTREE</t>
  </si>
  <si>
    <t>3F4901</t>
  </si>
  <si>
    <t>La Chapellekids</t>
  </si>
  <si>
    <t>3F5001</t>
  </si>
  <si>
    <t>温莎</t>
  </si>
  <si>
    <t>3F5101</t>
  </si>
  <si>
    <t>TWICE</t>
  </si>
  <si>
    <t>3F5201</t>
  </si>
  <si>
    <t>lily</t>
  </si>
  <si>
    <t>3F5301</t>
  </si>
  <si>
    <t>哇咔</t>
  </si>
  <si>
    <t>3F5401</t>
  </si>
  <si>
    <t>圣迪奥</t>
  </si>
  <si>
    <t>3F5501</t>
  </si>
  <si>
    <t>GOGIRL</t>
  </si>
  <si>
    <t>3F楼层小计</t>
  </si>
  <si>
    <t>3F 汇总</t>
  </si>
  <si>
    <t>4F</t>
  </si>
  <si>
    <t>4F0101</t>
  </si>
  <si>
    <t>悦动先锋</t>
  </si>
  <si>
    <t>4F0201</t>
  </si>
  <si>
    <t>启路文化生活馆</t>
  </si>
  <si>
    <t>4F0401</t>
  </si>
  <si>
    <t>幸福蓝海影城</t>
  </si>
  <si>
    <t>4F0501</t>
  </si>
  <si>
    <t>Devilnut</t>
  </si>
  <si>
    <t>4F0601</t>
  </si>
  <si>
    <t>CRZ</t>
  </si>
  <si>
    <t>4F0701</t>
  </si>
  <si>
    <t>pancoat</t>
  </si>
  <si>
    <t>4F0801</t>
  </si>
  <si>
    <t>THE SHOES BAR</t>
  </si>
  <si>
    <t>4F1101</t>
  </si>
  <si>
    <t>4F1301</t>
  </si>
  <si>
    <t>斐乐</t>
  </si>
  <si>
    <t>4F1401</t>
  </si>
  <si>
    <t>4F1501</t>
  </si>
  <si>
    <t>耐克休闲</t>
  </si>
  <si>
    <t>4F1601</t>
  </si>
  <si>
    <t>阿迪达斯休闲</t>
  </si>
  <si>
    <t>4F1701</t>
  </si>
  <si>
    <t>匡威</t>
  </si>
  <si>
    <t>4F1801</t>
  </si>
  <si>
    <t>汉堡王</t>
  </si>
  <si>
    <t>4F1901</t>
  </si>
  <si>
    <t>阿迪达斯</t>
  </si>
  <si>
    <t>4F2101</t>
  </si>
  <si>
    <t>索尼</t>
  </si>
  <si>
    <t>4F2201</t>
  </si>
  <si>
    <t>sportmaster</t>
  </si>
  <si>
    <t>4F2301</t>
  </si>
  <si>
    <t>AKG</t>
  </si>
  <si>
    <t>4F2401</t>
  </si>
  <si>
    <t>4F2701</t>
  </si>
  <si>
    <t>欧博</t>
  </si>
  <si>
    <t>4F2801</t>
  </si>
  <si>
    <t>OPPO</t>
  </si>
  <si>
    <t>4F2901</t>
  </si>
  <si>
    <t>木九十</t>
  </si>
  <si>
    <t>4F3001</t>
  </si>
  <si>
    <t>增致牛仔</t>
  </si>
  <si>
    <t>4F3201</t>
  </si>
  <si>
    <t>热风</t>
  </si>
  <si>
    <t>4F3301</t>
  </si>
  <si>
    <t>The Green Party</t>
  </si>
  <si>
    <t>4F3401</t>
  </si>
  <si>
    <t>玛卡西尼</t>
  </si>
  <si>
    <t>4F3601</t>
  </si>
  <si>
    <t>L2</t>
  </si>
  <si>
    <t>4F3701</t>
  </si>
  <si>
    <t>香芒山</t>
  </si>
  <si>
    <t>4F3801</t>
  </si>
  <si>
    <t>CHUMS</t>
  </si>
  <si>
    <t>4F3901</t>
  </si>
  <si>
    <t xml:space="preserve">PAUL FRANK </t>
  </si>
  <si>
    <t>4F4101</t>
  </si>
  <si>
    <t>西遇</t>
  </si>
  <si>
    <t>4F4501</t>
  </si>
  <si>
    <t>奥特</t>
  </si>
  <si>
    <t>4F4601</t>
  </si>
  <si>
    <t>哈你</t>
  </si>
  <si>
    <t>4F楼层小计</t>
  </si>
  <si>
    <t>4F 汇总</t>
  </si>
  <si>
    <t>5F</t>
  </si>
  <si>
    <t>5F0101</t>
  </si>
  <si>
    <t>的的喀喀</t>
  </si>
  <si>
    <t>5F0201</t>
  </si>
  <si>
    <t>春川铁板鸡</t>
  </si>
  <si>
    <t>5F0301</t>
  </si>
  <si>
    <t>悦荟牛排工坊</t>
  </si>
  <si>
    <t>5F0501</t>
  </si>
  <si>
    <t>吞云小莳</t>
  </si>
  <si>
    <t>5F0601</t>
  </si>
  <si>
    <t>5F0701</t>
  </si>
  <si>
    <t>找茶</t>
  </si>
  <si>
    <t>5F0801</t>
  </si>
  <si>
    <t>鲜果时间、芝士分子</t>
  </si>
  <si>
    <t>5F0901</t>
  </si>
  <si>
    <t>禾绿回转寿司</t>
  </si>
  <si>
    <t>5F1001</t>
  </si>
  <si>
    <t>i-转角</t>
  </si>
  <si>
    <t>5F1101</t>
  </si>
  <si>
    <t>秋棠奶酪</t>
  </si>
  <si>
    <t>5F1301</t>
  </si>
  <si>
    <t>火林季</t>
  </si>
  <si>
    <t>5F1401</t>
  </si>
  <si>
    <t>浪漫泰</t>
  </si>
  <si>
    <t>5F1801</t>
  </si>
  <si>
    <t>高第街56号餐厅</t>
  </si>
  <si>
    <t>5F1901</t>
  </si>
  <si>
    <t>日越轩</t>
  </si>
  <si>
    <t>5F21A1</t>
  </si>
  <si>
    <t>新蒂餐厅</t>
  </si>
  <si>
    <t>5F21B1</t>
  </si>
  <si>
    <t>无限友餐厅</t>
  </si>
  <si>
    <t>5F2201</t>
  </si>
  <si>
    <t>大渔铁板烧&amp;渔寿司</t>
  </si>
  <si>
    <t>5F2301</t>
  </si>
  <si>
    <t>蜜粤餐厅</t>
  </si>
  <si>
    <t>5F2501</t>
  </si>
  <si>
    <t>淘叔叔</t>
  </si>
  <si>
    <t>5F2601</t>
  </si>
  <si>
    <t>汉拿山</t>
  </si>
  <si>
    <t>5F2701</t>
  </si>
  <si>
    <t>新宿一品</t>
  </si>
  <si>
    <t>5F楼层小计</t>
  </si>
  <si>
    <t>5F 汇总</t>
  </si>
  <si>
    <t>6F</t>
  </si>
  <si>
    <t>6F0101</t>
  </si>
  <si>
    <t>渔家灯火</t>
  </si>
  <si>
    <t>6F0201</t>
  </si>
  <si>
    <t>黄记煌</t>
  </si>
  <si>
    <t>6F0301</t>
  </si>
  <si>
    <t>呷哺呷哺</t>
  </si>
  <si>
    <t>6F0401</t>
  </si>
  <si>
    <t>辣吧酷</t>
  </si>
  <si>
    <t>6F0501</t>
  </si>
  <si>
    <t>鱼酷</t>
  </si>
  <si>
    <t>6F0601</t>
  </si>
  <si>
    <t>小乔豆腐滋味食坊</t>
  </si>
  <si>
    <t>6F0701</t>
  </si>
  <si>
    <t>川人百味</t>
  </si>
  <si>
    <t>6F0801</t>
  </si>
  <si>
    <t>小乔湘</t>
  </si>
  <si>
    <t>6F0901</t>
  </si>
  <si>
    <t>阿香米线</t>
  </si>
  <si>
    <t>6F1101</t>
  </si>
  <si>
    <t>茉莉餐厅</t>
  </si>
  <si>
    <t>6F1201</t>
  </si>
  <si>
    <t>柒煲</t>
  </si>
  <si>
    <t>6F1301</t>
  </si>
  <si>
    <t>将太无二</t>
  </si>
  <si>
    <t>6F1501</t>
  </si>
  <si>
    <t>俏江南</t>
  </si>
  <si>
    <t>6F1601</t>
  </si>
  <si>
    <t>京焰风尚云南菜</t>
  </si>
  <si>
    <t>6F1801</t>
  </si>
  <si>
    <t>城南往事</t>
  </si>
  <si>
    <t>6F1901</t>
  </si>
  <si>
    <t>滇草香</t>
  </si>
  <si>
    <t>6F2001</t>
  </si>
  <si>
    <t>小滋味</t>
  </si>
  <si>
    <t>6F2101</t>
  </si>
  <si>
    <t>茅庐印象</t>
  </si>
  <si>
    <t>6F2201</t>
  </si>
  <si>
    <t>荷缘私房牛肉面</t>
  </si>
  <si>
    <t>6F2301</t>
  </si>
  <si>
    <t>空间八度</t>
  </si>
  <si>
    <t>6F楼层小计</t>
  </si>
  <si>
    <t>6F 汇总</t>
  </si>
  <si>
    <t>7F</t>
  </si>
  <si>
    <t>7F0101</t>
  </si>
  <si>
    <t>韦德伍斯健身</t>
  </si>
  <si>
    <t>7F0601</t>
  </si>
  <si>
    <t>猫的天空之城</t>
  </si>
  <si>
    <t>7F0701</t>
  </si>
  <si>
    <t>豪布斯</t>
  </si>
  <si>
    <t>7F楼层小计</t>
  </si>
  <si>
    <t>7F 汇总</t>
  </si>
  <si>
    <t>B10101</t>
  </si>
  <si>
    <t>B1</t>
  </si>
  <si>
    <t>B10201</t>
  </si>
  <si>
    <t>大明眼镜</t>
  </si>
  <si>
    <t>服装</t>
    <phoneticPr fontId="3" type="noConversion"/>
  </si>
  <si>
    <t>B10501</t>
  </si>
  <si>
    <t>日光21克拉</t>
  </si>
  <si>
    <t>B10601</t>
  </si>
  <si>
    <t>EUHO</t>
  </si>
  <si>
    <t>家居生活</t>
    <phoneticPr fontId="3" type="noConversion"/>
  </si>
  <si>
    <t>B11901</t>
  </si>
  <si>
    <t>千北造型</t>
  </si>
  <si>
    <t>B12101</t>
  </si>
  <si>
    <t>摩提工房</t>
  </si>
  <si>
    <t>B12301</t>
  </si>
  <si>
    <t>六鲤米</t>
  </si>
  <si>
    <t>B12701</t>
  </si>
  <si>
    <t>猫山王榴莲甜品店</t>
  </si>
  <si>
    <t>B12801</t>
  </si>
  <si>
    <t>新海海洋食品生活馆</t>
  </si>
  <si>
    <t>B12901</t>
  </si>
  <si>
    <t>丸来玩趣、唐饼家</t>
  </si>
  <si>
    <t>B13101</t>
  </si>
  <si>
    <t>快乐柠檬</t>
  </si>
  <si>
    <t>B13201</t>
  </si>
  <si>
    <t>仙芋世家</t>
  </si>
  <si>
    <t>B13301</t>
  </si>
  <si>
    <t>芭斯罗缤</t>
  </si>
  <si>
    <t>B13401</t>
  </si>
  <si>
    <t>果C益佰</t>
  </si>
  <si>
    <t>B135A1</t>
  </si>
  <si>
    <t>爱有梅有</t>
  </si>
  <si>
    <t>B13601</t>
  </si>
  <si>
    <t>盒子地瓜</t>
  </si>
  <si>
    <t>B13701</t>
  </si>
  <si>
    <t>弹丸滋地</t>
  </si>
  <si>
    <t>B13801</t>
  </si>
  <si>
    <t>柏文熊</t>
  </si>
  <si>
    <t>B13901</t>
  </si>
  <si>
    <t>开心亮仔</t>
  </si>
  <si>
    <t>B14001</t>
  </si>
  <si>
    <t>新青洋韩国超市</t>
  </si>
  <si>
    <t>B14201</t>
  </si>
  <si>
    <t>马路村</t>
  </si>
  <si>
    <t>B14301</t>
  </si>
  <si>
    <t>今典银饰</t>
  </si>
  <si>
    <t>总计</t>
  </si>
  <si>
    <t xml:space="preserve">一类   </t>
    <phoneticPr fontId="3" type="noConversion"/>
  </si>
  <si>
    <t xml:space="preserve">三类   </t>
  </si>
  <si>
    <t>购物</t>
    <phoneticPr fontId="3" type="noConversion"/>
  </si>
  <si>
    <t>综合店、女装、男装、运动、童装、户外、内衣、牛仔</t>
  </si>
  <si>
    <t>饰品、珠宝、钟表、眼镜</t>
  </si>
  <si>
    <t>集合店、彩妆、护肤、香薰精油（皂）、香水、药妆及护理</t>
  </si>
  <si>
    <t>家居、杂货、物产、烟酒、花店、文体用品、孕婴用品、儿童用品</t>
  </si>
  <si>
    <t>数码电器</t>
    <phoneticPr fontId="3" type="noConversion"/>
  </si>
  <si>
    <t>音响影音、手机、电脑及配件、数码体验店</t>
  </si>
  <si>
    <t>鞋履、箱包、小皮件</t>
  </si>
  <si>
    <t>中式、非中式、自助餐</t>
  </si>
  <si>
    <t>中式简餐、西式快餐、港式茶餐厅、水吧、甜品、面包、美食广场</t>
  </si>
  <si>
    <t>KTV、电影院、电玩、冰场、剧场、摄影、酒吧、DIY手工坊、主题游乐园、健身中心</t>
  </si>
  <si>
    <t>儿童教育、成人教育、书店、体验中心</t>
  </si>
  <si>
    <t>综合超市、便利店、精品超市</t>
  </si>
  <si>
    <t>店铺编号</t>
  </si>
  <si>
    <t>1F0101</t>
  </si>
  <si>
    <t>飒拉</t>
  </si>
  <si>
    <t>优衣库</t>
  </si>
  <si>
    <t>1F0401</t>
  </si>
  <si>
    <t>丝芙兰</t>
  </si>
  <si>
    <t>1F0901</t>
  </si>
  <si>
    <t>普安倍尔</t>
  </si>
  <si>
    <t>1F1301</t>
  </si>
  <si>
    <t>星巴克</t>
  </si>
  <si>
    <t>1F1601</t>
  </si>
  <si>
    <t>GAP</t>
  </si>
  <si>
    <t>1F2001</t>
  </si>
  <si>
    <t>无印良品</t>
  </si>
  <si>
    <t>DAZZLE</t>
  </si>
  <si>
    <t>1F2901</t>
  </si>
  <si>
    <t>时尚表</t>
  </si>
  <si>
    <t>CHARLES&amp;KEITH</t>
  </si>
  <si>
    <t>1F3201</t>
  </si>
  <si>
    <t>H&amp;M</t>
  </si>
  <si>
    <t>5cm</t>
  </si>
  <si>
    <t>J.LINDEBERG</t>
  </si>
  <si>
    <t>艾沐·素</t>
  </si>
  <si>
    <t>EITIE</t>
  </si>
  <si>
    <t>圣妮</t>
  </si>
  <si>
    <t>avvn</t>
  </si>
  <si>
    <t>La Chapelle</t>
  </si>
  <si>
    <t>JNBY</t>
  </si>
  <si>
    <t>VERO  MODA</t>
  </si>
  <si>
    <t>JACK&amp;JONES</t>
  </si>
  <si>
    <t>ECUS</t>
  </si>
  <si>
    <t>布景</t>
  </si>
  <si>
    <t>FITINCLOUT</t>
  </si>
  <si>
    <t>BASIC HOUSE</t>
  </si>
  <si>
    <t>3F4701</t>
  </si>
  <si>
    <t>KIKO水吧</t>
  </si>
  <si>
    <t>JANSPORT</t>
  </si>
  <si>
    <t>耐克360</t>
  </si>
  <si>
    <t>阿迪休闲</t>
  </si>
  <si>
    <t>4F2001</t>
  </si>
  <si>
    <t>耐克</t>
  </si>
  <si>
    <t>联想</t>
  </si>
  <si>
    <t>PAUL FRANK</t>
  </si>
  <si>
    <t>4F4001</t>
  </si>
  <si>
    <t>CROCS</t>
  </si>
  <si>
    <t>奥特攀岩</t>
  </si>
  <si>
    <t>土大力</t>
  </si>
  <si>
    <t>浪漫泰东南亚料理</t>
  </si>
  <si>
    <t>6F1401</t>
  </si>
  <si>
    <t>漫咖啡</t>
  </si>
  <si>
    <t>7F0401</t>
  </si>
  <si>
    <t>LUNA餐吧</t>
  </si>
  <si>
    <t>华润万家生活超市</t>
  </si>
  <si>
    <t>B10441</t>
  </si>
  <si>
    <t>白熊先森</t>
  </si>
  <si>
    <t>B10451</t>
  </si>
  <si>
    <t>一末</t>
  </si>
  <si>
    <t>B10701</t>
  </si>
  <si>
    <t>亚惠美食广场</t>
  </si>
  <si>
    <t>B11601</t>
  </si>
  <si>
    <t>东悦烟草</t>
  </si>
  <si>
    <t>B11701</t>
  </si>
  <si>
    <t>OPI</t>
  </si>
  <si>
    <t>丸来玩趣、唐饼店</t>
  </si>
  <si>
    <t>笔数</t>
  </si>
  <si>
    <t>店铺名称</t>
    <phoneticPr fontId="15" type="noConversion"/>
  </si>
  <si>
    <t>总金额</t>
    <phoneticPr fontId="15" type="noConversion"/>
  </si>
  <si>
    <t>O'STIN</t>
    <phoneticPr fontId="15" type="noConversion"/>
  </si>
  <si>
    <t>适度女装</t>
    <phoneticPr fontId="1" type="noConversion"/>
  </si>
  <si>
    <t>4F0901</t>
    <phoneticPr fontId="1" type="noConversion"/>
  </si>
  <si>
    <t>希多蜜</t>
    <phoneticPr fontId="1" type="noConversion"/>
  </si>
  <si>
    <t>4F1201</t>
    <phoneticPr fontId="15" type="noConversion"/>
  </si>
  <si>
    <t>DQ</t>
    <phoneticPr fontId="15" type="noConversion"/>
  </si>
  <si>
    <t>4F3102</t>
    <phoneticPr fontId="1" type="noConversion"/>
  </si>
  <si>
    <t>百武西</t>
    <phoneticPr fontId="1" type="noConversion"/>
  </si>
  <si>
    <t>5F0801</t>
    <phoneticPr fontId="1" type="noConversion"/>
  </si>
  <si>
    <t>5F1601</t>
    <phoneticPr fontId="1" type="noConversion"/>
  </si>
  <si>
    <t>烟台保税港区进口商品大悦城专卖店</t>
    <phoneticPr fontId="1" type="noConversion"/>
  </si>
  <si>
    <t>6F1701</t>
    <phoneticPr fontId="1" type="noConversion"/>
  </si>
  <si>
    <t>海底捞</t>
    <phoneticPr fontId="1" type="noConversion"/>
  </si>
  <si>
    <t>综合服务</t>
  </si>
  <si>
    <t>1F0201</t>
  </si>
  <si>
    <t>1F4001</t>
  </si>
  <si>
    <t>1F4101</t>
  </si>
  <si>
    <t>2F4401</t>
  </si>
  <si>
    <t>部分6-7折</t>
  </si>
  <si>
    <t>3.3-8.8折</t>
  </si>
  <si>
    <t>新款九折，其他3-8折</t>
  </si>
  <si>
    <t>部分冬装5折，部分7.5折，满2288送箱子</t>
  </si>
  <si>
    <t>一件八折，两件七折，三件六折</t>
  </si>
  <si>
    <t>部分冬装五折</t>
  </si>
  <si>
    <t>满300减60</t>
  </si>
  <si>
    <t>一件九折，两件八折</t>
  </si>
  <si>
    <t>2-6折</t>
  </si>
  <si>
    <t>一件七折，两件五折</t>
  </si>
  <si>
    <t>部分六折，部分满1000减300</t>
  </si>
  <si>
    <t>满200送电话充值卡一张</t>
  </si>
  <si>
    <t>满500减100</t>
  </si>
  <si>
    <t>微信转发优惠36元，会员生日8.8折</t>
  </si>
  <si>
    <t>大悟徹底</t>
  </si>
  <si>
    <t>G9分子冰淇淋、小林煎饼</t>
  </si>
  <si>
    <t>吖咪吖咪</t>
  </si>
  <si>
    <t>1FD031</t>
  </si>
  <si>
    <t>ann ann</t>
  </si>
  <si>
    <t>2F1102</t>
  </si>
  <si>
    <t>3F0802</t>
  </si>
  <si>
    <t>1F4301</t>
  </si>
  <si>
    <t>凡高摄影</t>
  </si>
  <si>
    <t>2F0702</t>
  </si>
  <si>
    <t>2F0802</t>
  </si>
  <si>
    <t>2F0902</t>
  </si>
  <si>
    <t>2FD091</t>
  </si>
  <si>
    <t>鲜女</t>
  </si>
  <si>
    <t>3F4702</t>
  </si>
  <si>
    <t>雪花冰</t>
  </si>
  <si>
    <t>3FD122</t>
  </si>
  <si>
    <t>梅概念</t>
  </si>
  <si>
    <t>品牌同当日整体销售占比%</t>
  </si>
  <si>
    <t>诗凡黎</t>
  </si>
  <si>
    <t>车次</t>
  </si>
  <si>
    <t>客单价
（单位：元）</t>
  </si>
  <si>
    <t>维果部落</t>
  </si>
  <si>
    <t>雪人冰淇淋</t>
  </si>
  <si>
    <t>DIDBANNA</t>
  </si>
  <si>
    <t>O'STIN</t>
  </si>
  <si>
    <t>季候风</t>
  </si>
  <si>
    <t>3FD031</t>
  </si>
  <si>
    <t>康扑乐</t>
  </si>
  <si>
    <t>膜法传奇</t>
  </si>
  <si>
    <t>3FD071</t>
  </si>
  <si>
    <t>巴布豆早教包</t>
  </si>
  <si>
    <t>3FD081</t>
  </si>
  <si>
    <t>JATTA加塔</t>
  </si>
  <si>
    <t>3FD101</t>
  </si>
  <si>
    <t>3FD131</t>
  </si>
  <si>
    <t>3F0502</t>
  </si>
  <si>
    <t>3F1801</t>
  </si>
  <si>
    <t>3F3502</t>
  </si>
  <si>
    <t>3F3602</t>
  </si>
  <si>
    <t>3F5202</t>
  </si>
  <si>
    <t>3FD061</t>
  </si>
  <si>
    <t>3FD111</t>
  </si>
  <si>
    <t>当日客流</t>
  </si>
  <si>
    <t>人次</t>
  </si>
  <si>
    <t>坪效
(元/日/平米)</t>
  </si>
  <si>
    <t>梦幻冰雪溜冰场</t>
  </si>
  <si>
    <t>当月累计</t>
  </si>
  <si>
    <t>当日车流</t>
    <phoneticPr fontId="1" type="noConversion"/>
  </si>
  <si>
    <t>小数点保留1位</t>
    <phoneticPr fontId="3" type="noConversion"/>
  </si>
  <si>
    <t>区域</t>
    <phoneticPr fontId="3" type="noConversion"/>
  </si>
  <si>
    <t>面积
(单位：平米)</t>
    <phoneticPr fontId="3" type="noConversion"/>
  </si>
  <si>
    <t>标准业态</t>
    <phoneticPr fontId="3" type="noConversion"/>
  </si>
  <si>
    <t>1F</t>
    <phoneticPr fontId="1" type="noConversion"/>
  </si>
  <si>
    <t>1F0101</t>
    <phoneticPr fontId="1" type="noConversion"/>
  </si>
  <si>
    <t>配饰</t>
    <phoneticPr fontId="1" type="noConversion"/>
  </si>
  <si>
    <t>家居生活</t>
    <phoneticPr fontId="1" type="noConversion"/>
  </si>
  <si>
    <t>服装</t>
    <phoneticPr fontId="1" type="noConversion"/>
  </si>
  <si>
    <t>1FD151</t>
    <phoneticPr fontId="1" type="noConversion"/>
  </si>
  <si>
    <t>1FD111</t>
    <phoneticPr fontId="3" type="noConversion"/>
  </si>
  <si>
    <t>Shviki</t>
    <phoneticPr fontId="3" type="noConversion"/>
  </si>
  <si>
    <t>1FG103</t>
    <phoneticPr fontId="1" type="noConversion"/>
  </si>
  <si>
    <t>场外</t>
    <phoneticPr fontId="1" type="noConversion"/>
  </si>
  <si>
    <t>卷发女孩</t>
    <phoneticPr fontId="3" type="noConversion"/>
  </si>
  <si>
    <t>2F0302</t>
    <phoneticPr fontId="1" type="noConversion"/>
  </si>
  <si>
    <t>韩束</t>
    <phoneticPr fontId="1" type="noConversion"/>
  </si>
  <si>
    <t>爱斯即膜</t>
    <phoneticPr fontId="1" type="noConversion"/>
  </si>
  <si>
    <t>美之藤</t>
    <phoneticPr fontId="1" type="noConversion"/>
  </si>
  <si>
    <t>丝芙兰、H&amp;M、ZARA、Stradivarius、PULL&amp;BEAR、OYSHO、Massimo Dutti销售数据为预估值。超市交易笔数非预估值。</t>
    <phoneticPr fontId="1" type="noConversion"/>
  </si>
  <si>
    <t>二类</t>
    <phoneticPr fontId="3" type="noConversion"/>
  </si>
  <si>
    <t>配饰</t>
    <phoneticPr fontId="3" type="noConversion"/>
  </si>
  <si>
    <t>化妆品</t>
    <phoneticPr fontId="3" type="noConversion"/>
  </si>
  <si>
    <t>皮具</t>
    <phoneticPr fontId="3" type="noConversion"/>
  </si>
  <si>
    <t>餐饮</t>
    <phoneticPr fontId="3" type="noConversion"/>
  </si>
  <si>
    <t>正餐</t>
    <phoneticPr fontId="3" type="noConversion"/>
  </si>
  <si>
    <t>非正餐</t>
    <phoneticPr fontId="3" type="noConversion"/>
  </si>
  <si>
    <t>娱乐</t>
    <phoneticPr fontId="3" type="noConversion"/>
  </si>
  <si>
    <t>休闲娱乐</t>
    <phoneticPr fontId="3" type="noConversion"/>
  </si>
  <si>
    <t>文教娱乐</t>
    <phoneticPr fontId="3" type="noConversion"/>
  </si>
  <si>
    <t>服务</t>
    <phoneticPr fontId="3" type="noConversion"/>
  </si>
  <si>
    <t>综合服务</t>
    <phoneticPr fontId="3" type="noConversion"/>
  </si>
  <si>
    <t>专项服务</t>
    <phoneticPr fontId="3" type="noConversion"/>
  </si>
  <si>
    <t>美容、美发、宠物、汽车美容、美甲、美体保健、旅游咨询、
洗衣店、维修维护、票务中心、通讯、银行、药品保健品</t>
    <phoneticPr fontId="3" type="noConversion"/>
  </si>
  <si>
    <t>楼层</t>
    <phoneticPr fontId="3" type="noConversion"/>
  </si>
  <si>
    <t>铺位号</t>
    <phoneticPr fontId="3" type="noConversion"/>
  </si>
  <si>
    <t>品牌名称</t>
    <phoneticPr fontId="3" type="noConversion"/>
  </si>
  <si>
    <t>品牌促销活动</t>
    <phoneticPr fontId="3" type="noConversion"/>
  </si>
  <si>
    <t>ZARA</t>
    <phoneticPr fontId="1" type="noConversion"/>
  </si>
  <si>
    <t>Stradivarius</t>
    <phoneticPr fontId="1" type="noConversion"/>
  </si>
  <si>
    <t>1F</t>
    <phoneticPr fontId="1" type="noConversion"/>
  </si>
  <si>
    <t>1F0401</t>
    <phoneticPr fontId="1" type="noConversion"/>
  </si>
  <si>
    <t>丝芙兰</t>
    <phoneticPr fontId="1" type="noConversion"/>
  </si>
  <si>
    <t>1F</t>
    <phoneticPr fontId="1" type="noConversion"/>
  </si>
  <si>
    <t>PULL&amp;BEAR</t>
    <phoneticPr fontId="1" type="noConversion"/>
  </si>
  <si>
    <t>1F1102</t>
    <phoneticPr fontId="1" type="noConversion"/>
  </si>
  <si>
    <t>大明眼镜</t>
    <phoneticPr fontId="1" type="noConversion"/>
  </si>
  <si>
    <t>配饰</t>
    <phoneticPr fontId="1" type="noConversion"/>
  </si>
  <si>
    <t>1F1201</t>
    <phoneticPr fontId="1" type="noConversion"/>
  </si>
  <si>
    <t>休闲娱乐</t>
    <phoneticPr fontId="1" type="noConversion"/>
  </si>
  <si>
    <t>1F1301</t>
    <phoneticPr fontId="1" type="noConversion"/>
  </si>
  <si>
    <t>星巴克</t>
    <phoneticPr fontId="1" type="noConversion"/>
  </si>
  <si>
    <t>1F2802</t>
    <phoneticPr fontId="1" type="noConversion"/>
  </si>
  <si>
    <t>CHARLES&amp;KEITH</t>
    <phoneticPr fontId="3" type="noConversion"/>
  </si>
  <si>
    <t>1F3201</t>
    <phoneticPr fontId="1" type="noConversion"/>
  </si>
  <si>
    <t>H&amp;M</t>
    <phoneticPr fontId="1" type="noConversion"/>
  </si>
  <si>
    <t>1F3602</t>
    <phoneticPr fontId="1" type="noConversion"/>
  </si>
  <si>
    <t>西铁城</t>
    <phoneticPr fontId="1" type="noConversion"/>
  </si>
  <si>
    <t>J.LINDBERG</t>
    <phoneticPr fontId="3" type="noConversion"/>
  </si>
  <si>
    <t>Massimo Dutti</t>
    <phoneticPr fontId="1" type="noConversion"/>
  </si>
  <si>
    <t>OYSHO</t>
    <phoneticPr fontId="1" type="noConversion"/>
  </si>
  <si>
    <t>奢侈品眼镜</t>
    <phoneticPr fontId="1" type="noConversion"/>
  </si>
  <si>
    <t>气球展售卖区</t>
    <phoneticPr fontId="1" type="noConversion"/>
  </si>
  <si>
    <t>1FG504</t>
    <phoneticPr fontId="3" type="noConversion"/>
  </si>
  <si>
    <t>招财猫</t>
    <phoneticPr fontId="1" type="noConversion"/>
  </si>
  <si>
    <t>D.E</t>
    <phoneticPr fontId="1" type="noConversion"/>
  </si>
  <si>
    <t>2F</t>
    <phoneticPr fontId="1" type="noConversion"/>
  </si>
  <si>
    <t>2F1602</t>
    <phoneticPr fontId="1" type="noConversion"/>
  </si>
  <si>
    <t>一末</t>
    <phoneticPr fontId="1" type="noConversion"/>
  </si>
  <si>
    <t>家居生活</t>
    <phoneticPr fontId="1" type="noConversion"/>
  </si>
  <si>
    <t>2F1902</t>
    <phoneticPr fontId="1" type="noConversion"/>
  </si>
  <si>
    <t>仙踪林</t>
    <phoneticPr fontId="1" type="noConversion"/>
  </si>
  <si>
    <t>圣妮</t>
    <phoneticPr fontId="3" type="noConversion"/>
  </si>
  <si>
    <t>2F2601</t>
    <phoneticPr fontId="1" type="noConversion"/>
  </si>
  <si>
    <t>蒂特莫妮</t>
    <phoneticPr fontId="1" type="noConversion"/>
  </si>
  <si>
    <t>2F</t>
    <phoneticPr fontId="1" type="noConversion"/>
  </si>
  <si>
    <t>必胜客</t>
    <phoneticPr fontId="1" type="noConversion"/>
  </si>
  <si>
    <t>2F</t>
    <phoneticPr fontId="3" type="noConversion"/>
  </si>
  <si>
    <t>JNBY</t>
    <phoneticPr fontId="3" type="noConversion"/>
  </si>
  <si>
    <t>2FD041</t>
    <phoneticPr fontId="1" type="noConversion"/>
  </si>
  <si>
    <t>大飞视界</t>
    <phoneticPr fontId="1" type="noConversion"/>
  </si>
  <si>
    <t>2FD051</t>
    <phoneticPr fontId="1" type="noConversion"/>
  </si>
  <si>
    <t>转运堂</t>
    <phoneticPr fontId="1" type="noConversion"/>
  </si>
  <si>
    <t>3F0302</t>
    <phoneticPr fontId="1" type="noConversion"/>
  </si>
  <si>
    <t>3F</t>
    <phoneticPr fontId="1" type="noConversion"/>
  </si>
  <si>
    <t>3F</t>
    <phoneticPr fontId="1" type="noConversion"/>
  </si>
  <si>
    <t>3F2102</t>
    <phoneticPr fontId="1" type="noConversion"/>
  </si>
  <si>
    <t>雅马哈音乐中心</t>
    <phoneticPr fontId="1" type="noConversion"/>
  </si>
  <si>
    <t>家居生活</t>
    <phoneticPr fontId="1" type="noConversion"/>
  </si>
  <si>
    <t>3F5102</t>
    <phoneticPr fontId="1" type="noConversion"/>
  </si>
  <si>
    <t>TONYMOLY</t>
    <phoneticPr fontId="1" type="noConversion"/>
  </si>
  <si>
    <t>化妆品</t>
    <phoneticPr fontId="1" type="noConversion"/>
  </si>
  <si>
    <t>3F</t>
    <phoneticPr fontId="3" type="noConversion"/>
  </si>
  <si>
    <t>3FD012</t>
    <phoneticPr fontId="1" type="noConversion"/>
  </si>
  <si>
    <t>旺仔岛-小火车</t>
    <phoneticPr fontId="1" type="noConversion"/>
  </si>
  <si>
    <t>彩虹冰淇淋</t>
    <phoneticPr fontId="1" type="noConversion"/>
  </si>
  <si>
    <t>4F0602</t>
    <phoneticPr fontId="1" type="noConversion"/>
  </si>
  <si>
    <t>新百伦</t>
    <phoneticPr fontId="1" type="noConversion"/>
  </si>
  <si>
    <t>4F0802</t>
    <phoneticPr fontId="1" type="noConversion"/>
  </si>
  <si>
    <t>TFZ</t>
    <phoneticPr fontId="1" type="noConversion"/>
  </si>
  <si>
    <t>4F</t>
    <phoneticPr fontId="3" type="noConversion"/>
  </si>
  <si>
    <t>4F0901</t>
    <phoneticPr fontId="3" type="noConversion"/>
  </si>
  <si>
    <t>希多蜜</t>
    <phoneticPr fontId="3" type="noConversion"/>
  </si>
  <si>
    <t>4F</t>
    <phoneticPr fontId="3" type="noConversion"/>
  </si>
  <si>
    <t>4F1002</t>
    <phoneticPr fontId="1" type="noConversion"/>
  </si>
  <si>
    <t>享甜</t>
    <phoneticPr fontId="1" type="noConversion"/>
  </si>
  <si>
    <t>4F1102</t>
    <phoneticPr fontId="1" type="noConversion"/>
  </si>
  <si>
    <t>米芝莲</t>
    <phoneticPr fontId="1" type="noConversion"/>
  </si>
  <si>
    <t>4F1201</t>
    <phoneticPr fontId="3" type="noConversion"/>
  </si>
  <si>
    <t>DQ</t>
    <phoneticPr fontId="3" type="noConversion"/>
  </si>
  <si>
    <t>4F1402</t>
    <phoneticPr fontId="1" type="noConversion"/>
  </si>
  <si>
    <t>威尔逊</t>
    <phoneticPr fontId="1" type="noConversion"/>
  </si>
  <si>
    <t>4F</t>
    <phoneticPr fontId="1" type="noConversion"/>
  </si>
  <si>
    <t>4F2001</t>
    <phoneticPr fontId="1" type="noConversion"/>
  </si>
  <si>
    <t>耐克</t>
    <phoneticPr fontId="1" type="noConversion"/>
  </si>
  <si>
    <t>4F2501</t>
    <phoneticPr fontId="1" type="noConversion"/>
  </si>
  <si>
    <t>七彩生活馆</t>
    <phoneticPr fontId="1" type="noConversion"/>
  </si>
  <si>
    <t>4F2601</t>
    <phoneticPr fontId="1" type="noConversion"/>
  </si>
  <si>
    <t>外星人</t>
    <phoneticPr fontId="1" type="noConversion"/>
  </si>
  <si>
    <t>4F2702</t>
    <phoneticPr fontId="1" type="noConversion"/>
  </si>
  <si>
    <t>莱威运动生活馆</t>
    <phoneticPr fontId="1" type="noConversion"/>
  </si>
  <si>
    <t>4F3402</t>
    <phoneticPr fontId="1" type="noConversion"/>
  </si>
  <si>
    <t>百武西</t>
    <phoneticPr fontId="1" type="noConversion"/>
  </si>
  <si>
    <t>4F3501</t>
    <phoneticPr fontId="1" type="noConversion"/>
  </si>
  <si>
    <t>名创优品</t>
    <phoneticPr fontId="1" type="noConversion"/>
  </si>
  <si>
    <t>4F3802</t>
    <phoneticPr fontId="1" type="noConversion"/>
  </si>
  <si>
    <t>YOLI</t>
    <phoneticPr fontId="1" type="noConversion"/>
  </si>
  <si>
    <t>4F4201</t>
    <phoneticPr fontId="1" type="noConversion"/>
  </si>
  <si>
    <t>聚乐港</t>
    <phoneticPr fontId="1" type="noConversion"/>
  </si>
  <si>
    <t>4F4602</t>
    <phoneticPr fontId="1" type="noConversion"/>
  </si>
  <si>
    <t>韩国名品食品馆</t>
    <phoneticPr fontId="1" type="noConversion"/>
  </si>
  <si>
    <t>4FD021</t>
    <phoneticPr fontId="1" type="noConversion"/>
  </si>
  <si>
    <t>欧凡尔</t>
    <phoneticPr fontId="1" type="noConversion"/>
  </si>
  <si>
    <t>4FD031</t>
    <phoneticPr fontId="1" type="noConversion"/>
  </si>
  <si>
    <t>创意小家电</t>
    <phoneticPr fontId="1" type="noConversion"/>
  </si>
  <si>
    <t>4FD041</t>
    <phoneticPr fontId="1" type="noConversion"/>
  </si>
  <si>
    <t>当下</t>
    <phoneticPr fontId="1" type="noConversion"/>
  </si>
  <si>
    <t>4FD051</t>
    <phoneticPr fontId="1" type="noConversion"/>
  </si>
  <si>
    <t>易酷</t>
    <phoneticPr fontId="1" type="noConversion"/>
  </si>
  <si>
    <t>4F</t>
    <phoneticPr fontId="1" type="noConversion"/>
  </si>
  <si>
    <t>4FD071</t>
    <phoneticPr fontId="1" type="noConversion"/>
  </si>
  <si>
    <t>4FD091</t>
    <phoneticPr fontId="1" type="noConversion"/>
  </si>
  <si>
    <t>4FD101</t>
    <phoneticPr fontId="1" type="noConversion"/>
  </si>
  <si>
    <t>维果部落</t>
    <phoneticPr fontId="1" type="noConversion"/>
  </si>
  <si>
    <t>4FD113</t>
    <phoneticPr fontId="1" type="noConversion"/>
  </si>
  <si>
    <t>4FD121</t>
    <phoneticPr fontId="1" type="noConversion"/>
  </si>
  <si>
    <t>貌</t>
    <phoneticPr fontId="1" type="noConversion"/>
  </si>
  <si>
    <t>土大力</t>
    <phoneticPr fontId="3" type="noConversion"/>
  </si>
  <si>
    <t>5F0702</t>
    <phoneticPr fontId="1" type="noConversion"/>
  </si>
  <si>
    <t>蒸汽机电子烟</t>
    <phoneticPr fontId="1" type="noConversion"/>
  </si>
  <si>
    <t>5F1002</t>
    <phoneticPr fontId="1" type="noConversion"/>
  </si>
  <si>
    <t>猫山王</t>
    <phoneticPr fontId="1" type="noConversion"/>
  </si>
  <si>
    <t>5F1102</t>
    <phoneticPr fontId="1" type="noConversion"/>
  </si>
  <si>
    <t>5F1201</t>
    <phoneticPr fontId="1" type="noConversion"/>
  </si>
  <si>
    <t>5F2901</t>
    <phoneticPr fontId="1" type="noConversion"/>
  </si>
  <si>
    <t>料理先生的十五分钟</t>
    <phoneticPr fontId="1" type="noConversion"/>
  </si>
  <si>
    <t>山城人家</t>
    <phoneticPr fontId="1" type="noConversion"/>
  </si>
  <si>
    <t>6F1002</t>
    <phoneticPr fontId="1" type="noConversion"/>
  </si>
  <si>
    <t>烟台保税港区进口商品大悦城专卖店</t>
    <phoneticPr fontId="1" type="noConversion"/>
  </si>
  <si>
    <t>6F1202</t>
    <phoneticPr fontId="1" type="noConversion"/>
  </si>
  <si>
    <t>客瑞吉</t>
    <phoneticPr fontId="1" type="noConversion"/>
  </si>
  <si>
    <t>6F1401</t>
    <phoneticPr fontId="1" type="noConversion"/>
  </si>
  <si>
    <t>漫咖啡</t>
    <phoneticPr fontId="1" type="noConversion"/>
  </si>
  <si>
    <t>6F</t>
    <phoneticPr fontId="1" type="noConversion"/>
  </si>
  <si>
    <t>6F1701</t>
    <phoneticPr fontId="1" type="noConversion"/>
  </si>
  <si>
    <t>海底捞</t>
    <phoneticPr fontId="1" type="noConversion"/>
  </si>
  <si>
    <t>城南往事</t>
    <phoneticPr fontId="1" type="noConversion"/>
  </si>
  <si>
    <t>茅庐印象</t>
    <phoneticPr fontId="1" type="noConversion"/>
  </si>
  <si>
    <t>6F</t>
    <phoneticPr fontId="1" type="noConversion"/>
  </si>
  <si>
    <t>6FD011</t>
    <phoneticPr fontId="1" type="noConversion"/>
  </si>
  <si>
    <t>7F</t>
    <phoneticPr fontId="1" type="noConversion"/>
  </si>
  <si>
    <t>7F0401</t>
    <phoneticPr fontId="1" type="noConversion"/>
  </si>
  <si>
    <t>LUNA餐吧</t>
    <phoneticPr fontId="1" type="noConversion"/>
  </si>
  <si>
    <t>B1</t>
    <phoneticPr fontId="3" type="noConversion"/>
  </si>
  <si>
    <t>华润超市</t>
    <phoneticPr fontId="3" type="noConversion"/>
  </si>
  <si>
    <t>B1</t>
    <phoneticPr fontId="1" type="noConversion"/>
  </si>
  <si>
    <t>B10701</t>
    <phoneticPr fontId="1" type="noConversion"/>
  </si>
  <si>
    <t>亚惠美食广场</t>
    <phoneticPr fontId="1" type="noConversion"/>
  </si>
  <si>
    <t>B12702</t>
    <phoneticPr fontId="1" type="noConversion"/>
  </si>
  <si>
    <t>B12302</t>
    <phoneticPr fontId="1" type="noConversion"/>
  </si>
  <si>
    <t>B1D011</t>
    <phoneticPr fontId="1" type="noConversion"/>
  </si>
  <si>
    <t>马路村</t>
    <phoneticPr fontId="1" type="noConversion"/>
  </si>
  <si>
    <t>B1楼层小计</t>
    <phoneticPr fontId="1" type="noConversion"/>
  </si>
  <si>
    <t>B1汇总</t>
    <phoneticPr fontId="3" type="noConversion"/>
  </si>
  <si>
    <t>皇城根</t>
    <phoneticPr fontId="1" type="noConversion"/>
  </si>
  <si>
    <t>5F2302</t>
    <phoneticPr fontId="1" type="noConversion"/>
  </si>
  <si>
    <t>正餐</t>
    <phoneticPr fontId="1" type="noConversion"/>
  </si>
  <si>
    <t>1FG303</t>
    <phoneticPr fontId="1" type="noConversion"/>
  </si>
  <si>
    <t>Plory</t>
    <phoneticPr fontId="1" type="noConversion"/>
  </si>
  <si>
    <t>特卖</t>
    <phoneticPr fontId="1" type="noConversion"/>
  </si>
  <si>
    <t>B10602</t>
    <phoneticPr fontId="1" type="noConversion"/>
  </si>
  <si>
    <t>千北造型</t>
    <phoneticPr fontId="1" type="noConversion"/>
  </si>
  <si>
    <t>专项服务</t>
    <phoneticPr fontId="1" type="noConversion"/>
  </si>
  <si>
    <t>西树泡芙</t>
    <phoneticPr fontId="1" type="noConversion"/>
  </si>
  <si>
    <t>1FG404</t>
  </si>
  <si>
    <t>交易笔数
（单位：笔数）</t>
    <phoneticPr fontId="1" type="noConversion"/>
  </si>
  <si>
    <t>1F</t>
    <phoneticPr fontId="1" type="noConversion"/>
  </si>
  <si>
    <t>1FG702</t>
    <phoneticPr fontId="1" type="noConversion"/>
  </si>
  <si>
    <t>特卖</t>
    <phoneticPr fontId="1" type="noConversion"/>
  </si>
  <si>
    <t>3F</t>
    <phoneticPr fontId="1" type="noConversion"/>
  </si>
  <si>
    <t>3F0902</t>
    <phoneticPr fontId="1" type="noConversion"/>
  </si>
  <si>
    <t>旺仔岛</t>
    <phoneticPr fontId="1" type="noConversion"/>
  </si>
  <si>
    <t>烟台大悦城2016年1月1日商户销售</t>
    <phoneticPr fontId="3" type="noConversion"/>
  </si>
  <si>
    <t>2016年1月1日销售
(单位：元)</t>
    <phoneticPr fontId="1" type="noConversion"/>
  </si>
  <si>
    <t>天气：晴，西南风5-6级，气温0℃~9℃。</t>
    <phoneticPr fontId="3" type="noConversion"/>
  </si>
  <si>
    <t>星期五</t>
    <phoneticPr fontId="3" type="noConversion"/>
  </si>
  <si>
    <t>休闲娱乐</t>
    <phoneticPr fontId="1" type="noConversion"/>
  </si>
  <si>
    <t>店铺名称</t>
  </si>
  <si>
    <t>B10602</t>
    <phoneticPr fontId="25" type="noConversion"/>
  </si>
  <si>
    <t>千北造型</t>
    <phoneticPr fontId="25" type="noConversion"/>
  </si>
  <si>
    <t>B12101</t>
    <phoneticPr fontId="25" type="noConversion"/>
  </si>
  <si>
    <t>西树泡芙</t>
    <phoneticPr fontId="25" type="noConversion"/>
  </si>
  <si>
    <t>B12302</t>
    <phoneticPr fontId="1" type="noConversion"/>
  </si>
  <si>
    <t>B12501</t>
    <phoneticPr fontId="25" type="noConversion"/>
  </si>
  <si>
    <t>小食妹</t>
    <phoneticPr fontId="25" type="noConversion"/>
  </si>
  <si>
    <r>
      <t>B12</t>
    </r>
    <r>
      <rPr>
        <sz val="11"/>
        <color theme="1"/>
        <rFont val="宋体"/>
        <family val="3"/>
        <charset val="134"/>
        <scheme val="minor"/>
      </rPr>
      <t>702</t>
    </r>
    <phoneticPr fontId="3" type="noConversion"/>
  </si>
  <si>
    <t>B1D011</t>
    <phoneticPr fontId="1" type="noConversion"/>
  </si>
  <si>
    <t>1F0101</t>
    <phoneticPr fontId="3" type="noConversion"/>
  </si>
  <si>
    <t>飒拉</t>
    <phoneticPr fontId="3" type="noConversion"/>
  </si>
  <si>
    <t>1F0201</t>
    <phoneticPr fontId="3" type="noConversion"/>
  </si>
  <si>
    <t>斯特拉迪瓦里斯</t>
    <phoneticPr fontId="1" type="noConversion"/>
  </si>
  <si>
    <t>优衣库</t>
    <phoneticPr fontId="3" type="noConversion"/>
  </si>
  <si>
    <t>1F0401</t>
    <phoneticPr fontId="1" type="noConversion"/>
  </si>
  <si>
    <t>丝芙兰</t>
    <phoneticPr fontId="1" type="noConversion"/>
  </si>
  <si>
    <t>AOJO</t>
    <phoneticPr fontId="3" type="noConversion"/>
  </si>
  <si>
    <t>单农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</si>
  <si>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F1102</t>
    </r>
    <phoneticPr fontId="3" type="noConversion"/>
  </si>
  <si>
    <t>大明眼镜</t>
    <phoneticPr fontId="3" type="noConversion"/>
  </si>
  <si>
    <t>1F1201</t>
    <phoneticPr fontId="3" type="noConversion"/>
  </si>
  <si>
    <t>梦幻冰雪溜冰场</t>
    <phoneticPr fontId="3" type="noConversion"/>
  </si>
  <si>
    <r>
      <t>1F280</t>
    </r>
    <r>
      <rPr>
        <sz val="11"/>
        <color theme="1"/>
        <rFont val="宋体"/>
        <family val="3"/>
        <charset val="134"/>
        <scheme val="minor"/>
      </rPr>
      <t>2</t>
    </r>
    <phoneticPr fontId="3" type="noConversion"/>
  </si>
  <si>
    <t>CHARLES&amp;KEITH</t>
    <phoneticPr fontId="1" type="noConversion"/>
  </si>
  <si>
    <r>
      <t>1F3</t>
    </r>
    <r>
      <rPr>
        <sz val="11"/>
        <color theme="1"/>
        <rFont val="宋体"/>
        <family val="3"/>
        <charset val="134"/>
        <scheme val="minor"/>
      </rPr>
      <t>602</t>
    </r>
    <phoneticPr fontId="3" type="noConversion"/>
  </si>
  <si>
    <t>西铁城</t>
    <phoneticPr fontId="3" type="noConversion"/>
  </si>
  <si>
    <r>
      <t>1F</t>
    </r>
    <r>
      <rPr>
        <sz val="11"/>
        <color theme="1"/>
        <rFont val="宋体"/>
        <family val="3"/>
        <charset val="134"/>
        <scheme val="minor"/>
      </rPr>
      <t>40</t>
    </r>
    <r>
      <rPr>
        <sz val="11"/>
        <color theme="1"/>
        <rFont val="宋体"/>
        <family val="3"/>
        <charset val="134"/>
        <scheme val="minor"/>
      </rPr>
      <t>01</t>
    </r>
    <phoneticPr fontId="1" type="noConversion"/>
  </si>
  <si>
    <t>Massimo Dutti</t>
    <phoneticPr fontId="1" type="noConversion"/>
  </si>
  <si>
    <r>
      <t>1F41</t>
    </r>
    <r>
      <rPr>
        <sz val="11"/>
        <color theme="1"/>
        <rFont val="宋体"/>
        <family val="3"/>
        <charset val="134"/>
        <scheme val="minor"/>
      </rPr>
      <t>01</t>
    </r>
    <phoneticPr fontId="1" type="noConversion"/>
  </si>
  <si>
    <t>奥依修</t>
    <phoneticPr fontId="1" type="noConversion"/>
  </si>
  <si>
    <r>
      <t>1F4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01</t>
    </r>
    <phoneticPr fontId="3" type="noConversion"/>
  </si>
  <si>
    <t>凡高摄影</t>
    <phoneticPr fontId="3" type="noConversion"/>
  </si>
  <si>
    <t>1FG504</t>
    <phoneticPr fontId="3" type="noConversion"/>
  </si>
  <si>
    <t>卷发女孩</t>
    <phoneticPr fontId="3" type="noConversion"/>
  </si>
  <si>
    <t>1FD031</t>
    <phoneticPr fontId="3" type="noConversion"/>
  </si>
  <si>
    <t>ann ann</t>
    <phoneticPr fontId="3" type="noConversion"/>
  </si>
  <si>
    <t>1FD111</t>
    <phoneticPr fontId="3" type="noConversion"/>
  </si>
  <si>
    <t>shviki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</si>
  <si>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FD151</t>
    </r>
    <phoneticPr fontId="3" type="noConversion"/>
  </si>
  <si>
    <t>奢侈品眼镜</t>
    <phoneticPr fontId="3" type="noConversion"/>
  </si>
  <si>
    <t>1FG303</t>
    <phoneticPr fontId="25" type="noConversion"/>
  </si>
  <si>
    <t>PLORY</t>
    <phoneticPr fontId="25" type="noConversion"/>
  </si>
  <si>
    <t>1FG404</t>
    <phoneticPr fontId="25" type="noConversion"/>
  </si>
  <si>
    <t>一楼绫致特卖JJ&amp;VM</t>
    <phoneticPr fontId="25" type="noConversion"/>
  </si>
  <si>
    <r>
      <rPr>
        <sz val="11"/>
        <color theme="1"/>
        <rFont val="宋体"/>
        <family val="3"/>
        <charset val="134"/>
      </rPr>
      <t>2F0</t>
    </r>
    <r>
      <rPr>
        <sz val="11"/>
        <color theme="1"/>
        <rFont val="宋体"/>
        <family val="3"/>
        <charset val="134"/>
      </rPr>
      <t>302</t>
    </r>
  </si>
  <si>
    <t>韩束</t>
  </si>
  <si>
    <r>
      <rPr>
        <sz val="11"/>
        <color theme="1"/>
        <rFont val="宋体"/>
        <family val="3"/>
        <charset val="134"/>
      </rPr>
      <t>2F070</t>
    </r>
    <r>
      <rPr>
        <sz val="11"/>
        <color theme="1"/>
        <rFont val="宋体"/>
        <family val="3"/>
        <charset val="134"/>
      </rPr>
      <t>2</t>
    </r>
  </si>
  <si>
    <t>招财猫</t>
  </si>
  <si>
    <r>
      <rPr>
        <sz val="11"/>
        <color theme="1"/>
        <rFont val="宋体"/>
        <family val="3"/>
        <charset val="134"/>
      </rPr>
      <t>2F0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2</t>
    </r>
  </si>
  <si>
    <t>爱斯即膜</t>
  </si>
  <si>
    <r>
      <rPr>
        <sz val="11"/>
        <color theme="1"/>
        <rFont val="宋体"/>
        <family val="3"/>
        <charset val="134"/>
      </rPr>
      <t>2F09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2</t>
    </r>
  </si>
  <si>
    <t>美之藤</t>
  </si>
  <si>
    <r>
      <rPr>
        <sz val="11"/>
        <color theme="1"/>
        <rFont val="宋体"/>
        <family val="3"/>
        <charset val="134"/>
      </rPr>
      <t>2F11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2</t>
    </r>
  </si>
  <si>
    <t>D.E</t>
  </si>
  <si>
    <t>2F1602</t>
  </si>
  <si>
    <r>
      <rPr>
        <sz val="11"/>
        <color theme="1"/>
        <rFont val="宋体"/>
        <family val="3"/>
        <charset val="134"/>
      </rPr>
      <t>2F1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2</t>
    </r>
  </si>
  <si>
    <t>仙踪林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</si>
  <si>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F2601</t>
    </r>
  </si>
  <si>
    <t>蒂特莫妮</t>
  </si>
  <si>
    <r>
      <rPr>
        <sz val="11"/>
        <color theme="1"/>
        <rFont val="宋体"/>
        <family val="3"/>
        <charset val="134"/>
      </rPr>
      <t>2F4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01</t>
    </r>
  </si>
  <si>
    <t>必胜客</t>
  </si>
  <si>
    <t>2FD041</t>
  </si>
  <si>
    <t>大飞视界</t>
  </si>
  <si>
    <t>2FD051</t>
  </si>
  <si>
    <t>转运堂</t>
  </si>
  <si>
    <r>
      <t>1</t>
    </r>
    <r>
      <rPr>
        <sz val="11"/>
        <color theme="1"/>
        <rFont val="宋体"/>
        <family val="3"/>
        <charset val="134"/>
        <scheme val="minor"/>
      </rPr>
      <t>FG702</t>
    </r>
    <phoneticPr fontId="25" type="noConversion"/>
  </si>
  <si>
    <t>二楼绫致特卖</t>
    <phoneticPr fontId="25" type="noConversion"/>
  </si>
  <si>
    <r>
      <rPr>
        <sz val="11"/>
        <color theme="1"/>
        <rFont val="宋体"/>
        <family val="3"/>
        <charset val="134"/>
      </rPr>
      <t>3F030</t>
    </r>
    <r>
      <rPr>
        <sz val="11"/>
        <color theme="1"/>
        <rFont val="宋体"/>
        <family val="3"/>
        <charset val="134"/>
      </rPr>
      <t>2</t>
    </r>
  </si>
  <si>
    <r>
      <rPr>
        <sz val="11"/>
        <color theme="1"/>
        <rFont val="宋体"/>
        <family val="3"/>
        <charset val="134"/>
      </rPr>
      <t>3F050</t>
    </r>
    <r>
      <rPr>
        <sz val="11"/>
        <color theme="1"/>
        <rFont val="宋体"/>
        <family val="3"/>
        <charset val="134"/>
      </rPr>
      <t>2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</si>
  <si>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F0802</t>
    </r>
  </si>
  <si>
    <r>
      <t>3</t>
    </r>
    <r>
      <rPr>
        <sz val="11"/>
        <color theme="1"/>
        <rFont val="宋体"/>
        <family val="3"/>
        <charset val="134"/>
        <scheme val="minor"/>
      </rPr>
      <t>F0902</t>
    </r>
    <phoneticPr fontId="25" type="noConversion"/>
  </si>
  <si>
    <t>旺仔岛</t>
    <phoneticPr fontId="25" type="noConversion"/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</si>
  <si>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F1801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</si>
  <si>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F2102</t>
    </r>
  </si>
  <si>
    <t>雅马哈音乐中心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</si>
  <si>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F3502</t>
    </r>
  </si>
  <si>
    <r>
      <rPr>
        <sz val="11"/>
        <color theme="1"/>
        <rFont val="宋体"/>
        <family val="3"/>
        <charset val="134"/>
      </rPr>
      <t>3F3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2</t>
    </r>
  </si>
  <si>
    <r>
      <rPr>
        <sz val="11"/>
        <color theme="1"/>
        <rFont val="宋体"/>
        <family val="3"/>
        <charset val="134"/>
      </rPr>
      <t>3F4</t>
    </r>
    <r>
      <rPr>
        <sz val="11"/>
        <color theme="1"/>
        <rFont val="宋体"/>
        <family val="3"/>
        <charset val="134"/>
      </rPr>
      <t>702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</si>
  <si>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F5102</t>
    </r>
  </si>
  <si>
    <t>TONYMOLY</t>
  </si>
  <si>
    <r>
      <rPr>
        <sz val="11"/>
        <color theme="1"/>
        <rFont val="宋体"/>
        <family val="3"/>
        <charset val="134"/>
      </rPr>
      <t>3F5</t>
    </r>
    <r>
      <rPr>
        <sz val="11"/>
        <color theme="1"/>
        <rFont val="宋体"/>
        <family val="3"/>
        <charset val="134"/>
      </rPr>
      <t>202</t>
    </r>
  </si>
  <si>
    <t>3FD012</t>
  </si>
  <si>
    <t>旺仔岛-小火车</t>
  </si>
  <si>
    <r>
      <rPr>
        <sz val="11"/>
        <color theme="1"/>
        <rFont val="宋体"/>
        <family val="3"/>
        <charset val="134"/>
      </rPr>
      <t>3F</t>
    </r>
    <r>
      <rPr>
        <sz val="11"/>
        <color theme="1"/>
        <rFont val="宋体"/>
        <family val="3"/>
        <charset val="134"/>
      </rPr>
      <t>D061</t>
    </r>
  </si>
  <si>
    <r>
      <rPr>
        <sz val="11"/>
        <color theme="1"/>
        <rFont val="宋体"/>
        <family val="3"/>
        <charset val="134"/>
      </rPr>
      <t>3F</t>
    </r>
    <r>
      <rPr>
        <sz val="11"/>
        <color theme="1"/>
        <rFont val="宋体"/>
        <family val="3"/>
        <charset val="134"/>
      </rPr>
      <t>D111</t>
    </r>
  </si>
  <si>
    <t>彩虹冰淇淋</t>
  </si>
  <si>
    <r>
      <rPr>
        <sz val="11"/>
        <color theme="1"/>
        <rFont val="宋体"/>
        <family val="3"/>
        <charset val="134"/>
      </rPr>
      <t>4F06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2</t>
    </r>
  </si>
  <si>
    <t>新百伦</t>
  </si>
  <si>
    <r>
      <rPr>
        <sz val="11"/>
        <color theme="1"/>
        <rFont val="宋体"/>
        <family val="3"/>
        <charset val="134"/>
      </rPr>
      <t>4F0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2</t>
    </r>
  </si>
  <si>
    <r>
      <rPr>
        <sz val="11"/>
        <color theme="1"/>
        <rFont val="宋体"/>
        <family val="3"/>
        <charset val="134"/>
      </rPr>
      <t>T</t>
    </r>
    <r>
      <rPr>
        <sz val="11"/>
        <color theme="1"/>
        <rFont val="宋体"/>
        <family val="3"/>
        <charset val="134"/>
      </rPr>
      <t>FZ</t>
    </r>
  </si>
  <si>
    <t>4F0901</t>
  </si>
  <si>
    <t>希多蜜</t>
  </si>
  <si>
    <t>4F1002</t>
  </si>
  <si>
    <t>享甜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</si>
  <si>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F1102</t>
    </r>
  </si>
  <si>
    <t>米芝莲</t>
  </si>
  <si>
    <t>4F1201</t>
  </si>
  <si>
    <t>DQ</t>
  </si>
  <si>
    <r>
      <rPr>
        <sz val="11"/>
        <color theme="1"/>
        <rFont val="宋体"/>
        <family val="3"/>
        <charset val="134"/>
      </rPr>
      <t>4F140</t>
    </r>
    <r>
      <rPr>
        <sz val="11"/>
        <color theme="1"/>
        <rFont val="宋体"/>
        <family val="3"/>
        <charset val="134"/>
      </rPr>
      <t>2</t>
    </r>
  </si>
  <si>
    <t>威尔逊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</si>
  <si>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F2501</t>
    </r>
  </si>
  <si>
    <t>七彩创意生活</t>
  </si>
  <si>
    <r>
      <rPr>
        <sz val="11"/>
        <color theme="1"/>
        <rFont val="宋体"/>
        <family val="3"/>
        <charset val="134"/>
      </rPr>
      <t>4F2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01</t>
    </r>
  </si>
  <si>
    <t>戴尔/外星人</t>
  </si>
  <si>
    <t>4F2702</t>
  </si>
  <si>
    <t>莱威运动概念馆</t>
  </si>
  <si>
    <t>4F3402</t>
  </si>
  <si>
    <t>百武西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</si>
  <si>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F3501</t>
    </r>
  </si>
  <si>
    <t>名创优品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</si>
  <si>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F3802</t>
    </r>
  </si>
  <si>
    <r>
      <rPr>
        <sz val="11"/>
        <color theme="1"/>
        <rFont val="宋体"/>
        <family val="3"/>
        <charset val="134"/>
      </rPr>
      <t>Y</t>
    </r>
    <r>
      <rPr>
        <sz val="11"/>
        <color theme="1"/>
        <rFont val="宋体"/>
        <family val="3"/>
        <charset val="134"/>
      </rPr>
      <t>OLI</t>
    </r>
  </si>
  <si>
    <r>
      <rPr>
        <sz val="11"/>
        <color theme="1"/>
        <rFont val="宋体"/>
        <family val="3"/>
        <charset val="134"/>
      </rPr>
      <t>4F4</t>
    </r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01</t>
    </r>
  </si>
  <si>
    <t>聚乐港</t>
  </si>
  <si>
    <r>
      <rPr>
        <sz val="11"/>
        <color theme="1"/>
        <rFont val="宋体"/>
        <family val="3"/>
        <charset val="134"/>
      </rPr>
      <t>4F460</t>
    </r>
    <r>
      <rPr>
        <sz val="11"/>
        <color theme="1"/>
        <rFont val="宋体"/>
        <family val="3"/>
        <charset val="134"/>
      </rPr>
      <t>2</t>
    </r>
  </si>
  <si>
    <t>韩国名品食品馆</t>
  </si>
  <si>
    <t>4FD021</t>
  </si>
  <si>
    <t>欧凡尔</t>
  </si>
  <si>
    <t>4FD031</t>
  </si>
  <si>
    <t>创意小家电</t>
  </si>
  <si>
    <t>4FD041</t>
  </si>
  <si>
    <t>当下</t>
  </si>
  <si>
    <t>4FD051</t>
  </si>
  <si>
    <t>易酷</t>
  </si>
  <si>
    <t>4FD071</t>
  </si>
  <si>
    <r>
      <rPr>
        <sz val="11"/>
        <color theme="1"/>
        <rFont val="宋体"/>
        <family val="3"/>
        <charset val="134"/>
      </rPr>
      <t>4F</t>
    </r>
    <r>
      <rPr>
        <sz val="11"/>
        <color theme="1"/>
        <rFont val="宋体"/>
        <family val="3"/>
        <charset val="134"/>
      </rPr>
      <t>D091</t>
    </r>
  </si>
  <si>
    <t>4FD101</t>
  </si>
  <si>
    <t>4FD113</t>
  </si>
  <si>
    <t>哈尼</t>
  </si>
  <si>
    <t>4FD121</t>
  </si>
  <si>
    <t>貌</t>
  </si>
  <si>
    <r>
      <rPr>
        <sz val="11"/>
        <color theme="1"/>
        <rFont val="宋体"/>
        <family val="3"/>
        <charset val="134"/>
      </rPr>
      <t>5F0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2</t>
    </r>
  </si>
  <si>
    <t>蒸汽机电子烟</t>
  </si>
  <si>
    <t>鲜果时间</t>
  </si>
  <si>
    <t>5F1002</t>
  </si>
  <si>
    <r>
      <rPr>
        <sz val="11"/>
        <color theme="1"/>
        <rFont val="宋体"/>
        <family val="3"/>
        <charset val="134"/>
      </rPr>
      <t>5F110</t>
    </r>
    <r>
      <rPr>
        <sz val="11"/>
        <color theme="1"/>
        <rFont val="宋体"/>
        <family val="3"/>
        <charset val="134"/>
      </rPr>
      <t>2</t>
    </r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</si>
  <si>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F1201</t>
    </r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</si>
  <si>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F2302</t>
    </r>
  </si>
  <si>
    <t>皇城根</t>
  </si>
  <si>
    <t>吃货胡同</t>
    <phoneticPr fontId="25" type="noConversion"/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</si>
  <si>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F2901</t>
    </r>
  </si>
  <si>
    <t>料理先生的十五分钟</t>
  </si>
  <si>
    <t>山城人家</t>
    <phoneticPr fontId="3" type="noConversion"/>
  </si>
  <si>
    <r>
      <t>6</t>
    </r>
    <r>
      <rPr>
        <sz val="11"/>
        <color theme="1"/>
        <rFont val="宋体"/>
        <family val="3"/>
        <charset val="134"/>
        <scheme val="minor"/>
      </rPr>
      <t>F1002</t>
    </r>
    <phoneticPr fontId="3" type="noConversion"/>
  </si>
  <si>
    <t>烟台保税港区进口商品大悦城专卖店</t>
    <phoneticPr fontId="3" type="noConversion"/>
  </si>
  <si>
    <r>
      <t>6F1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2</t>
    </r>
    <phoneticPr fontId="3" type="noConversion"/>
  </si>
  <si>
    <t>客瑞吉</t>
    <phoneticPr fontId="3" type="noConversion"/>
  </si>
  <si>
    <t>6F1701</t>
    <phoneticPr fontId="1" type="noConversion"/>
  </si>
  <si>
    <t>海底捞</t>
    <phoneticPr fontId="1" type="noConversion"/>
  </si>
  <si>
    <t>6F1801</t>
    <phoneticPr fontId="25" type="noConversion"/>
  </si>
  <si>
    <r>
      <t>6F</t>
    </r>
    <r>
      <rPr>
        <sz val="11"/>
        <color theme="1"/>
        <rFont val="宋体"/>
        <family val="3"/>
        <charset val="134"/>
        <scheme val="minor"/>
      </rPr>
      <t>D011</t>
    </r>
    <phoneticPr fontId="3" type="noConversion"/>
  </si>
  <si>
    <t>维果部落</t>
    <phoneticPr fontId="3" type="noConversion"/>
  </si>
  <si>
    <t>豪布斯</t>
    <phoneticPr fontId="25" type="noConversion"/>
  </si>
  <si>
    <t>总金额</t>
  </si>
  <si>
    <t>绫致特卖一楼</t>
    <phoneticPr fontId="1" type="noConversion"/>
  </si>
  <si>
    <t>绫致特卖二楼</t>
    <phoneticPr fontId="1" type="noConversion"/>
  </si>
  <si>
    <t xml:space="preserve"> 1、当日总销售646.04万元，其中餐饮141.1万元，占总销售21.8%，非餐饮占78.2%。       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</si>
</sst>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 * #,##0.00_ ;_ * \-#,##0.00_ ;_ * &quot;-&quot;??_ ;_ @_ "/>
    <numFmt numFmtId="176" formatCode="#,##0.00_);[Red]\(#,##0.00\)"/>
    <numFmt numFmtId="177" formatCode="0.00_ "/>
    <numFmt numFmtId="178" formatCode="0_);[Red]\(0\)"/>
    <numFmt numFmtId="179" formatCode="0.0_ ;[Red]\-0.0\ "/>
    <numFmt numFmtId="180" formatCode="0.0_ "/>
    <numFmt numFmtId="181" formatCode="0.00_);[Red]\(0.00\)"/>
    <numFmt numFmtId="182" formatCode="_ * #,##0.0_ ;_ * \-#,##0.0_ ;_ * &quot;-&quot;??_ ;_ @_ "/>
    <numFmt numFmtId="183" formatCode="#,##0_);[Red]\(#,##0\)"/>
    <numFmt numFmtId="184" formatCode="_ * #,##0_ ;_ * \-#,##0_ ;_ * &quot;-&quot;??_ ;_ @_ "/>
    <numFmt numFmtId="185" formatCode="#,##0.0_);[Red]\(#,##0.0\)"/>
    <numFmt numFmtId="186" formatCode="0.0%"/>
    <numFmt numFmtId="187" formatCode="0.0_);[Red]\(0.0\)"/>
  </numFmts>
  <fonts count="2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.5"/>
      <name val="微软雅黑"/>
      <family val="2"/>
      <charset val="134"/>
    </font>
    <font>
      <sz val="9"/>
      <name val="微软雅黑"/>
      <family val="2"/>
      <charset val="134"/>
    </font>
    <font>
      <sz val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  <font>
      <sz val="8"/>
      <color indexed="10"/>
      <name val="微软雅黑"/>
      <family val="2"/>
      <charset val="134"/>
    </font>
    <font>
      <b/>
      <sz val="8"/>
      <name val="微软雅黑"/>
      <family val="2"/>
      <charset val="134"/>
    </font>
    <font>
      <sz val="10"/>
      <name val="微软雅黑"/>
      <family val="2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8"/>
      <color theme="1"/>
      <name val="微软雅黑"/>
      <family val="2"/>
      <charset val="134"/>
    </font>
    <font>
      <sz val="11"/>
      <name val="宋体"/>
      <family val="2"/>
      <charset val="134"/>
      <scheme val="minor"/>
    </font>
    <font>
      <sz val="10"/>
      <color rgb="FF000000"/>
      <name val="Arial"/>
      <family val="2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8"/>
      <color rgb="FFFF0000"/>
      <name val="微软雅黑"/>
      <family val="2"/>
      <charset val="134"/>
    </font>
    <font>
      <b/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1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3743705557422"/>
        <bgColor theme="1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</cellStyleXfs>
  <cellXfs count="188">
    <xf numFmtId="0" fontId="0" fillId="0" borderId="0" xfId="0">
      <alignment vertical="center"/>
    </xf>
    <xf numFmtId="176" fontId="5" fillId="0" borderId="0" xfId="0" applyNumberFormat="1" applyFont="1" applyBorder="1" applyAlignment="1">
      <alignment horizontal="center" wrapText="1"/>
    </xf>
    <xf numFmtId="179" fontId="5" fillId="0" borderId="1" xfId="0" applyNumberFormat="1" applyFont="1" applyBorder="1" applyAlignment="1">
      <alignment wrapText="1"/>
    </xf>
    <xf numFmtId="180" fontId="5" fillId="0" borderId="1" xfId="0" applyNumberFormat="1" applyFont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2" fillId="0" borderId="3" xfId="0" applyFont="1" applyBorder="1" applyAlignment="1">
      <alignment horizontal="left" vertical="center" wrapText="1"/>
    </xf>
    <xf numFmtId="179" fontId="0" fillId="0" borderId="0" xfId="0" applyNumberFormat="1" applyAlignment="1">
      <alignment vertical="center" wrapText="1"/>
    </xf>
    <xf numFmtId="179" fontId="13" fillId="0" borderId="0" xfId="0" applyNumberFormat="1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8" fillId="6" borderId="5" xfId="7" applyFont="1" applyFill="1" applyBorder="1">
      <alignment vertical="center"/>
    </xf>
    <xf numFmtId="0" fontId="8" fillId="6" borderId="2" xfId="7" applyFont="1" applyFill="1" applyBorder="1">
      <alignment vertical="center"/>
    </xf>
    <xf numFmtId="0" fontId="8" fillId="6" borderId="5" xfId="0" applyFont="1" applyFill="1" applyBorder="1">
      <alignment vertical="center"/>
    </xf>
    <xf numFmtId="0" fontId="8" fillId="6" borderId="2" xfId="0" applyFont="1" applyFill="1" applyBorder="1">
      <alignment vertical="center"/>
    </xf>
    <xf numFmtId="0" fontId="7" fillId="6" borderId="6" xfId="0" applyFont="1" applyFill="1" applyBorder="1">
      <alignment vertical="center"/>
    </xf>
    <xf numFmtId="0" fontId="7" fillId="6" borderId="2" xfId="0" applyFont="1" applyFill="1" applyBorder="1">
      <alignment vertical="center"/>
    </xf>
    <xf numFmtId="0" fontId="14" fillId="6" borderId="6" xfId="0" applyFont="1" applyFill="1" applyBorder="1">
      <alignment vertical="center"/>
    </xf>
    <xf numFmtId="0" fontId="14" fillId="6" borderId="2" xfId="0" applyFont="1" applyFill="1" applyBorder="1">
      <alignment vertical="center"/>
    </xf>
    <xf numFmtId="0" fontId="8" fillId="0" borderId="2" xfId="7" applyFont="1" applyFill="1" applyBorder="1">
      <alignment vertical="center"/>
    </xf>
    <xf numFmtId="0" fontId="7" fillId="0" borderId="2" xfId="7" applyFont="1" applyFill="1" applyBorder="1">
      <alignment vertical="center"/>
    </xf>
    <xf numFmtId="0" fontId="14" fillId="0" borderId="2" xfId="7" applyFont="1" applyFill="1" applyBorder="1">
      <alignment vertical="center"/>
    </xf>
    <xf numFmtId="0" fontId="7" fillId="0" borderId="7" xfId="7" applyFont="1" applyFill="1" applyBorder="1">
      <alignment vertical="center"/>
    </xf>
    <xf numFmtId="0" fontId="7" fillId="6" borderId="2" xfId="7" applyFont="1" applyFill="1" applyBorder="1">
      <alignment vertical="center"/>
    </xf>
    <xf numFmtId="0" fontId="16" fillId="7" borderId="8" xfId="7" applyFont="1" applyFill="1" applyBorder="1" applyAlignment="1">
      <alignment horizontal="left" vertical="center"/>
    </xf>
    <xf numFmtId="0" fontId="16" fillId="7" borderId="9" xfId="7" applyFont="1" applyFill="1" applyBorder="1" applyAlignment="1">
      <alignment horizontal="left" vertical="center"/>
    </xf>
    <xf numFmtId="0" fontId="16" fillId="8" borderId="9" xfId="7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Font="1" applyAlignment="1">
      <alignment vertical="center"/>
    </xf>
    <xf numFmtId="179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9" fillId="0" borderId="0" xfId="0" applyFont="1" applyFill="1" applyAlignment="1">
      <alignment vertical="center"/>
    </xf>
    <xf numFmtId="176" fontId="6" fillId="0" borderId="1" xfId="0" applyNumberFormat="1" applyFont="1" applyBorder="1" applyAlignment="1">
      <alignment vertical="center" wrapText="1"/>
    </xf>
    <xf numFmtId="185" fontId="0" fillId="0" borderId="0" xfId="0" applyNumberFormat="1" applyAlignment="1">
      <alignment horizontal="center" vertical="center" wrapText="1"/>
    </xf>
    <xf numFmtId="186" fontId="13" fillId="0" borderId="0" xfId="2" applyNumberFormat="1" applyFont="1" applyAlignment="1">
      <alignment vertical="center" wrapText="1"/>
    </xf>
    <xf numFmtId="1" fontId="5" fillId="0" borderId="1" xfId="0" applyNumberFormat="1" applyFont="1" applyBorder="1" applyAlignment="1">
      <alignment wrapText="1"/>
    </xf>
    <xf numFmtId="1" fontId="0" fillId="0" borderId="0" xfId="0" applyNumberFormat="1" applyAlignment="1">
      <alignment horizontal="right" vertical="center" wrapText="1"/>
    </xf>
    <xf numFmtId="177" fontId="0" fillId="0" borderId="0" xfId="0" applyNumberFormat="1" applyAlignment="1">
      <alignment vertical="center"/>
    </xf>
    <xf numFmtId="0" fontId="23" fillId="0" borderId="4" xfId="0" applyFont="1" applyBorder="1" applyAlignment="1">
      <alignment vertical="center" wrapText="1"/>
    </xf>
    <xf numFmtId="0" fontId="6" fillId="4" borderId="10" xfId="0" applyFont="1" applyFill="1" applyBorder="1" applyAlignment="1">
      <alignment vertical="center"/>
    </xf>
    <xf numFmtId="185" fontId="6" fillId="4" borderId="10" xfId="1" applyNumberFormat="1" applyFont="1" applyFill="1" applyBorder="1" applyAlignment="1">
      <alignment horizontal="right" vertical="center"/>
    </xf>
    <xf numFmtId="178" fontId="6" fillId="4" borderId="10" xfId="1" applyNumberFormat="1" applyFont="1" applyFill="1" applyBorder="1" applyAlignment="1">
      <alignment vertical="center"/>
    </xf>
    <xf numFmtId="0" fontId="6" fillId="0" borderId="0" xfId="0" applyFont="1" applyBorder="1" applyAlignment="1"/>
    <xf numFmtId="185" fontId="6" fillId="4" borderId="10" xfId="0" applyNumberFormat="1" applyFont="1" applyFill="1" applyBorder="1" applyAlignment="1">
      <alignment horizontal="right" vertical="center"/>
    </xf>
    <xf numFmtId="43" fontId="23" fillId="0" borderId="4" xfId="0" applyNumberFormat="1" applyFont="1" applyBorder="1" applyAlignment="1">
      <alignment vertical="center" wrapText="1"/>
    </xf>
    <xf numFmtId="187" fontId="5" fillId="0" borderId="0" xfId="0" applyNumberFormat="1" applyFont="1" applyBorder="1" applyAlignment="1">
      <alignment horizontal="right" wrapText="1"/>
    </xf>
    <xf numFmtId="187" fontId="23" fillId="0" borderId="4" xfId="0" applyNumberFormat="1" applyFont="1" applyBorder="1" applyAlignment="1">
      <alignment horizontal="right" vertical="center" wrapText="1"/>
    </xf>
    <xf numFmtId="187" fontId="0" fillId="0" borderId="0" xfId="0" applyNumberFormat="1" applyAlignment="1">
      <alignment horizontal="right" vertical="center" wrapText="1"/>
    </xf>
    <xf numFmtId="0" fontId="24" fillId="0" borderId="0" xfId="0" applyFont="1" applyAlignment="1">
      <alignment vertical="center"/>
    </xf>
    <xf numFmtId="1" fontId="5" fillId="0" borderId="0" xfId="0" applyNumberFormat="1" applyFont="1" applyBorder="1" applyAlignment="1">
      <alignment wrapText="1"/>
    </xf>
    <xf numFmtId="185" fontId="6" fillId="4" borderId="10" xfId="1" applyNumberFormat="1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vertical="center" wrapText="1"/>
    </xf>
    <xf numFmtId="43" fontId="23" fillId="0" borderId="0" xfId="0" applyNumberFormat="1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12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3" fillId="0" borderId="11" xfId="0" applyFont="1" applyBorder="1" applyAlignment="1">
      <alignment vertical="center" wrapText="1"/>
    </xf>
    <xf numFmtId="187" fontId="23" fillId="0" borderId="11" xfId="0" applyNumberFormat="1" applyFont="1" applyBorder="1" applyAlignment="1">
      <alignment horizontal="right" vertical="center" wrapText="1"/>
    </xf>
    <xf numFmtId="0" fontId="6" fillId="0" borderId="11" xfId="0" applyFont="1" applyFill="1" applyBorder="1" applyAlignment="1">
      <alignment horizontal="center" vertical="center"/>
    </xf>
    <xf numFmtId="185" fontId="6" fillId="0" borderId="11" xfId="1" applyNumberFormat="1" applyFont="1" applyBorder="1" applyAlignment="1">
      <alignment horizontal="right" vertical="center"/>
    </xf>
    <xf numFmtId="185" fontId="6" fillId="0" borderId="11" xfId="1" applyNumberFormat="1" applyFont="1" applyBorder="1" applyAlignment="1">
      <alignment horizontal="left" vertical="center"/>
    </xf>
    <xf numFmtId="182" fontId="6" fillId="0" borderId="11" xfId="5" applyNumberFormat="1" applyFont="1" applyFill="1" applyBorder="1" applyAlignment="1">
      <alignment vertical="center"/>
    </xf>
    <xf numFmtId="185" fontId="0" fillId="0" borderId="0" xfId="0" applyNumberFormat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1" xfId="0" applyFont="1" applyFill="1" applyBorder="1" applyAlignment="1" applyProtection="1">
      <alignment horizontal="left" vertical="center"/>
      <protection locked="0"/>
    </xf>
    <xf numFmtId="0" fontId="22" fillId="0" borderId="11" xfId="0" applyFont="1" applyBorder="1" applyAlignment="1">
      <alignment vertical="center" wrapText="1"/>
    </xf>
    <xf numFmtId="185" fontId="6" fillId="0" borderId="11" xfId="1" applyNumberFormat="1" applyFont="1" applyFill="1" applyBorder="1" applyAlignment="1">
      <alignment vertical="center"/>
    </xf>
    <xf numFmtId="1" fontId="6" fillId="3" borderId="11" xfId="0" applyNumberFormat="1" applyFont="1" applyFill="1" applyBorder="1" applyAlignment="1">
      <alignment horizontal="right" vertical="center" wrapText="1"/>
    </xf>
    <xf numFmtId="185" fontId="6" fillId="0" borderId="0" xfId="1" applyNumberFormat="1" applyFont="1" applyFill="1" applyBorder="1" applyAlignment="1">
      <alignment vertical="center"/>
    </xf>
    <xf numFmtId="186" fontId="6" fillId="0" borderId="11" xfId="2" applyNumberFormat="1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0" fontId="6" fillId="5" borderId="11" xfId="0" applyFont="1" applyFill="1" applyBorder="1" applyAlignment="1"/>
    <xf numFmtId="43" fontId="6" fillId="5" borderId="11" xfId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6" fillId="2" borderId="11" xfId="0" applyFont="1" applyFill="1" applyBorder="1" applyAlignment="1">
      <alignment horizontal="center" vertical="center" wrapText="1"/>
    </xf>
    <xf numFmtId="185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left" vertical="center" wrapText="1"/>
    </xf>
    <xf numFmtId="187" fontId="6" fillId="3" borderId="11" xfId="0" applyNumberFormat="1" applyFont="1" applyFill="1" applyBorder="1" applyAlignment="1">
      <alignment horizontal="right" vertical="center" wrapText="1"/>
    </xf>
    <xf numFmtId="179" fontId="6" fillId="3" borderId="11" xfId="0" applyNumberFormat="1" applyFont="1" applyFill="1" applyBorder="1" applyAlignment="1">
      <alignment horizontal="center" vertical="center" wrapText="1"/>
    </xf>
    <xf numFmtId="181" fontId="6" fillId="3" borderId="11" xfId="0" applyNumberFormat="1" applyFont="1" applyFill="1" applyBorder="1" applyAlignment="1">
      <alignment horizontal="center" vertical="center" wrapText="1"/>
    </xf>
    <xf numFmtId="0" fontId="6" fillId="0" borderId="11" xfId="3" applyFont="1" applyBorder="1" applyAlignment="1">
      <alignment vertical="center"/>
    </xf>
    <xf numFmtId="185" fontId="6" fillId="0" borderId="11" xfId="3" applyNumberFormat="1" applyFont="1" applyBorder="1" applyAlignment="1">
      <alignment vertical="center"/>
    </xf>
    <xf numFmtId="185" fontId="6" fillId="0" borderId="11" xfId="3" applyNumberFormat="1" applyFont="1" applyBorder="1" applyAlignment="1">
      <alignment horizontal="left" vertical="center"/>
    </xf>
    <xf numFmtId="187" fontId="6" fillId="0" borderId="11" xfId="4" applyNumberFormat="1" applyFont="1" applyFill="1" applyBorder="1" applyAlignment="1">
      <alignment horizontal="right" vertical="center"/>
    </xf>
    <xf numFmtId="179" fontId="6" fillId="0" borderId="11" xfId="1" applyNumberFormat="1" applyFont="1" applyFill="1" applyBorder="1" applyAlignment="1">
      <alignment horizontal="right" vertical="center"/>
    </xf>
    <xf numFmtId="0" fontId="6" fillId="0" borderId="11" xfId="3" applyFont="1" applyFill="1" applyBorder="1" applyAlignment="1">
      <alignment vertical="center"/>
    </xf>
    <xf numFmtId="185" fontId="6" fillId="0" borderId="11" xfId="4" applyNumberFormat="1" applyFont="1" applyBorder="1" applyAlignment="1">
      <alignment horizontal="right" vertical="center"/>
    </xf>
    <xf numFmtId="185" fontId="6" fillId="0" borderId="11" xfId="4" applyNumberFormat="1" applyFont="1" applyBorder="1" applyAlignment="1">
      <alignment horizontal="left" vertical="center"/>
    </xf>
    <xf numFmtId="185" fontId="6" fillId="0" borderId="11" xfId="1" applyNumberFormat="1" applyFont="1" applyFill="1" applyBorder="1" applyAlignment="1">
      <alignment horizontal="right" vertical="center"/>
    </xf>
    <xf numFmtId="185" fontId="6" fillId="0" borderId="11" xfId="1" applyNumberFormat="1" applyFont="1" applyFill="1" applyBorder="1" applyAlignment="1">
      <alignment horizontal="left" vertical="center"/>
    </xf>
    <xf numFmtId="177" fontId="6" fillId="0" borderId="11" xfId="1" applyNumberFormat="1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43" fontId="6" fillId="4" borderId="11" xfId="1" applyFont="1" applyFill="1" applyBorder="1" applyAlignment="1">
      <alignment vertical="center"/>
    </xf>
    <xf numFmtId="185" fontId="6" fillId="4" borderId="11" xfId="1" applyNumberFormat="1" applyFont="1" applyFill="1" applyBorder="1" applyAlignment="1">
      <alignment vertical="center"/>
    </xf>
    <xf numFmtId="185" fontId="6" fillId="4" borderId="11" xfId="1" applyNumberFormat="1" applyFont="1" applyFill="1" applyBorder="1" applyAlignment="1">
      <alignment horizontal="left" vertical="center"/>
    </xf>
    <xf numFmtId="185" fontId="6" fillId="4" borderId="11" xfId="1" applyNumberFormat="1" applyFont="1" applyFill="1" applyBorder="1" applyAlignment="1">
      <alignment horizontal="right" vertical="center"/>
    </xf>
    <xf numFmtId="186" fontId="6" fillId="4" borderId="11" xfId="2" applyNumberFormat="1" applyFont="1" applyFill="1" applyBorder="1" applyAlignment="1">
      <alignment vertical="center"/>
    </xf>
    <xf numFmtId="182" fontId="6" fillId="4" borderId="11" xfId="5" applyNumberFormat="1" applyFont="1" applyFill="1" applyBorder="1" applyAlignment="1">
      <alignment vertical="center"/>
    </xf>
    <xf numFmtId="0" fontId="10" fillId="5" borderId="11" xfId="0" applyFont="1" applyFill="1" applyBorder="1" applyAlignment="1">
      <alignment vertical="center"/>
    </xf>
    <xf numFmtId="0" fontId="9" fillId="5" borderId="11" xfId="0" applyFont="1" applyFill="1" applyBorder="1" applyAlignment="1">
      <alignment vertical="center"/>
    </xf>
    <xf numFmtId="0" fontId="9" fillId="5" borderId="11" xfId="0" applyFont="1" applyFill="1" applyBorder="1" applyAlignment="1"/>
    <xf numFmtId="43" fontId="9" fillId="5" borderId="11" xfId="1" applyFont="1" applyFill="1" applyBorder="1" applyAlignment="1">
      <alignment vertical="center"/>
    </xf>
    <xf numFmtId="182" fontId="9" fillId="0" borderId="11" xfId="5" applyNumberFormat="1" applyFont="1" applyFill="1" applyBorder="1" applyAlignment="1">
      <alignment vertical="center"/>
    </xf>
    <xf numFmtId="180" fontId="6" fillId="0" borderId="11" xfId="1" applyNumberFormat="1" applyFont="1" applyFill="1" applyBorder="1" applyAlignment="1">
      <alignment vertical="center"/>
    </xf>
    <xf numFmtId="0" fontId="6" fillId="5" borderId="11" xfId="0" applyFont="1" applyFill="1" applyBorder="1" applyAlignment="1" applyProtection="1">
      <alignment horizontal="left" vertical="center"/>
      <protection locked="0"/>
    </xf>
    <xf numFmtId="0" fontId="6" fillId="0" borderId="11" xfId="0" applyFont="1" applyBorder="1" applyAlignment="1"/>
    <xf numFmtId="0" fontId="18" fillId="0" borderId="11" xfId="0" applyFont="1" applyFill="1" applyBorder="1" applyAlignment="1">
      <alignment horizontal="center" vertical="center"/>
    </xf>
    <xf numFmtId="0" fontId="18" fillId="0" borderId="11" xfId="0" applyFont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185" fontId="18" fillId="0" borderId="11" xfId="1" applyNumberFormat="1" applyFont="1" applyBorder="1" applyAlignment="1">
      <alignment horizontal="right" vertical="center"/>
    </xf>
    <xf numFmtId="185" fontId="18" fillId="0" borderId="11" xfId="1" applyNumberFormat="1" applyFont="1" applyBorder="1" applyAlignment="1">
      <alignment horizontal="left" vertical="center"/>
    </xf>
    <xf numFmtId="182" fontId="18" fillId="0" borderId="11" xfId="5" applyNumberFormat="1" applyFont="1" applyFill="1" applyBorder="1" applyAlignment="1">
      <alignment vertical="center"/>
    </xf>
    <xf numFmtId="184" fontId="6" fillId="0" borderId="11" xfId="1" applyNumberFormat="1" applyFont="1" applyFill="1" applyBorder="1" applyAlignment="1" applyProtection="1">
      <alignment horizontal="left" vertical="center"/>
      <protection locked="0"/>
    </xf>
    <xf numFmtId="0" fontId="6" fillId="0" borderId="11" xfId="0" applyFont="1" applyFill="1" applyBorder="1" applyAlignment="1"/>
    <xf numFmtId="0" fontId="6" fillId="0" borderId="11" xfId="0" applyFont="1" applyFill="1" applyBorder="1" applyAlignment="1" applyProtection="1">
      <alignment vertical="center"/>
      <protection locked="0"/>
    </xf>
    <xf numFmtId="0" fontId="6" fillId="0" borderId="11" xfId="0" applyFont="1" applyFill="1" applyBorder="1" applyAlignment="1" applyProtection="1">
      <protection locked="0"/>
    </xf>
    <xf numFmtId="0" fontId="6" fillId="0" borderId="11" xfId="0" applyFont="1" applyBorder="1" applyAlignment="1" applyProtection="1">
      <alignment vertical="center"/>
      <protection locked="0"/>
    </xf>
    <xf numFmtId="0" fontId="9" fillId="0" borderId="11" xfId="0" applyFont="1" applyFill="1" applyBorder="1" applyAlignment="1">
      <alignment vertical="center"/>
    </xf>
    <xf numFmtId="0" fontId="11" fillId="3" borderId="11" xfId="0" applyFont="1" applyFill="1" applyBorder="1" applyAlignment="1">
      <alignment vertical="center"/>
    </xf>
    <xf numFmtId="185" fontId="11" fillId="3" borderId="11" xfId="1" applyNumberFormat="1" applyFont="1" applyFill="1" applyBorder="1" applyAlignment="1">
      <alignment horizontal="right" vertical="center"/>
    </xf>
    <xf numFmtId="43" fontId="11" fillId="3" borderId="11" xfId="1" applyFont="1" applyFill="1" applyBorder="1" applyAlignment="1">
      <alignment horizontal="right" vertical="center"/>
    </xf>
    <xf numFmtId="9" fontId="11" fillId="3" borderId="11" xfId="2" applyFont="1" applyFill="1" applyBorder="1" applyAlignment="1">
      <alignment horizontal="right" vertical="center"/>
    </xf>
    <xf numFmtId="183" fontId="11" fillId="3" borderId="11" xfId="1" applyNumberFormat="1" applyFont="1" applyFill="1" applyBorder="1" applyAlignment="1">
      <alignment vertical="center"/>
    </xf>
    <xf numFmtId="178" fontId="6" fillId="0" borderId="11" xfId="4" applyNumberFormat="1" applyFont="1" applyFill="1" applyBorder="1" applyAlignment="1">
      <alignment horizontal="right" vertical="center"/>
    </xf>
    <xf numFmtId="9" fontId="5" fillId="5" borderId="11" xfId="6" applyNumberFormat="1" applyFont="1" applyFill="1" applyBorder="1" applyAlignment="1">
      <alignment vertical="center"/>
    </xf>
    <xf numFmtId="9" fontId="5" fillId="5" borderId="11" xfId="6" applyNumberFormat="1" applyFont="1" applyFill="1" applyBorder="1" applyAlignment="1">
      <alignment horizontal="center" vertical="center"/>
    </xf>
    <xf numFmtId="9" fontId="6" fillId="5" borderId="11" xfId="6" applyNumberFormat="1" applyFont="1" applyFill="1" applyBorder="1" applyAlignment="1">
      <alignment horizontal="center" vertical="center"/>
    </xf>
    <xf numFmtId="185" fontId="5" fillId="5" borderId="11" xfId="6" applyNumberFormat="1" applyFont="1" applyFill="1" applyBorder="1" applyAlignment="1">
      <alignment horizontal="center" vertical="center"/>
    </xf>
    <xf numFmtId="187" fontId="5" fillId="5" borderId="11" xfId="6" applyNumberFormat="1" applyFont="1" applyFill="1" applyBorder="1" applyAlignment="1">
      <alignment horizontal="right" vertical="center"/>
    </xf>
    <xf numFmtId="9" fontId="5" fillId="5" borderId="11" xfId="6" applyNumberFormat="1" applyFont="1" applyFill="1" applyBorder="1" applyAlignment="1">
      <alignment horizontal="left" vertical="center"/>
    </xf>
    <xf numFmtId="185" fontId="5" fillId="5" borderId="11" xfId="6" applyNumberFormat="1" applyFont="1" applyFill="1" applyBorder="1" applyAlignment="1">
      <alignment horizontal="left" vertical="center"/>
    </xf>
    <xf numFmtId="9" fontId="5" fillId="5" borderId="11" xfId="6" applyNumberFormat="1" applyFont="1" applyFill="1" applyBorder="1" applyAlignment="1">
      <alignment horizontal="left" vertical="center" wrapText="1"/>
    </xf>
    <xf numFmtId="185" fontId="5" fillId="5" borderId="11" xfId="6" applyNumberFormat="1" applyFont="1" applyFill="1" applyBorder="1" applyAlignment="1">
      <alignment horizontal="left" vertical="center" wrapText="1"/>
    </xf>
    <xf numFmtId="187" fontId="5" fillId="5" borderId="11" xfId="6" applyNumberFormat="1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vertical="center"/>
    </xf>
    <xf numFmtId="185" fontId="6" fillId="0" borderId="10" xfId="1" applyNumberFormat="1" applyFont="1" applyBorder="1" applyAlignment="1">
      <alignment horizontal="right" vertical="center"/>
    </xf>
    <xf numFmtId="185" fontId="6" fillId="0" borderId="10" xfId="1" applyNumberFormat="1" applyFont="1" applyBorder="1" applyAlignment="1">
      <alignment horizontal="left" vertical="center"/>
    </xf>
    <xf numFmtId="182" fontId="6" fillId="0" borderId="10" xfId="5" applyNumberFormat="1" applyFont="1" applyFill="1" applyBorder="1" applyAlignment="1">
      <alignment vertical="center"/>
    </xf>
    <xf numFmtId="43" fontId="6" fillId="0" borderId="11" xfId="1" applyFont="1" applyFill="1" applyBorder="1" applyAlignment="1">
      <alignment horizontal="right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185" fontId="6" fillId="0" borderId="12" xfId="1" applyNumberFormat="1" applyFont="1" applyBorder="1" applyAlignment="1">
      <alignment horizontal="right" vertical="center"/>
    </xf>
    <xf numFmtId="185" fontId="6" fillId="0" borderId="12" xfId="1" applyNumberFormat="1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187" fontId="6" fillId="0" borderId="13" xfId="4" applyNumberFormat="1" applyFont="1" applyFill="1" applyBorder="1" applyAlignment="1">
      <alignment horizontal="right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185" fontId="6" fillId="0" borderId="13" xfId="1" applyNumberFormat="1" applyFont="1" applyBorder="1" applyAlignment="1">
      <alignment horizontal="right" vertical="center"/>
    </xf>
    <xf numFmtId="185" fontId="6" fillId="0" borderId="13" xfId="1" applyNumberFormat="1" applyFont="1" applyBorder="1" applyAlignment="1">
      <alignment horizontal="left" vertical="center"/>
    </xf>
    <xf numFmtId="185" fontId="6" fillId="0" borderId="13" xfId="1" applyNumberFormat="1" applyFont="1" applyFill="1" applyBorder="1" applyAlignment="1">
      <alignment vertical="center"/>
    </xf>
    <xf numFmtId="186" fontId="6" fillId="0" borderId="13" xfId="2" applyNumberFormat="1" applyFont="1" applyFill="1" applyBorder="1" applyAlignment="1">
      <alignment vertical="center"/>
    </xf>
    <xf numFmtId="179" fontId="6" fillId="0" borderId="13" xfId="1" applyNumberFormat="1" applyFont="1" applyFill="1" applyBorder="1" applyAlignment="1">
      <alignment horizontal="right" vertical="center"/>
    </xf>
    <xf numFmtId="0" fontId="0" fillId="0" borderId="13" xfId="0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182" fontId="6" fillId="0" borderId="13" xfId="5" applyNumberFormat="1" applyFont="1" applyFill="1" applyBorder="1" applyAlignment="1">
      <alignment vertical="center"/>
    </xf>
    <xf numFmtId="0" fontId="16" fillId="9" borderId="8" xfId="7" applyFont="1" applyFill="1" applyBorder="1" applyAlignment="1">
      <alignment horizontal="left" vertical="center"/>
    </xf>
    <xf numFmtId="0" fontId="16" fillId="9" borderId="9" xfId="7" applyFont="1" applyFill="1" applyBorder="1" applyAlignment="1">
      <alignment horizontal="left" vertical="center"/>
    </xf>
    <xf numFmtId="0" fontId="7" fillId="6" borderId="6" xfId="0" applyFont="1" applyFill="1" applyBorder="1" applyAlignment="1">
      <alignment vertical="center"/>
    </xf>
    <xf numFmtId="0" fontId="7" fillId="6" borderId="13" xfId="0" applyFont="1" applyFill="1" applyBorder="1" applyAlignment="1">
      <alignment vertical="center"/>
    </xf>
    <xf numFmtId="0" fontId="26" fillId="6" borderId="6" xfId="7" applyFont="1" applyFill="1" applyBorder="1">
      <alignment vertical="center"/>
    </xf>
    <xf numFmtId="0" fontId="7" fillId="6" borderId="13" xfId="7" applyFont="1" applyFill="1" applyBorder="1">
      <alignment vertical="center"/>
    </xf>
    <xf numFmtId="0" fontId="7" fillId="6" borderId="6" xfId="7" applyFont="1" applyFill="1" applyBorder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14" fillId="6" borderId="6" xfId="0" applyFont="1" applyFill="1" applyBorder="1" applyAlignment="1">
      <alignment vertical="center"/>
    </xf>
    <xf numFmtId="0" fontId="14" fillId="6" borderId="13" xfId="0" applyFont="1" applyFill="1" applyBorder="1" applyAlignment="1">
      <alignment vertical="center"/>
    </xf>
    <xf numFmtId="0" fontId="0" fillId="6" borderId="14" xfId="0" applyFont="1" applyFill="1" applyBorder="1" applyAlignment="1">
      <alignment vertical="center"/>
    </xf>
    <xf numFmtId="0" fontId="0" fillId="6" borderId="15" xfId="0" applyFont="1" applyFill="1" applyBorder="1" applyAlignment="1">
      <alignment vertical="center"/>
    </xf>
    <xf numFmtId="0" fontId="7" fillId="6" borderId="15" xfId="0" applyFont="1" applyFill="1" applyBorder="1" applyAlignment="1">
      <alignment vertical="center"/>
    </xf>
    <xf numFmtId="0" fontId="0" fillId="0" borderId="0" xfId="0" applyAlignment="1"/>
    <xf numFmtId="0" fontId="16" fillId="10" borderId="9" xfId="7" applyFont="1" applyFill="1" applyBorder="1" applyAlignment="1">
      <alignment horizontal="left" vertical="center"/>
    </xf>
    <xf numFmtId="0" fontId="7" fillId="0" borderId="15" xfId="7" applyFont="1" applyFill="1" applyBorder="1">
      <alignment vertical="center"/>
    </xf>
    <xf numFmtId="0" fontId="14" fillId="0" borderId="15" xfId="7" applyFont="1" applyFill="1" applyBorder="1">
      <alignment vertical="center"/>
    </xf>
    <xf numFmtId="0" fontId="7" fillId="6" borderId="15" xfId="7" applyFont="1" applyFill="1" applyBorder="1">
      <alignment vertical="center"/>
    </xf>
    <xf numFmtId="0" fontId="0" fillId="6" borderId="15" xfId="7" applyFont="1" applyFill="1" applyBorder="1">
      <alignment vertical="center"/>
    </xf>
    <xf numFmtId="0" fontId="14" fillId="6" borderId="15" xfId="7" applyFont="1" applyFill="1" applyBorder="1">
      <alignment vertical="center"/>
    </xf>
    <xf numFmtId="184" fontId="11" fillId="3" borderId="11" xfId="1" applyNumberFormat="1" applyFont="1" applyFill="1" applyBorder="1" applyAlignment="1">
      <alignment horizontal="right" vertical="center"/>
    </xf>
    <xf numFmtId="182" fontId="6" fillId="0" borderId="11" xfId="1" applyNumberFormat="1" applyFont="1" applyFill="1" applyBorder="1" applyAlignment="1">
      <alignment horizontal="right" vertical="center"/>
    </xf>
    <xf numFmtId="182" fontId="6" fillId="0" borderId="13" xfId="1" applyNumberFormat="1" applyFont="1" applyFill="1" applyBorder="1" applyAlignment="1">
      <alignment horizontal="right" vertical="center"/>
    </xf>
    <xf numFmtId="182" fontId="6" fillId="4" borderId="11" xfId="1" applyNumberFormat="1" applyFont="1" applyFill="1" applyBorder="1" applyAlignment="1">
      <alignment horizontal="right" vertical="center"/>
    </xf>
    <xf numFmtId="182" fontId="6" fillId="4" borderId="10" xfId="1" applyNumberFormat="1" applyFont="1" applyFill="1" applyBorder="1" applyAlignment="1">
      <alignment horizontal="right" vertical="center"/>
    </xf>
    <xf numFmtId="184" fontId="6" fillId="0" borderId="11" xfId="1" applyNumberFormat="1" applyFont="1" applyFill="1" applyBorder="1" applyAlignment="1">
      <alignment horizontal="right" vertical="center"/>
    </xf>
    <xf numFmtId="184" fontId="6" fillId="0" borderId="13" xfId="1" applyNumberFormat="1" applyFont="1" applyFill="1" applyBorder="1" applyAlignment="1">
      <alignment horizontal="right" vertical="center"/>
    </xf>
    <xf numFmtId="184" fontId="6" fillId="4" borderId="11" xfId="1" applyNumberFormat="1" applyFont="1" applyFill="1" applyBorder="1" applyAlignment="1">
      <alignment horizontal="right" vertical="center"/>
    </xf>
    <xf numFmtId="184" fontId="6" fillId="4" borderId="10" xfId="1" applyNumberFormat="1" applyFont="1" applyFill="1" applyBorder="1" applyAlignment="1">
      <alignment horizontal="right" vertical="center"/>
    </xf>
  </cellXfs>
  <cellStyles count="12">
    <cellStyle name="百分比" xfId="2" builtinId="5"/>
    <cellStyle name="常规" xfId="0" builtinId="0"/>
    <cellStyle name="常规 2" xfId="7"/>
    <cellStyle name="常规 2 2" xfId="10"/>
    <cellStyle name="常规 2 3" xfId="11"/>
    <cellStyle name="常规 3" xfId="8"/>
    <cellStyle name="常规 32" xfId="3"/>
    <cellStyle name="常规 4" xfId="6"/>
    <cellStyle name="常规 5" xfId="9"/>
    <cellStyle name="千位分隔" xfId="1" builtinId="3"/>
    <cellStyle name="千位分隔 3" xfId="5"/>
    <cellStyle name="千位分隔 5" xfId="4"/>
  </cellStyles>
  <dxfs count="0"/>
  <tableStyles count="0" defaultTableStyle="TableStyleMedium9" defaultPivotStyle="PivotStyleLight16"/>
  <colors>
    <mruColors>
      <color rgb="FF008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65"/>
  <sheetViews>
    <sheetView tabSelected="1" zoomScaleNormal="100" workbookViewId="0">
      <pane xSplit="6" ySplit="2" topLeftCell="G234" activePane="bottomRight" state="frozen"/>
      <selection sqref="A1:C1048576"/>
      <selection pane="topRight" sqref="A1:C1048576"/>
      <selection pane="bottomLeft" sqref="A1:C1048576"/>
      <selection pane="bottomRight" activeCell="G1" sqref="G1:G1048576"/>
    </sheetView>
  </sheetViews>
  <sheetFormatPr defaultColWidth="255.75" defaultRowHeight="13.5"/>
  <cols>
    <col min="1" max="1" width="13.75" style="4" customWidth="1"/>
    <col min="2" max="2" width="15.75" style="4" customWidth="1"/>
    <col min="3" max="3" width="8.375" style="4" customWidth="1"/>
    <col min="4" max="4" width="14.875" style="9" customWidth="1"/>
    <col min="5" max="5" width="10.875" style="32" customWidth="1"/>
    <col min="6" max="6" width="9.375" style="9" bestFit="1" customWidth="1"/>
    <col min="7" max="7" width="14.375" style="46" customWidth="1"/>
    <col min="8" max="8" width="11.25" style="46" bestFit="1" customWidth="1"/>
    <col min="9" max="9" width="10" style="46" bestFit="1" customWidth="1"/>
    <col min="10" max="11" width="12.625" style="35" bestFit="1" customWidth="1"/>
    <col min="12" max="12" width="9.875" style="35" customWidth="1"/>
    <col min="13" max="13" width="29" style="7" bestFit="1" customWidth="1"/>
    <col min="14" max="14" width="20.75" style="5" customWidth="1"/>
    <col min="15" max="16384" width="255.75" style="5"/>
  </cols>
  <sheetData>
    <row r="1" spans="1:19" ht="52.5" customHeight="1">
      <c r="A1" s="31" t="s">
        <v>805</v>
      </c>
      <c r="B1" s="135" t="s">
        <v>803</v>
      </c>
      <c r="C1" s="73"/>
      <c r="D1" s="73"/>
      <c r="E1" s="73"/>
      <c r="F1" s="1" t="s">
        <v>806</v>
      </c>
      <c r="G1" s="44" t="s">
        <v>600</v>
      </c>
      <c r="H1" s="48">
        <v>6565</v>
      </c>
      <c r="I1" s="34" t="s">
        <v>572</v>
      </c>
      <c r="J1" s="48" t="s">
        <v>595</v>
      </c>
      <c r="K1" s="48">
        <v>54498</v>
      </c>
      <c r="L1" s="2" t="s">
        <v>596</v>
      </c>
      <c r="M1" s="3" t="s">
        <v>601</v>
      </c>
    </row>
    <row r="2" spans="1:19" ht="27">
      <c r="A2" s="75" t="s">
        <v>602</v>
      </c>
      <c r="B2" s="75" t="s">
        <v>635</v>
      </c>
      <c r="C2" s="75" t="s">
        <v>636</v>
      </c>
      <c r="D2" s="75" t="s">
        <v>637</v>
      </c>
      <c r="E2" s="76" t="s">
        <v>603</v>
      </c>
      <c r="F2" s="77" t="s">
        <v>604</v>
      </c>
      <c r="G2" s="78" t="s">
        <v>804</v>
      </c>
      <c r="H2" s="78" t="s">
        <v>796</v>
      </c>
      <c r="I2" s="66" t="s">
        <v>573</v>
      </c>
      <c r="J2" s="66" t="s">
        <v>599</v>
      </c>
      <c r="K2" s="66" t="s">
        <v>570</v>
      </c>
      <c r="L2" s="79" t="s">
        <v>597</v>
      </c>
      <c r="M2" s="80" t="s">
        <v>638</v>
      </c>
    </row>
    <row r="3" spans="1:19">
      <c r="A3" s="57"/>
      <c r="B3" s="81" t="s">
        <v>605</v>
      </c>
      <c r="C3" s="81" t="s">
        <v>606</v>
      </c>
      <c r="D3" s="81" t="s">
        <v>639</v>
      </c>
      <c r="E3" s="82">
        <v>1950</v>
      </c>
      <c r="F3" s="83" t="s">
        <v>3</v>
      </c>
      <c r="G3" s="180">
        <f>IFERROR(VLOOKUP(C3,Sheet4!A:D,4,0),0)</f>
        <v>100000</v>
      </c>
      <c r="H3" s="184">
        <f>IFERROR(VLOOKUP(C3,Sheet4!A:D,3,0),0)</f>
        <v>334</v>
      </c>
      <c r="I3" s="84">
        <f>IFERROR(G3/H3,0)</f>
        <v>299.40119760479041</v>
      </c>
      <c r="J3" s="65">
        <f>G3</f>
        <v>100000</v>
      </c>
      <c r="K3" s="68">
        <f>G3/$G$244</f>
        <v>1.5479014679543693E-2</v>
      </c>
      <c r="L3" s="85">
        <f>J3/E3</f>
        <v>51.282051282051285</v>
      </c>
      <c r="M3" s="60"/>
      <c r="N3" s="36"/>
    </row>
    <row r="4" spans="1:19">
      <c r="A4" s="57"/>
      <c r="B4" s="81" t="s">
        <v>605</v>
      </c>
      <c r="C4" s="81" t="s">
        <v>534</v>
      </c>
      <c r="D4" s="86" t="s">
        <v>640</v>
      </c>
      <c r="E4" s="87">
        <v>349</v>
      </c>
      <c r="F4" s="88" t="s">
        <v>3</v>
      </c>
      <c r="G4" s="180">
        <f>IFERROR(VLOOKUP(C4,Sheet4!A:D,4,0),0)</f>
        <v>25000</v>
      </c>
      <c r="H4" s="184">
        <f>IFERROR(VLOOKUP(C4,Sheet4!A:D,3,0),0)</f>
        <v>220</v>
      </c>
      <c r="I4" s="84">
        <f t="shared" ref="I4:I66" si="0">IFERROR(G4/H4,0)</f>
        <v>113.63636363636364</v>
      </c>
      <c r="J4" s="65">
        <f t="shared" ref="J4:J66" si="1">G4</f>
        <v>25000</v>
      </c>
      <c r="K4" s="68">
        <f>G4/$G$244</f>
        <v>3.8697536698859233E-3</v>
      </c>
      <c r="L4" s="85">
        <f t="shared" ref="L4:L66" si="2">J4/E4</f>
        <v>71.633237822349571</v>
      </c>
      <c r="M4" s="60"/>
      <c r="N4" s="36"/>
    </row>
    <row r="5" spans="1:19">
      <c r="A5" s="57"/>
      <c r="B5" s="81" t="s">
        <v>0</v>
      </c>
      <c r="C5" s="81" t="s">
        <v>1</v>
      </c>
      <c r="D5" s="86" t="s">
        <v>2</v>
      </c>
      <c r="E5" s="87">
        <v>1037</v>
      </c>
      <c r="F5" s="88" t="s">
        <v>3</v>
      </c>
      <c r="G5" s="180">
        <f>IFERROR(VLOOKUP(C5,Sheet4!A:D,4,0),0)</f>
        <v>163318</v>
      </c>
      <c r="H5" s="184">
        <f>IFERROR(VLOOKUP(C5,Sheet4!A:D,3,0),0)</f>
        <v>544</v>
      </c>
      <c r="I5" s="84">
        <f t="shared" si="0"/>
        <v>300.21691176470586</v>
      </c>
      <c r="J5" s="65">
        <f t="shared" si="1"/>
        <v>163318</v>
      </c>
      <c r="K5" s="68">
        <f>G5/$G$244</f>
        <v>2.528001719433717E-2</v>
      </c>
      <c r="L5" s="85">
        <f t="shared" si="2"/>
        <v>157.49083895853423</v>
      </c>
      <c r="M5" s="60"/>
      <c r="N5" s="36"/>
    </row>
    <row r="6" spans="1:19">
      <c r="A6" s="57"/>
      <c r="B6" s="81" t="s">
        <v>641</v>
      </c>
      <c r="C6" s="81" t="s">
        <v>642</v>
      </c>
      <c r="D6" s="86" t="s">
        <v>643</v>
      </c>
      <c r="E6" s="87">
        <v>382</v>
      </c>
      <c r="F6" s="88" t="s">
        <v>24</v>
      </c>
      <c r="G6" s="180">
        <f>IFERROR(VLOOKUP(C6,Sheet4!A:D,4,0),0)</f>
        <v>30000</v>
      </c>
      <c r="H6" s="184">
        <f>IFERROR(VLOOKUP(C6,Sheet4!A:D,3,0),0)</f>
        <v>102</v>
      </c>
      <c r="I6" s="84">
        <f t="shared" si="0"/>
        <v>294.11764705882354</v>
      </c>
      <c r="J6" s="65">
        <f t="shared" si="1"/>
        <v>30000</v>
      </c>
      <c r="K6" s="68">
        <f>G6/$G$244</f>
        <v>4.6437044038631081E-3</v>
      </c>
      <c r="L6" s="85">
        <f t="shared" si="2"/>
        <v>78.534031413612567</v>
      </c>
      <c r="M6" s="60"/>
      <c r="N6" s="36"/>
    </row>
    <row r="7" spans="1:19">
      <c r="A7" s="57"/>
      <c r="B7" s="62" t="s">
        <v>0</v>
      </c>
      <c r="C7" s="62" t="s">
        <v>4</v>
      </c>
      <c r="D7" s="69" t="s">
        <v>5</v>
      </c>
      <c r="E7" s="58">
        <v>85</v>
      </c>
      <c r="F7" s="59" t="s">
        <v>6</v>
      </c>
      <c r="G7" s="180">
        <f>IFERROR(VLOOKUP(C7,Sheet4!A:D,4,0),0)</f>
        <v>19199</v>
      </c>
      <c r="H7" s="184">
        <f>IFERROR(VLOOKUP(C7,Sheet4!A:D,3,0),0)</f>
        <v>3</v>
      </c>
      <c r="I7" s="84">
        <f t="shared" si="0"/>
        <v>6399.666666666667</v>
      </c>
      <c r="J7" s="65">
        <f t="shared" si="1"/>
        <v>19199</v>
      </c>
      <c r="K7" s="68">
        <f>G7/$G$244</f>
        <v>2.9718160283255936E-3</v>
      </c>
      <c r="L7" s="85">
        <f t="shared" si="2"/>
        <v>225.87058823529412</v>
      </c>
      <c r="M7" s="60"/>
      <c r="N7" s="36"/>
    </row>
    <row r="8" spans="1:19">
      <c r="A8" s="57"/>
      <c r="B8" s="62" t="s">
        <v>0</v>
      </c>
      <c r="C8" s="62" t="s">
        <v>7</v>
      </c>
      <c r="D8" s="69" t="s">
        <v>8</v>
      </c>
      <c r="E8" s="58">
        <v>84</v>
      </c>
      <c r="F8" s="59" t="s">
        <v>6</v>
      </c>
      <c r="G8" s="180">
        <f>IFERROR(VLOOKUP(C8,Sheet4!A:D,4,0),0)</f>
        <v>9694</v>
      </c>
      <c r="H8" s="184">
        <f>IFERROR(VLOOKUP(C8,Sheet4!A:D,3,0),0)</f>
        <v>18</v>
      </c>
      <c r="I8" s="84">
        <f t="shared" si="0"/>
        <v>538.55555555555554</v>
      </c>
      <c r="J8" s="65">
        <f t="shared" si="1"/>
        <v>9694</v>
      </c>
      <c r="K8" s="68">
        <f>G8/$G$244</f>
        <v>1.5005356830349657E-3</v>
      </c>
      <c r="L8" s="85">
        <f t="shared" si="2"/>
        <v>115.4047619047619</v>
      </c>
      <c r="M8" s="60"/>
      <c r="N8" s="36"/>
    </row>
    <row r="9" spans="1:19">
      <c r="A9" s="57"/>
      <c r="B9" s="62" t="s">
        <v>0</v>
      </c>
      <c r="C9" s="62" t="s">
        <v>9</v>
      </c>
      <c r="D9" s="69" t="s">
        <v>10</v>
      </c>
      <c r="E9" s="58">
        <v>105</v>
      </c>
      <c r="F9" s="59" t="s">
        <v>3</v>
      </c>
      <c r="G9" s="180">
        <f>IFERROR(VLOOKUP(C9,Sheet4!A:D,4,0),0)</f>
        <v>56591</v>
      </c>
      <c r="H9" s="184">
        <f>IFERROR(VLOOKUP(C9,Sheet4!A:D,3,0),0)</f>
        <v>34</v>
      </c>
      <c r="I9" s="84">
        <f t="shared" si="0"/>
        <v>1664.4411764705883</v>
      </c>
      <c r="J9" s="65">
        <f t="shared" si="1"/>
        <v>56591</v>
      </c>
      <c r="K9" s="68">
        <f>G9/$G$244</f>
        <v>8.7597291973005708E-3</v>
      </c>
      <c r="L9" s="85">
        <f t="shared" si="2"/>
        <v>538.96190476190475</v>
      </c>
      <c r="M9" s="60"/>
      <c r="N9" s="36"/>
    </row>
    <row r="10" spans="1:19">
      <c r="A10" s="57"/>
      <c r="B10" s="62" t="s">
        <v>0</v>
      </c>
      <c r="C10" s="62" t="s">
        <v>11</v>
      </c>
      <c r="D10" s="69" t="s">
        <v>12</v>
      </c>
      <c r="E10" s="58">
        <v>106</v>
      </c>
      <c r="F10" s="59" t="s">
        <v>13</v>
      </c>
      <c r="G10" s="180">
        <f>IFERROR(VLOOKUP(C10,Sheet4!A:D,4,0),0)</f>
        <v>5249</v>
      </c>
      <c r="H10" s="184">
        <f>IFERROR(VLOOKUP(C10,Sheet4!A:D,3,0),0)</f>
        <v>4</v>
      </c>
      <c r="I10" s="84">
        <f t="shared" si="0"/>
        <v>1312.25</v>
      </c>
      <c r="J10" s="65">
        <f t="shared" si="1"/>
        <v>5249</v>
      </c>
      <c r="K10" s="68">
        <f>G10/$G$244</f>
        <v>8.1249348052924851E-4</v>
      </c>
      <c r="L10" s="85">
        <f t="shared" si="2"/>
        <v>49.518867924528301</v>
      </c>
      <c r="M10" s="60"/>
      <c r="N10" s="36"/>
    </row>
    <row r="11" spans="1:19">
      <c r="A11" s="57"/>
      <c r="B11" s="62" t="s">
        <v>644</v>
      </c>
      <c r="C11" s="62" t="s">
        <v>459</v>
      </c>
      <c r="D11" s="69" t="s">
        <v>645</v>
      </c>
      <c r="E11" s="58">
        <v>553</v>
      </c>
      <c r="F11" s="59" t="s">
        <v>3</v>
      </c>
      <c r="G11" s="180">
        <f>IFERROR(VLOOKUP(C11,Sheet4!A:D,4,0),0)</f>
        <v>45000</v>
      </c>
      <c r="H11" s="184">
        <f>IFERROR(VLOOKUP(C11,Sheet4!A:D,3,0),0)</f>
        <v>220</v>
      </c>
      <c r="I11" s="84">
        <f t="shared" si="0"/>
        <v>204.54545454545453</v>
      </c>
      <c r="J11" s="65">
        <f t="shared" si="1"/>
        <v>45000</v>
      </c>
      <c r="K11" s="68">
        <f>G11/$G$244</f>
        <v>6.9655566057946622E-3</v>
      </c>
      <c r="L11" s="85">
        <f t="shared" si="2"/>
        <v>81.374321880650996</v>
      </c>
      <c r="M11" s="60"/>
      <c r="N11" s="36"/>
    </row>
    <row r="12" spans="1:19">
      <c r="A12" s="57"/>
      <c r="B12" s="62" t="s">
        <v>0</v>
      </c>
      <c r="C12" s="62" t="s">
        <v>14</v>
      </c>
      <c r="D12" s="69" t="s">
        <v>15</v>
      </c>
      <c r="E12" s="58">
        <v>116</v>
      </c>
      <c r="F12" s="59" t="s">
        <v>16</v>
      </c>
      <c r="G12" s="180">
        <f>IFERROR(VLOOKUP(C12,Sheet4!A:D,4,0),0)</f>
        <v>118667</v>
      </c>
      <c r="H12" s="184">
        <f>IFERROR(VLOOKUP(C12,Sheet4!A:D,3,0),0)</f>
        <v>33</v>
      </c>
      <c r="I12" s="84">
        <f t="shared" si="0"/>
        <v>3595.969696969697</v>
      </c>
      <c r="J12" s="65">
        <f t="shared" si="1"/>
        <v>118667</v>
      </c>
      <c r="K12" s="68">
        <f>G12/$G$244</f>
        <v>1.8368482349774114E-2</v>
      </c>
      <c r="L12" s="85">
        <f t="shared" si="2"/>
        <v>1022.9913793103449</v>
      </c>
      <c r="M12" s="60"/>
      <c r="N12" s="36"/>
    </row>
    <row r="13" spans="1:19">
      <c r="A13" s="57"/>
      <c r="B13" s="62" t="s">
        <v>0</v>
      </c>
      <c r="C13" s="62" t="s">
        <v>646</v>
      </c>
      <c r="D13" s="69" t="s">
        <v>647</v>
      </c>
      <c r="E13" s="58">
        <v>76</v>
      </c>
      <c r="F13" s="59" t="s">
        <v>648</v>
      </c>
      <c r="G13" s="180">
        <f>IFERROR(VLOOKUP(C13,Sheet4!A:D,4,0),0)</f>
        <v>9417</v>
      </c>
      <c r="H13" s="184">
        <f>IFERROR(VLOOKUP(C13,Sheet4!A:D,3,0),0)</f>
        <v>26</v>
      </c>
      <c r="I13" s="84">
        <f t="shared" si="0"/>
        <v>362.19230769230768</v>
      </c>
      <c r="J13" s="65">
        <f t="shared" si="1"/>
        <v>9417</v>
      </c>
      <c r="K13" s="68">
        <f>G13/$G$244</f>
        <v>1.4576588123726296E-3</v>
      </c>
      <c r="L13" s="85">
        <f t="shared" si="2"/>
        <v>123.90789473684211</v>
      </c>
      <c r="M13" s="60"/>
      <c r="N13" s="36"/>
    </row>
    <row r="14" spans="1:19">
      <c r="A14" s="57"/>
      <c r="B14" s="62" t="s">
        <v>644</v>
      </c>
      <c r="C14" s="62" t="s">
        <v>649</v>
      </c>
      <c r="D14" s="69" t="s">
        <v>598</v>
      </c>
      <c r="E14" s="58">
        <v>26</v>
      </c>
      <c r="F14" s="59" t="s">
        <v>650</v>
      </c>
      <c r="G14" s="180">
        <f>IFERROR(VLOOKUP(C14,Sheet4!A:D,4,0),0)</f>
        <v>20889.5</v>
      </c>
      <c r="H14" s="184">
        <f>IFERROR(VLOOKUP(C14,Sheet4!A:D,3,0),0)</f>
        <v>163</v>
      </c>
      <c r="I14" s="84">
        <f t="shared" si="0"/>
        <v>128.15644171779141</v>
      </c>
      <c r="J14" s="65">
        <f t="shared" si="1"/>
        <v>20889.5</v>
      </c>
      <c r="K14" s="68">
        <f>G14/$G$244</f>
        <v>3.2334887714832797E-3</v>
      </c>
      <c r="L14" s="85">
        <f t="shared" si="2"/>
        <v>803.44230769230774</v>
      </c>
      <c r="M14" s="60"/>
      <c r="N14" s="36"/>
    </row>
    <row r="15" spans="1:19">
      <c r="A15" s="57"/>
      <c r="B15" s="62" t="s">
        <v>644</v>
      </c>
      <c r="C15" s="62" t="s">
        <v>651</v>
      </c>
      <c r="D15" s="69" t="s">
        <v>652</v>
      </c>
      <c r="E15" s="58">
        <v>217</v>
      </c>
      <c r="F15" s="59" t="s">
        <v>21</v>
      </c>
      <c r="G15" s="180">
        <f>IFERROR(VLOOKUP(C15,Sheet4!A:D,4,0),0)</f>
        <v>15000</v>
      </c>
      <c r="H15" s="184">
        <f>IFERROR(VLOOKUP(C15,Sheet4!A:D,3,0),0)</f>
        <v>268</v>
      </c>
      <c r="I15" s="84">
        <f t="shared" si="0"/>
        <v>55.970149253731343</v>
      </c>
      <c r="J15" s="65">
        <f t="shared" si="1"/>
        <v>15000</v>
      </c>
      <c r="K15" s="68">
        <f>G15/$G$244</f>
        <v>2.3218522019315541E-3</v>
      </c>
      <c r="L15" s="85">
        <f t="shared" si="2"/>
        <v>69.124423963133637</v>
      </c>
      <c r="M15" s="60"/>
      <c r="N15" s="36"/>
      <c r="S15" s="5">
        <v>34.04</v>
      </c>
    </row>
    <row r="16" spans="1:19">
      <c r="A16" s="57"/>
      <c r="B16" s="62" t="s">
        <v>0</v>
      </c>
      <c r="C16" s="62" t="s">
        <v>17</v>
      </c>
      <c r="D16" s="69" t="s">
        <v>18</v>
      </c>
      <c r="E16" s="58">
        <v>236</v>
      </c>
      <c r="F16" s="59" t="s">
        <v>3</v>
      </c>
      <c r="G16" s="180">
        <f>IFERROR(VLOOKUP(C16,Sheet4!A:D,4,0),0)</f>
        <v>9268</v>
      </c>
      <c r="H16" s="184">
        <f>IFERROR(VLOOKUP(C16,Sheet4!A:D,3,0),0)</f>
        <v>13</v>
      </c>
      <c r="I16" s="84">
        <f t="shared" si="0"/>
        <v>712.92307692307691</v>
      </c>
      <c r="J16" s="65">
        <f t="shared" si="1"/>
        <v>9268</v>
      </c>
      <c r="K16" s="68">
        <f>G16/$G$244</f>
        <v>1.4345950805001095E-3</v>
      </c>
      <c r="L16" s="85">
        <f t="shared" si="2"/>
        <v>39.271186440677965</v>
      </c>
      <c r="M16" s="60"/>
      <c r="N16" s="36"/>
    </row>
    <row r="17" spans="1:13" s="29" customFormat="1">
      <c r="A17" s="57"/>
      <c r="B17" s="69" t="s">
        <v>0</v>
      </c>
      <c r="C17" s="69" t="s">
        <v>19</v>
      </c>
      <c r="D17" s="69" t="s">
        <v>20</v>
      </c>
      <c r="E17" s="89">
        <v>120</v>
      </c>
      <c r="F17" s="90" t="s">
        <v>21</v>
      </c>
      <c r="G17" s="180">
        <f>IFERROR(VLOOKUP(C17,Sheet4!A:D,4,0),0)</f>
        <v>14254.78</v>
      </c>
      <c r="H17" s="184">
        <f>IFERROR(VLOOKUP(C17,Sheet4!A:D,3,0),0)</f>
        <v>276</v>
      </c>
      <c r="I17" s="84">
        <f t="shared" si="0"/>
        <v>51.647753623188407</v>
      </c>
      <c r="J17" s="65">
        <f t="shared" si="1"/>
        <v>14254.78</v>
      </c>
      <c r="K17" s="68">
        <f>G17/$G$244</f>
        <v>2.2064994887366586E-3</v>
      </c>
      <c r="L17" s="85">
        <f t="shared" si="2"/>
        <v>118.78983333333333</v>
      </c>
      <c r="M17" s="60"/>
    </row>
    <row r="18" spans="1:13">
      <c r="A18" s="57"/>
      <c r="B18" s="62" t="s">
        <v>0</v>
      </c>
      <c r="C18" s="62" t="s">
        <v>22</v>
      </c>
      <c r="D18" s="69" t="s">
        <v>23</v>
      </c>
      <c r="E18" s="58">
        <v>64</v>
      </c>
      <c r="F18" s="59" t="s">
        <v>24</v>
      </c>
      <c r="G18" s="180">
        <f>IFERROR(VLOOKUP(C18,Sheet4!A:D,4,0),0)</f>
        <v>3966</v>
      </c>
      <c r="H18" s="184">
        <f>IFERROR(VLOOKUP(C18,Sheet4!A:D,3,0),0)</f>
        <v>4</v>
      </c>
      <c r="I18" s="84">
        <f t="shared" si="0"/>
        <v>991.5</v>
      </c>
      <c r="J18" s="65">
        <f t="shared" si="1"/>
        <v>3966</v>
      </c>
      <c r="K18" s="68">
        <f>G18/$G$244</f>
        <v>6.1389772219070293E-4</v>
      </c>
      <c r="L18" s="85">
        <f t="shared" si="2"/>
        <v>61.96875</v>
      </c>
      <c r="M18" s="60"/>
    </row>
    <row r="19" spans="1:13">
      <c r="A19" s="57"/>
      <c r="B19" s="62" t="s">
        <v>0</v>
      </c>
      <c r="C19" s="62" t="s">
        <v>25</v>
      </c>
      <c r="D19" s="69" t="s">
        <v>26</v>
      </c>
      <c r="E19" s="58">
        <v>108</v>
      </c>
      <c r="F19" s="59" t="s">
        <v>13</v>
      </c>
      <c r="G19" s="180">
        <f>IFERROR(VLOOKUP(C19,Sheet4!A:D,4,0),0)</f>
        <v>13209</v>
      </c>
      <c r="H19" s="184">
        <f>IFERROR(VLOOKUP(C19,Sheet4!A:D,3,0),0)</f>
        <v>16</v>
      </c>
      <c r="I19" s="84">
        <f t="shared" si="0"/>
        <v>825.5625</v>
      </c>
      <c r="J19" s="91">
        <f t="shared" si="1"/>
        <v>13209</v>
      </c>
      <c r="K19" s="68">
        <f>G19/$G$244</f>
        <v>2.0446230490209264E-3</v>
      </c>
      <c r="L19" s="85">
        <f t="shared" si="2"/>
        <v>122.30555555555556</v>
      </c>
      <c r="M19" s="60"/>
    </row>
    <row r="20" spans="1:13">
      <c r="A20" s="57"/>
      <c r="B20" s="62" t="s">
        <v>0</v>
      </c>
      <c r="C20" s="62" t="s">
        <v>465</v>
      </c>
      <c r="D20" s="69" t="s">
        <v>466</v>
      </c>
      <c r="E20" s="58">
        <v>786</v>
      </c>
      <c r="F20" s="59" t="s">
        <v>85</v>
      </c>
      <c r="G20" s="180">
        <f>IFERROR(VLOOKUP(C20,Sheet4!A:D,4,0),0)</f>
        <v>85635</v>
      </c>
      <c r="H20" s="184">
        <f>IFERROR(VLOOKUP(C20,Sheet4!A:D,3,0),0)</f>
        <v>611</v>
      </c>
      <c r="I20" s="84">
        <f t="shared" si="0"/>
        <v>140.1554828150573</v>
      </c>
      <c r="J20" s="65">
        <f t="shared" si="1"/>
        <v>85635</v>
      </c>
      <c r="K20" s="68">
        <f>G20/$G$244</f>
        <v>1.3255454220827242E-2</v>
      </c>
      <c r="L20" s="85">
        <f t="shared" si="2"/>
        <v>108.95038167938931</v>
      </c>
      <c r="M20" s="60"/>
    </row>
    <row r="21" spans="1:13">
      <c r="A21" s="57"/>
      <c r="B21" s="62" t="s">
        <v>0</v>
      </c>
      <c r="C21" s="62" t="s">
        <v>27</v>
      </c>
      <c r="D21" s="69" t="s">
        <v>28</v>
      </c>
      <c r="E21" s="58">
        <v>105</v>
      </c>
      <c r="F21" s="59" t="s">
        <v>6</v>
      </c>
      <c r="G21" s="180">
        <f>IFERROR(VLOOKUP(C21,Sheet4!A:D,4,0),0)</f>
        <v>13170</v>
      </c>
      <c r="H21" s="184">
        <f>IFERROR(VLOOKUP(C21,Sheet4!A:D,3,0),0)</f>
        <v>21</v>
      </c>
      <c r="I21" s="84">
        <f t="shared" si="0"/>
        <v>627.14285714285711</v>
      </c>
      <c r="J21" s="65">
        <f t="shared" si="1"/>
        <v>13170</v>
      </c>
      <c r="K21" s="68">
        <f>G21/$G$244</f>
        <v>2.0385862332959045E-3</v>
      </c>
      <c r="L21" s="85">
        <f t="shared" si="2"/>
        <v>125.42857142857143</v>
      </c>
      <c r="M21" s="60"/>
    </row>
    <row r="22" spans="1:13">
      <c r="A22" s="57"/>
      <c r="B22" s="62" t="s">
        <v>0</v>
      </c>
      <c r="C22" s="62" t="s">
        <v>29</v>
      </c>
      <c r="D22" s="69" t="s">
        <v>30</v>
      </c>
      <c r="E22" s="58">
        <v>80</v>
      </c>
      <c r="F22" s="59" t="s">
        <v>24</v>
      </c>
      <c r="G22" s="180">
        <f>IFERROR(VLOOKUP(C22,Sheet4!A:D,4,0),0)</f>
        <v>54415.75</v>
      </c>
      <c r="H22" s="184">
        <f>IFERROR(VLOOKUP(C22,Sheet4!A:D,3,0),0)</f>
        <v>301</v>
      </c>
      <c r="I22" s="84">
        <f t="shared" si="0"/>
        <v>180.78322259136212</v>
      </c>
      <c r="J22" s="65">
        <f t="shared" si="1"/>
        <v>54415.75</v>
      </c>
      <c r="K22" s="68">
        <f>G22/$G$244</f>
        <v>8.4230219304837969E-3</v>
      </c>
      <c r="L22" s="85">
        <f t="shared" si="2"/>
        <v>680.19687499999998</v>
      </c>
      <c r="M22" s="60"/>
    </row>
    <row r="23" spans="1:13">
      <c r="A23" s="57"/>
      <c r="B23" s="62" t="s">
        <v>0</v>
      </c>
      <c r="C23" s="62" t="s">
        <v>31</v>
      </c>
      <c r="D23" s="69" t="s">
        <v>32</v>
      </c>
      <c r="E23" s="58">
        <v>138</v>
      </c>
      <c r="F23" s="59" t="s">
        <v>3</v>
      </c>
      <c r="G23" s="180">
        <f>IFERROR(VLOOKUP(C23,Sheet4!A:D,4,0),0)</f>
        <v>17743</v>
      </c>
      <c r="H23" s="184">
        <f>IFERROR(VLOOKUP(C23,Sheet4!A:D,3,0),0)</f>
        <v>16</v>
      </c>
      <c r="I23" s="84">
        <f t="shared" si="0"/>
        <v>1108.9375</v>
      </c>
      <c r="J23" s="65">
        <f t="shared" si="1"/>
        <v>17743</v>
      </c>
      <c r="K23" s="68">
        <f>G23/$G$244</f>
        <v>2.7464415745914374E-3</v>
      </c>
      <c r="L23" s="85">
        <f t="shared" si="2"/>
        <v>128.57246376811594</v>
      </c>
      <c r="M23" s="60"/>
    </row>
    <row r="24" spans="1:13" s="29" customFormat="1">
      <c r="A24" s="57"/>
      <c r="B24" s="69" t="s">
        <v>0</v>
      </c>
      <c r="C24" s="69" t="s">
        <v>33</v>
      </c>
      <c r="D24" s="69" t="s">
        <v>34</v>
      </c>
      <c r="E24" s="89">
        <v>407</v>
      </c>
      <c r="F24" s="90" t="s">
        <v>3</v>
      </c>
      <c r="G24" s="180">
        <f>IFERROR(VLOOKUP(C24,Sheet4!A:D,4,0),0)</f>
        <v>19322</v>
      </c>
      <c r="H24" s="184">
        <f>IFERROR(VLOOKUP(C24,Sheet4!A:D,3,0),0)</f>
        <v>65</v>
      </c>
      <c r="I24" s="84">
        <f t="shared" si="0"/>
        <v>297.26153846153846</v>
      </c>
      <c r="J24" s="65">
        <f t="shared" si="1"/>
        <v>19322</v>
      </c>
      <c r="K24" s="68">
        <f>G24/$G$244</f>
        <v>2.9908552163814325E-3</v>
      </c>
      <c r="L24" s="85">
        <f t="shared" si="2"/>
        <v>47.474201474201472</v>
      </c>
      <c r="M24" s="60"/>
    </row>
    <row r="25" spans="1:13" s="29" customFormat="1">
      <c r="A25" s="57"/>
      <c r="B25" s="69" t="s">
        <v>0</v>
      </c>
      <c r="C25" s="69" t="s">
        <v>35</v>
      </c>
      <c r="D25" s="69" t="s">
        <v>36</v>
      </c>
      <c r="E25" s="89">
        <v>85</v>
      </c>
      <c r="F25" s="90" t="s">
        <v>6</v>
      </c>
      <c r="G25" s="180">
        <f>IFERROR(VLOOKUP(C25,Sheet4!A:D,4,0),0)</f>
        <v>17232</v>
      </c>
      <c r="H25" s="184">
        <f>IFERROR(VLOOKUP(C25,Sheet4!A:D,3,0),0)</f>
        <v>4</v>
      </c>
      <c r="I25" s="84">
        <f t="shared" si="0"/>
        <v>4308</v>
      </c>
      <c r="J25" s="65">
        <f t="shared" si="1"/>
        <v>17232</v>
      </c>
      <c r="K25" s="68">
        <f>G25/$G$244</f>
        <v>2.6673438095789694E-3</v>
      </c>
      <c r="L25" s="85">
        <f t="shared" si="2"/>
        <v>202.72941176470587</v>
      </c>
      <c r="M25" s="60"/>
    </row>
    <row r="26" spans="1:13" s="29" customFormat="1">
      <c r="A26" s="57"/>
      <c r="B26" s="69" t="s">
        <v>0</v>
      </c>
      <c r="C26" s="69" t="s">
        <v>653</v>
      </c>
      <c r="D26" s="69" t="s">
        <v>38</v>
      </c>
      <c r="E26" s="89">
        <v>60</v>
      </c>
      <c r="F26" s="90" t="s">
        <v>6</v>
      </c>
      <c r="G26" s="180">
        <f>IFERROR(VLOOKUP(C26,Sheet4!A:D,4,0),0)</f>
        <v>66643</v>
      </c>
      <c r="H26" s="184">
        <f>IFERROR(VLOOKUP(C26,Sheet4!A:D,3,0),0)</f>
        <v>16</v>
      </c>
      <c r="I26" s="84">
        <f t="shared" si="0"/>
        <v>4165.1875</v>
      </c>
      <c r="J26" s="65">
        <f t="shared" si="1"/>
        <v>66643</v>
      </c>
      <c r="K26" s="68">
        <f>G26/$G$244</f>
        <v>1.0315679752888303E-2</v>
      </c>
      <c r="L26" s="85">
        <f t="shared" si="2"/>
        <v>1110.7166666666667</v>
      </c>
      <c r="M26" s="60"/>
    </row>
    <row r="27" spans="1:13" s="29" customFormat="1">
      <c r="A27" s="57"/>
      <c r="B27" s="69" t="s">
        <v>0</v>
      </c>
      <c r="C27" s="69" t="s">
        <v>39</v>
      </c>
      <c r="D27" s="69" t="s">
        <v>40</v>
      </c>
      <c r="E27" s="89">
        <v>763</v>
      </c>
      <c r="F27" s="90" t="s">
        <v>13</v>
      </c>
      <c r="G27" s="180">
        <f>IFERROR(VLOOKUP(C27,Sheet4!A:D,4,0),0)</f>
        <v>57465</v>
      </c>
      <c r="H27" s="184">
        <f>IFERROR(VLOOKUP(C27,Sheet4!A:D,3,0),0)</f>
        <v>86</v>
      </c>
      <c r="I27" s="84">
        <f t="shared" si="0"/>
        <v>668.19767441860461</v>
      </c>
      <c r="J27" s="65">
        <f t="shared" si="1"/>
        <v>57465</v>
      </c>
      <c r="K27" s="68">
        <f>G27/$G$244</f>
        <v>8.8950157855997841E-3</v>
      </c>
      <c r="L27" s="85">
        <f t="shared" si="2"/>
        <v>75.314547837483616</v>
      </c>
      <c r="M27" s="60"/>
    </row>
    <row r="28" spans="1:13" s="29" customFormat="1">
      <c r="A28" s="57"/>
      <c r="B28" s="69" t="s">
        <v>0</v>
      </c>
      <c r="C28" s="69" t="s">
        <v>41</v>
      </c>
      <c r="D28" s="69" t="s">
        <v>654</v>
      </c>
      <c r="E28" s="89">
        <v>167</v>
      </c>
      <c r="F28" s="90" t="s">
        <v>13</v>
      </c>
      <c r="G28" s="180">
        <f>IFERROR(VLOOKUP(C28,Sheet4!A:D,4,0),0)</f>
        <v>28913</v>
      </c>
      <c r="H28" s="184">
        <f>IFERROR(VLOOKUP(C28,Sheet4!A:D,3,0),0)</f>
        <v>78</v>
      </c>
      <c r="I28" s="84">
        <f t="shared" si="0"/>
        <v>370.67948717948718</v>
      </c>
      <c r="J28" s="65">
        <f t="shared" si="1"/>
        <v>28913</v>
      </c>
      <c r="K28" s="68">
        <f>G28/$G$244</f>
        <v>4.4754475142964678E-3</v>
      </c>
      <c r="L28" s="85">
        <f t="shared" si="2"/>
        <v>173.1317365269461</v>
      </c>
      <c r="M28" s="60"/>
    </row>
    <row r="29" spans="1:13" s="29" customFormat="1">
      <c r="A29" s="57"/>
      <c r="B29" s="69" t="s">
        <v>644</v>
      </c>
      <c r="C29" s="69" t="s">
        <v>655</v>
      </c>
      <c r="D29" s="69" t="s">
        <v>656</v>
      </c>
      <c r="E29" s="89">
        <v>1995</v>
      </c>
      <c r="F29" s="90" t="s">
        <v>3</v>
      </c>
      <c r="G29" s="180">
        <f>IFERROR(VLOOKUP(C29,Sheet4!A:D,4,0),0)</f>
        <v>115000</v>
      </c>
      <c r="H29" s="184">
        <f>IFERROR(VLOOKUP(C29,Sheet4!A:D,3,0),0)</f>
        <v>335</v>
      </c>
      <c r="I29" s="84">
        <f t="shared" si="0"/>
        <v>343.28358208955223</v>
      </c>
      <c r="J29" s="65">
        <f t="shared" si="1"/>
        <v>115000</v>
      </c>
      <c r="K29" s="68">
        <f>G29/$G$244</f>
        <v>1.7800866881475249E-2</v>
      </c>
      <c r="L29" s="85">
        <f t="shared" si="2"/>
        <v>57.644110275689222</v>
      </c>
      <c r="M29" s="60"/>
    </row>
    <row r="30" spans="1:13" s="30" customFormat="1">
      <c r="A30" s="57"/>
      <c r="B30" s="69" t="s">
        <v>0</v>
      </c>
      <c r="C30" s="69" t="s">
        <v>42</v>
      </c>
      <c r="D30" s="69" t="s">
        <v>43</v>
      </c>
      <c r="E30" s="89">
        <v>137</v>
      </c>
      <c r="F30" s="90" t="s">
        <v>3</v>
      </c>
      <c r="G30" s="180">
        <f>IFERROR(VLOOKUP(C30,Sheet4!A:D,4,0),0)</f>
        <v>0</v>
      </c>
      <c r="H30" s="184">
        <f>IFERROR(VLOOKUP(C30,Sheet4!A:D,3,0),0)</f>
        <v>0</v>
      </c>
      <c r="I30" s="84">
        <f t="shared" si="0"/>
        <v>0</v>
      </c>
      <c r="J30" s="65">
        <f t="shared" si="1"/>
        <v>0</v>
      </c>
      <c r="K30" s="68">
        <f>G30/$G$244</f>
        <v>0</v>
      </c>
      <c r="L30" s="85">
        <f t="shared" si="2"/>
        <v>0</v>
      </c>
      <c r="M30" s="60"/>
    </row>
    <row r="31" spans="1:13">
      <c r="A31" s="57"/>
      <c r="B31" s="62" t="s">
        <v>0</v>
      </c>
      <c r="C31" s="62" t="s">
        <v>44</v>
      </c>
      <c r="D31" s="69" t="s">
        <v>45</v>
      </c>
      <c r="E31" s="58">
        <v>217</v>
      </c>
      <c r="F31" s="59" t="s">
        <v>3</v>
      </c>
      <c r="G31" s="180">
        <f>IFERROR(VLOOKUP(C31,Sheet4!A:D,4,0),0)</f>
        <v>8957</v>
      </c>
      <c r="H31" s="184">
        <f>IFERROR(VLOOKUP(C31,Sheet4!A:D,3,0),0)</f>
        <v>22</v>
      </c>
      <c r="I31" s="84">
        <f t="shared" si="0"/>
        <v>407.13636363636363</v>
      </c>
      <c r="J31" s="65">
        <f t="shared" si="1"/>
        <v>8957</v>
      </c>
      <c r="K31" s="68">
        <f>G31/$G$244</f>
        <v>1.3864553448467286E-3</v>
      </c>
      <c r="L31" s="85">
        <f t="shared" si="2"/>
        <v>41.276497695852534</v>
      </c>
      <c r="M31" s="60"/>
    </row>
    <row r="32" spans="1:13">
      <c r="A32" s="57"/>
      <c r="B32" s="62" t="s">
        <v>0</v>
      </c>
      <c r="C32" s="62" t="s">
        <v>46</v>
      </c>
      <c r="D32" s="69" t="s">
        <v>47</v>
      </c>
      <c r="E32" s="58">
        <v>162</v>
      </c>
      <c r="F32" s="59" t="s">
        <v>21</v>
      </c>
      <c r="G32" s="180">
        <f>IFERROR(VLOOKUP(C32,Sheet4!A:D,4,0),0)</f>
        <v>6040</v>
      </c>
      <c r="H32" s="184">
        <f>IFERROR(VLOOKUP(C32,Sheet4!A:D,3,0),0)</f>
        <v>105</v>
      </c>
      <c r="I32" s="84">
        <f t="shared" si="0"/>
        <v>57.523809523809526</v>
      </c>
      <c r="J32" s="65">
        <f t="shared" si="1"/>
        <v>6040</v>
      </c>
      <c r="K32" s="68">
        <f>G32/$G$244</f>
        <v>9.3493248664443913E-4</v>
      </c>
      <c r="L32" s="85">
        <f t="shared" si="2"/>
        <v>37.283950617283949</v>
      </c>
      <c r="M32" s="60"/>
    </row>
    <row r="33" spans="1:14">
      <c r="A33" s="57"/>
      <c r="B33" s="62" t="s">
        <v>0</v>
      </c>
      <c r="C33" s="62" t="s">
        <v>657</v>
      </c>
      <c r="D33" s="69" t="s">
        <v>658</v>
      </c>
      <c r="E33" s="58">
        <v>26</v>
      </c>
      <c r="F33" s="59" t="s">
        <v>648</v>
      </c>
      <c r="G33" s="180">
        <f>IFERROR(VLOOKUP(C33,Sheet4!A:D,4,0),0)</f>
        <v>4300</v>
      </c>
      <c r="H33" s="184">
        <f>IFERROR(VLOOKUP(C33,Sheet4!A:D,3,0),0)</f>
        <v>2</v>
      </c>
      <c r="I33" s="84">
        <f t="shared" si="0"/>
        <v>2150</v>
      </c>
      <c r="J33" s="65">
        <f t="shared" si="1"/>
        <v>4300</v>
      </c>
      <c r="K33" s="68">
        <f>G33/$G$244</f>
        <v>6.6559763122037879E-4</v>
      </c>
      <c r="L33" s="85">
        <f t="shared" si="2"/>
        <v>165.38461538461539</v>
      </c>
      <c r="M33" s="60"/>
    </row>
    <row r="34" spans="1:14">
      <c r="A34" s="57"/>
      <c r="B34" s="62" t="s">
        <v>0</v>
      </c>
      <c r="C34" s="62" t="s">
        <v>50</v>
      </c>
      <c r="D34" s="62" t="s">
        <v>51</v>
      </c>
      <c r="E34" s="58">
        <v>185</v>
      </c>
      <c r="F34" s="59" t="s">
        <v>13</v>
      </c>
      <c r="G34" s="180">
        <f>IFERROR(VLOOKUP(C34,Sheet4!A:D,4,0),0)</f>
        <v>11261</v>
      </c>
      <c r="H34" s="184">
        <f>IFERROR(VLOOKUP(C34,Sheet4!A:D,3,0),0)</f>
        <v>12</v>
      </c>
      <c r="I34" s="84">
        <f t="shared" si="0"/>
        <v>938.41666666666663</v>
      </c>
      <c r="J34" s="65">
        <f t="shared" si="1"/>
        <v>11261</v>
      </c>
      <c r="K34" s="68">
        <f>G34/$G$244</f>
        <v>1.7430918430634153E-3</v>
      </c>
      <c r="L34" s="85">
        <f t="shared" si="2"/>
        <v>60.870270270270268</v>
      </c>
      <c r="M34" s="60"/>
    </row>
    <row r="35" spans="1:14">
      <c r="A35" s="57"/>
      <c r="B35" s="62" t="s">
        <v>0</v>
      </c>
      <c r="C35" s="62" t="s">
        <v>52</v>
      </c>
      <c r="D35" s="62" t="s">
        <v>659</v>
      </c>
      <c r="E35" s="58">
        <v>168</v>
      </c>
      <c r="F35" s="59" t="s">
        <v>3</v>
      </c>
      <c r="G35" s="180">
        <f>IFERROR(VLOOKUP(C35,Sheet4!A:D,4,0),0)</f>
        <v>18480</v>
      </c>
      <c r="H35" s="184">
        <f>IFERROR(VLOOKUP(C35,Sheet4!A:D,3,0),0)</f>
        <v>13</v>
      </c>
      <c r="I35" s="84">
        <f t="shared" si="0"/>
        <v>1421.5384615384614</v>
      </c>
      <c r="J35" s="65">
        <f t="shared" si="1"/>
        <v>18480</v>
      </c>
      <c r="K35" s="68">
        <f>G35/$G$244</f>
        <v>2.8605219127796747E-3</v>
      </c>
      <c r="L35" s="85">
        <f t="shared" si="2"/>
        <v>110</v>
      </c>
      <c r="M35" s="60" t="s">
        <v>538</v>
      </c>
    </row>
    <row r="36" spans="1:14">
      <c r="A36" s="57"/>
      <c r="B36" s="62" t="s">
        <v>644</v>
      </c>
      <c r="C36" s="62" t="s">
        <v>535</v>
      </c>
      <c r="D36" s="62" t="s">
        <v>660</v>
      </c>
      <c r="E36" s="58">
        <v>428</v>
      </c>
      <c r="F36" s="59" t="s">
        <v>3</v>
      </c>
      <c r="G36" s="180">
        <f>IFERROR(VLOOKUP(C36,Sheet4!A:D,4,0),0)</f>
        <v>25190</v>
      </c>
      <c r="H36" s="184">
        <f>IFERROR(VLOOKUP(C36,Sheet4!A:D,3,0),0)</f>
        <v>126</v>
      </c>
      <c r="I36" s="84">
        <f t="shared" si="0"/>
        <v>199.92063492063491</v>
      </c>
      <c r="J36" s="65">
        <f t="shared" si="1"/>
        <v>25190</v>
      </c>
      <c r="K36" s="68">
        <f>G36/$G$244</f>
        <v>3.8991637977770564E-3</v>
      </c>
      <c r="L36" s="85">
        <f t="shared" si="2"/>
        <v>58.855140186915889</v>
      </c>
      <c r="M36" s="60"/>
    </row>
    <row r="37" spans="1:14">
      <c r="A37" s="57"/>
      <c r="B37" s="62" t="s">
        <v>605</v>
      </c>
      <c r="C37" s="62" t="s">
        <v>536</v>
      </c>
      <c r="D37" s="62" t="s">
        <v>661</v>
      </c>
      <c r="E37" s="58">
        <v>200</v>
      </c>
      <c r="F37" s="59" t="s">
        <v>3</v>
      </c>
      <c r="G37" s="180">
        <f>IFERROR(VLOOKUP(C37,Sheet4!A:D,4,0),0)</f>
        <v>18000</v>
      </c>
      <c r="H37" s="184">
        <f>IFERROR(VLOOKUP(C37,Sheet4!A:D,3,0),0)</f>
        <v>90</v>
      </c>
      <c r="I37" s="84">
        <f t="shared" si="0"/>
        <v>200</v>
      </c>
      <c r="J37" s="65">
        <f t="shared" si="1"/>
        <v>18000</v>
      </c>
      <c r="K37" s="68">
        <f>G37/$G$244</f>
        <v>2.7862226423178648E-3</v>
      </c>
      <c r="L37" s="85">
        <f t="shared" si="2"/>
        <v>90</v>
      </c>
      <c r="M37" s="60"/>
    </row>
    <row r="38" spans="1:14">
      <c r="A38" s="57"/>
      <c r="B38" s="62" t="s">
        <v>0</v>
      </c>
      <c r="C38" s="62" t="s">
        <v>55</v>
      </c>
      <c r="D38" s="62" t="s">
        <v>56</v>
      </c>
      <c r="E38" s="58">
        <v>145</v>
      </c>
      <c r="F38" s="59" t="s">
        <v>3</v>
      </c>
      <c r="G38" s="180">
        <f>IFERROR(VLOOKUP(C38,Sheet4!A:D,4,0),0)</f>
        <v>24800</v>
      </c>
      <c r="H38" s="184">
        <f>IFERROR(VLOOKUP(C38,Sheet4!A:D,3,0),0)</f>
        <v>27</v>
      </c>
      <c r="I38" s="84">
        <f t="shared" si="0"/>
        <v>918.51851851851848</v>
      </c>
      <c r="J38" s="65">
        <f t="shared" si="1"/>
        <v>24800</v>
      </c>
      <c r="K38" s="68">
        <f>G38/$G$244</f>
        <v>3.8387956405268359E-3</v>
      </c>
      <c r="L38" s="85">
        <f t="shared" si="2"/>
        <v>171.0344827586207</v>
      </c>
      <c r="M38" s="60"/>
    </row>
    <row r="39" spans="1:14">
      <c r="A39" s="57"/>
      <c r="B39" s="62" t="s">
        <v>0</v>
      </c>
      <c r="C39" s="62" t="s">
        <v>559</v>
      </c>
      <c r="D39" s="62" t="s">
        <v>560</v>
      </c>
      <c r="E39" s="58">
        <v>123</v>
      </c>
      <c r="F39" s="59" t="s">
        <v>608</v>
      </c>
      <c r="G39" s="180">
        <f>IFERROR(VLOOKUP(C39,Sheet4!A:D,4,0),0)</f>
        <v>0</v>
      </c>
      <c r="H39" s="184">
        <f>IFERROR(VLOOKUP(C39,Sheet4!A:D,3,0),0)</f>
        <v>0</v>
      </c>
      <c r="I39" s="84">
        <f t="shared" si="0"/>
        <v>0</v>
      </c>
      <c r="J39" s="65">
        <f t="shared" si="1"/>
        <v>0</v>
      </c>
      <c r="K39" s="68">
        <f>G39/$G$244</f>
        <v>0</v>
      </c>
      <c r="L39" s="85">
        <f t="shared" si="2"/>
        <v>0</v>
      </c>
      <c r="M39" s="60"/>
    </row>
    <row r="40" spans="1:14">
      <c r="A40" s="57"/>
      <c r="B40" s="62" t="s">
        <v>0</v>
      </c>
      <c r="C40" s="62" t="s">
        <v>555</v>
      </c>
      <c r="D40" s="62" t="s">
        <v>556</v>
      </c>
      <c r="E40" s="58">
        <v>15</v>
      </c>
      <c r="F40" s="59" t="s">
        <v>609</v>
      </c>
      <c r="G40" s="180">
        <f>IFERROR(VLOOKUP(C40,Sheet4!A:D,4,0),0)</f>
        <v>2102</v>
      </c>
      <c r="H40" s="184">
        <f>IFERROR(VLOOKUP(C40,Sheet4!A:D,3,0),0)</f>
        <v>5</v>
      </c>
      <c r="I40" s="84">
        <f t="shared" si="0"/>
        <v>420.4</v>
      </c>
      <c r="J40" s="65">
        <f t="shared" si="1"/>
        <v>2102</v>
      </c>
      <c r="K40" s="68">
        <f>G40/$G$244</f>
        <v>3.2536888856400843E-4</v>
      </c>
      <c r="L40" s="85">
        <f t="shared" si="2"/>
        <v>140.13333333333333</v>
      </c>
      <c r="M40" s="60"/>
    </row>
    <row r="41" spans="1:14">
      <c r="A41" s="57"/>
      <c r="B41" s="62" t="s">
        <v>0</v>
      </c>
      <c r="C41" s="62" t="s">
        <v>610</v>
      </c>
      <c r="D41" s="62" t="s">
        <v>662</v>
      </c>
      <c r="E41" s="58">
        <v>20</v>
      </c>
      <c r="F41" s="59" t="s">
        <v>607</v>
      </c>
      <c r="G41" s="180">
        <f>IFERROR(VLOOKUP(C41,Sheet4!A:D,4,0),0)</f>
        <v>43</v>
      </c>
      <c r="H41" s="184">
        <f>IFERROR(VLOOKUP(C41,Sheet4!A:D,3,0),0)</f>
        <v>2</v>
      </c>
      <c r="I41" s="84">
        <f t="shared" si="0"/>
        <v>21.5</v>
      </c>
      <c r="J41" s="65">
        <f t="shared" si="1"/>
        <v>43</v>
      </c>
      <c r="K41" s="68">
        <f>G41/$G$244</f>
        <v>6.6559763122037884E-6</v>
      </c>
      <c r="L41" s="85">
        <f t="shared" si="2"/>
        <v>2.15</v>
      </c>
      <c r="M41" s="60"/>
    </row>
    <row r="42" spans="1:14">
      <c r="A42" s="57"/>
      <c r="B42" s="62" t="s">
        <v>605</v>
      </c>
      <c r="C42" s="62" t="s">
        <v>611</v>
      </c>
      <c r="D42" s="62" t="s">
        <v>612</v>
      </c>
      <c r="E42" s="58">
        <v>25</v>
      </c>
      <c r="F42" s="59" t="s">
        <v>6</v>
      </c>
      <c r="G42" s="180">
        <f>IFERROR(VLOOKUP(C42,Sheet4!A:D,4,0),0)</f>
        <v>15604</v>
      </c>
      <c r="H42" s="184">
        <f>IFERROR(VLOOKUP(C42,Sheet4!A:D,3,0),0)</f>
        <v>12</v>
      </c>
      <c r="I42" s="84">
        <f t="shared" si="0"/>
        <v>1300.3333333333333</v>
      </c>
      <c r="J42" s="65">
        <f t="shared" si="1"/>
        <v>15604</v>
      </c>
      <c r="K42" s="68">
        <f>G42/$G$244</f>
        <v>2.4153454505959977E-3</v>
      </c>
      <c r="L42" s="85">
        <f t="shared" si="2"/>
        <v>624.16</v>
      </c>
      <c r="M42" s="74"/>
    </row>
    <row r="43" spans="1:14">
      <c r="A43" s="57"/>
      <c r="B43" s="62" t="s">
        <v>0</v>
      </c>
      <c r="C43" s="62" t="s">
        <v>613</v>
      </c>
      <c r="D43" s="62" t="s">
        <v>663</v>
      </c>
      <c r="E43" s="58">
        <v>0</v>
      </c>
      <c r="F43" s="59" t="s">
        <v>614</v>
      </c>
      <c r="G43" s="180">
        <v>165</v>
      </c>
      <c r="H43" s="184">
        <f>IFERROR(VLOOKUP(C43,Sheet4!A:D,3,0),0)</f>
        <v>0</v>
      </c>
      <c r="I43" s="84">
        <f t="shared" si="0"/>
        <v>0</v>
      </c>
      <c r="J43" s="65">
        <f t="shared" si="1"/>
        <v>165</v>
      </c>
      <c r="K43" s="68">
        <f>G43/$G$244</f>
        <v>2.5540374221247095E-5</v>
      </c>
      <c r="L43" s="141" t="e">
        <f t="shared" si="2"/>
        <v>#DIV/0!</v>
      </c>
      <c r="M43" s="74"/>
    </row>
    <row r="44" spans="1:14">
      <c r="A44" s="57"/>
      <c r="B44" s="62" t="s">
        <v>0</v>
      </c>
      <c r="C44" s="62" t="s">
        <v>788</v>
      </c>
      <c r="D44" s="62" t="s">
        <v>789</v>
      </c>
      <c r="E44" s="58">
        <v>50</v>
      </c>
      <c r="F44" s="59" t="s">
        <v>790</v>
      </c>
      <c r="G44" s="180">
        <f>IFERROR(VLOOKUP(C44,Sheet4!A:D,4,0),0)</f>
        <v>6838</v>
      </c>
      <c r="H44" s="184">
        <f>IFERROR(VLOOKUP(C44,Sheet4!A:D,3,0),0)</f>
        <v>27</v>
      </c>
      <c r="I44" s="84">
        <f t="shared" si="0"/>
        <v>253.25925925925927</v>
      </c>
      <c r="J44" s="65">
        <f t="shared" si="1"/>
        <v>6838</v>
      </c>
      <c r="K44" s="68">
        <f>G44/$G$244</f>
        <v>1.0584550237871977E-3</v>
      </c>
      <c r="L44" s="85">
        <f t="shared" si="2"/>
        <v>136.76</v>
      </c>
      <c r="M44" s="74"/>
    </row>
    <row r="45" spans="1:14">
      <c r="A45" s="57"/>
      <c r="B45" s="62" t="s">
        <v>605</v>
      </c>
      <c r="C45" s="62" t="s">
        <v>664</v>
      </c>
      <c r="D45" s="62" t="s">
        <v>615</v>
      </c>
      <c r="E45" s="58">
        <v>15</v>
      </c>
      <c r="F45" s="59" t="s">
        <v>6</v>
      </c>
      <c r="G45" s="180">
        <f>IFERROR(VLOOKUP(C45,Sheet4!A:D,4,0),0)</f>
        <v>0</v>
      </c>
      <c r="H45" s="184">
        <f>IFERROR(VLOOKUP(C45,Sheet4!A:D,3,0),0)</f>
        <v>0</v>
      </c>
      <c r="I45" s="84">
        <f t="shared" si="0"/>
        <v>0</v>
      </c>
      <c r="J45" s="65">
        <f t="shared" si="1"/>
        <v>0</v>
      </c>
      <c r="K45" s="68">
        <f>G45/$G$244</f>
        <v>0</v>
      </c>
      <c r="L45" s="85">
        <f t="shared" si="2"/>
        <v>0</v>
      </c>
      <c r="M45" s="74"/>
    </row>
    <row r="46" spans="1:14">
      <c r="A46" s="148"/>
      <c r="B46" s="149" t="s">
        <v>797</v>
      </c>
      <c r="C46" s="149" t="s">
        <v>798</v>
      </c>
      <c r="D46" s="149" t="s">
        <v>964</v>
      </c>
      <c r="E46" s="150">
        <v>0</v>
      </c>
      <c r="F46" s="151" t="s">
        <v>799</v>
      </c>
      <c r="G46" s="181">
        <f>IFERROR(VLOOKUP(C46,Sheet4!A:D,4,0),0)</f>
        <v>19942.5</v>
      </c>
      <c r="H46" s="185">
        <f>IFERROR(VLOOKUP(C46,Sheet4!A:D,3,0),0)</f>
        <v>69</v>
      </c>
      <c r="I46" s="147">
        <f t="shared" si="0"/>
        <v>289.02173913043481</v>
      </c>
      <c r="J46" s="152">
        <f t="shared" si="1"/>
        <v>19942.5</v>
      </c>
      <c r="K46" s="153">
        <f>G46/$G$244</f>
        <v>3.0869025024680011E-3</v>
      </c>
      <c r="L46" s="154" t="e">
        <f t="shared" si="2"/>
        <v>#DIV/0!</v>
      </c>
      <c r="M46" s="155"/>
    </row>
    <row r="47" spans="1:14">
      <c r="A47" s="142"/>
      <c r="B47" s="62" t="s">
        <v>0</v>
      </c>
      <c r="C47" s="62" t="s">
        <v>795</v>
      </c>
      <c r="D47" s="143" t="s">
        <v>963</v>
      </c>
      <c r="E47" s="144">
        <v>0</v>
      </c>
      <c r="F47" s="145" t="s">
        <v>790</v>
      </c>
      <c r="G47" s="180">
        <f>IFERROR(VLOOKUP(C47,Sheet4!A:D,4,0),0)</f>
        <v>21440.5</v>
      </c>
      <c r="H47" s="184">
        <f>IFERROR(VLOOKUP(C47,Sheet4!A:D,3,0),0)</f>
        <v>89</v>
      </c>
      <c r="I47" s="84">
        <f t="shared" si="0"/>
        <v>240.90449438202248</v>
      </c>
      <c r="J47" s="65">
        <f t="shared" si="1"/>
        <v>21440.5</v>
      </c>
      <c r="K47" s="68">
        <f>G47/$G$244</f>
        <v>3.3187781423675657E-3</v>
      </c>
      <c r="L47" s="85" t="e">
        <f t="shared" si="2"/>
        <v>#DIV/0!</v>
      </c>
      <c r="M47" s="146"/>
    </row>
    <row r="48" spans="1:14">
      <c r="A48" s="92" t="s">
        <v>57</v>
      </c>
      <c r="B48" s="93" t="s">
        <v>58</v>
      </c>
      <c r="C48" s="93" t="s">
        <v>59</v>
      </c>
      <c r="D48" s="93"/>
      <c r="E48" s="94">
        <f>SUM(E3:E47)</f>
        <v>12116</v>
      </c>
      <c r="F48" s="95"/>
      <c r="G48" s="182">
        <f>SUM(G3:G47)</f>
        <v>1317424.03</v>
      </c>
      <c r="H48" s="186">
        <f>SUM(H3:H47)</f>
        <v>4412</v>
      </c>
      <c r="I48" s="96">
        <f t="shared" si="0"/>
        <v>298.60018812330009</v>
      </c>
      <c r="J48" s="94">
        <f t="shared" si="1"/>
        <v>1317424.03</v>
      </c>
      <c r="K48" s="97">
        <f>G48/$G$244</f>
        <v>0.20392425899553612</v>
      </c>
      <c r="L48" s="94">
        <f t="shared" si="2"/>
        <v>108.7342381974249</v>
      </c>
      <c r="M48" s="98"/>
      <c r="N48" s="61"/>
    </row>
    <row r="49" spans="1:13">
      <c r="A49" s="70"/>
      <c r="B49" s="70" t="s">
        <v>60</v>
      </c>
      <c r="C49" s="71" t="s">
        <v>616</v>
      </c>
      <c r="D49" s="72" t="s">
        <v>617</v>
      </c>
      <c r="E49" s="58">
        <v>74</v>
      </c>
      <c r="F49" s="59" t="s">
        <v>24</v>
      </c>
      <c r="G49" s="180">
        <f>IFERROR(VLOOKUP(C49,Sheet4!A:D,4,0),0)</f>
        <v>5963</v>
      </c>
      <c r="H49" s="184">
        <f>IFERROR(VLOOKUP(C49,Sheet4!A:D,3,0),0)</f>
        <v>19</v>
      </c>
      <c r="I49" s="84">
        <f t="shared" si="0"/>
        <v>313.84210526315792</v>
      </c>
      <c r="J49" s="65">
        <f t="shared" si="1"/>
        <v>5963</v>
      </c>
      <c r="K49" s="68">
        <f>G49/$G$244</f>
        <v>9.2301364534119041E-4</v>
      </c>
      <c r="L49" s="85">
        <f t="shared" si="2"/>
        <v>80.581081081081081</v>
      </c>
      <c r="M49" s="60"/>
    </row>
    <row r="50" spans="1:13">
      <c r="A50" s="70"/>
      <c r="B50" s="70" t="s">
        <v>60</v>
      </c>
      <c r="C50" s="71" t="s">
        <v>65</v>
      </c>
      <c r="D50" s="72" t="s">
        <v>66</v>
      </c>
      <c r="E50" s="58">
        <v>148</v>
      </c>
      <c r="F50" s="59" t="s">
        <v>3</v>
      </c>
      <c r="G50" s="180">
        <f>IFERROR(VLOOKUP(C50,Sheet4!A:D,4,0),0)</f>
        <v>36442</v>
      </c>
      <c r="H50" s="184">
        <f>IFERROR(VLOOKUP(C50,Sheet4!A:D,3,0),0)</f>
        <v>17</v>
      </c>
      <c r="I50" s="84">
        <f t="shared" si="0"/>
        <v>2143.6470588235293</v>
      </c>
      <c r="J50" s="65">
        <f t="shared" si="1"/>
        <v>36442</v>
      </c>
      <c r="K50" s="68">
        <f>G50/$G$244</f>
        <v>5.6408625295193129E-3</v>
      </c>
      <c r="L50" s="85">
        <f t="shared" si="2"/>
        <v>246.22972972972974</v>
      </c>
      <c r="M50" s="60"/>
    </row>
    <row r="51" spans="1:13">
      <c r="A51" s="99"/>
      <c r="B51" s="100" t="s">
        <v>60</v>
      </c>
      <c r="C51" s="101" t="s">
        <v>67</v>
      </c>
      <c r="D51" s="102" t="s">
        <v>68</v>
      </c>
      <c r="E51" s="58">
        <v>88</v>
      </c>
      <c r="F51" s="59" t="s">
        <v>3</v>
      </c>
      <c r="G51" s="180">
        <f>IFERROR(VLOOKUP(C51,Sheet4!A:D,4,0),0)</f>
        <v>59110</v>
      </c>
      <c r="H51" s="184">
        <f>IFERROR(VLOOKUP(C51,Sheet4!A:D,3,0),0)</f>
        <v>48</v>
      </c>
      <c r="I51" s="84">
        <f t="shared" si="0"/>
        <v>1231.4583333333333</v>
      </c>
      <c r="J51" s="65">
        <f t="shared" si="1"/>
        <v>59110</v>
      </c>
      <c r="K51" s="68">
        <f>G51/$G$244</f>
        <v>9.1496455770782772E-3</v>
      </c>
      <c r="L51" s="85">
        <f t="shared" si="2"/>
        <v>671.7045454545455</v>
      </c>
      <c r="M51" s="103"/>
    </row>
    <row r="52" spans="1:13">
      <c r="A52" s="70"/>
      <c r="B52" s="70" t="s">
        <v>60</v>
      </c>
      <c r="C52" s="71" t="s">
        <v>69</v>
      </c>
      <c r="D52" s="72" t="s">
        <v>70</v>
      </c>
      <c r="E52" s="58">
        <v>71</v>
      </c>
      <c r="F52" s="59" t="s">
        <v>6</v>
      </c>
      <c r="G52" s="180">
        <f>IFERROR(VLOOKUP(C52,Sheet4!A:D,4,0),0)</f>
        <v>0</v>
      </c>
      <c r="H52" s="184">
        <f>IFERROR(VLOOKUP(C52,Sheet4!A:D,3,0),0)</f>
        <v>0</v>
      </c>
      <c r="I52" s="84">
        <f t="shared" si="0"/>
        <v>0</v>
      </c>
      <c r="J52" s="65">
        <f t="shared" si="1"/>
        <v>0</v>
      </c>
      <c r="K52" s="68">
        <f>G52/$G$244</f>
        <v>0</v>
      </c>
      <c r="L52" s="85">
        <f t="shared" si="2"/>
        <v>0</v>
      </c>
      <c r="M52" s="60" t="s">
        <v>539</v>
      </c>
    </row>
    <row r="53" spans="1:13">
      <c r="A53" s="70"/>
      <c r="B53" s="70" t="s">
        <v>60</v>
      </c>
      <c r="C53" s="71" t="s">
        <v>561</v>
      </c>
      <c r="D53" s="72" t="s">
        <v>665</v>
      </c>
      <c r="E53" s="58">
        <v>46</v>
      </c>
      <c r="F53" s="59" t="s">
        <v>85</v>
      </c>
      <c r="G53" s="180">
        <f>IFERROR(VLOOKUP(C53,Sheet4!A:D,4,0),0)</f>
        <v>6325</v>
      </c>
      <c r="H53" s="184">
        <f>IFERROR(VLOOKUP(C53,Sheet4!A:D,3,0),0)</f>
        <v>39</v>
      </c>
      <c r="I53" s="84">
        <f t="shared" si="0"/>
        <v>162.17948717948718</v>
      </c>
      <c r="J53" s="65">
        <f t="shared" si="1"/>
        <v>6325</v>
      </c>
      <c r="K53" s="68">
        <f>G53/$G$244</f>
        <v>9.7904767848113871E-4</v>
      </c>
      <c r="L53" s="85">
        <f t="shared" si="2"/>
        <v>137.5</v>
      </c>
      <c r="M53" s="60"/>
    </row>
    <row r="54" spans="1:13">
      <c r="A54" s="70"/>
      <c r="B54" s="70" t="s">
        <v>60</v>
      </c>
      <c r="C54" s="71" t="s">
        <v>562</v>
      </c>
      <c r="D54" s="72" t="s">
        <v>618</v>
      </c>
      <c r="E54" s="58">
        <v>22</v>
      </c>
      <c r="F54" s="59" t="s">
        <v>24</v>
      </c>
      <c r="G54" s="180">
        <f>IFERROR(VLOOKUP(C54,Sheet4!A:D,4,0),0)</f>
        <v>7506</v>
      </c>
      <c r="H54" s="184">
        <f>IFERROR(VLOOKUP(C54,Sheet4!A:D,3,0),0)</f>
        <v>7</v>
      </c>
      <c r="I54" s="84">
        <f t="shared" si="0"/>
        <v>1072.2857142857142</v>
      </c>
      <c r="J54" s="65">
        <f t="shared" si="1"/>
        <v>7506</v>
      </c>
      <c r="K54" s="68">
        <f>G54/$G$244</f>
        <v>1.1618548418465496E-3</v>
      </c>
      <c r="L54" s="85">
        <f t="shared" si="2"/>
        <v>341.18181818181819</v>
      </c>
      <c r="M54" s="60"/>
    </row>
    <row r="55" spans="1:13">
      <c r="A55" s="70"/>
      <c r="B55" s="70" t="s">
        <v>60</v>
      </c>
      <c r="C55" s="71" t="s">
        <v>563</v>
      </c>
      <c r="D55" s="72" t="s">
        <v>619</v>
      </c>
      <c r="E55" s="58">
        <v>94</v>
      </c>
      <c r="F55" s="59" t="s">
        <v>3</v>
      </c>
      <c r="G55" s="180">
        <f>IFERROR(VLOOKUP(C55,Sheet4!A:D,4,0),0)</f>
        <v>7506</v>
      </c>
      <c r="H55" s="184">
        <f>IFERROR(VLOOKUP(C55,Sheet4!A:D,3,0),0)</f>
        <v>39</v>
      </c>
      <c r="I55" s="84">
        <f t="shared" si="0"/>
        <v>192.46153846153845</v>
      </c>
      <c r="J55" s="104">
        <f t="shared" si="1"/>
        <v>7506</v>
      </c>
      <c r="K55" s="68">
        <f>G55/$G$244</f>
        <v>1.1618548418465496E-3</v>
      </c>
      <c r="L55" s="85">
        <f t="shared" si="2"/>
        <v>79.851063829787236</v>
      </c>
      <c r="M55" s="60"/>
    </row>
    <row r="56" spans="1:13">
      <c r="A56" s="70"/>
      <c r="B56" s="70" t="s">
        <v>60</v>
      </c>
      <c r="C56" s="71" t="s">
        <v>557</v>
      </c>
      <c r="D56" s="72" t="s">
        <v>666</v>
      </c>
      <c r="E56" s="58">
        <v>213</v>
      </c>
      <c r="F56" s="59" t="s">
        <v>3</v>
      </c>
      <c r="G56" s="180">
        <f>IFERROR(VLOOKUP(C56,Sheet4!A:D,4,0),0)</f>
        <v>7384</v>
      </c>
      <c r="H56" s="184">
        <f>IFERROR(VLOOKUP(C56,Sheet4!A:D,3,0),0)</f>
        <v>3</v>
      </c>
      <c r="I56" s="84">
        <f t="shared" si="0"/>
        <v>2461.3333333333335</v>
      </c>
      <c r="J56" s="65">
        <f t="shared" si="1"/>
        <v>7384</v>
      </c>
      <c r="K56" s="68">
        <f>G56/$G$244</f>
        <v>1.1429704439375064E-3</v>
      </c>
      <c r="L56" s="85">
        <f t="shared" si="2"/>
        <v>34.666666666666664</v>
      </c>
      <c r="M56" s="60"/>
    </row>
    <row r="57" spans="1:13">
      <c r="A57" s="70"/>
      <c r="B57" s="70" t="s">
        <v>60</v>
      </c>
      <c r="C57" s="71" t="s">
        <v>81</v>
      </c>
      <c r="D57" s="72" t="s">
        <v>82</v>
      </c>
      <c r="E57" s="58">
        <v>59</v>
      </c>
      <c r="F57" s="59" t="s">
        <v>6</v>
      </c>
      <c r="G57" s="180">
        <f>IFERROR(VLOOKUP(C57,Sheet4!A:D,4,0),0)</f>
        <v>17908</v>
      </c>
      <c r="H57" s="184">
        <f>IFERROR(VLOOKUP(C57,Sheet4!A:D,3,0),0)</f>
        <v>40</v>
      </c>
      <c r="I57" s="84">
        <f t="shared" si="0"/>
        <v>447.7</v>
      </c>
      <c r="J57" s="65">
        <f t="shared" si="1"/>
        <v>17908</v>
      </c>
      <c r="K57" s="68">
        <f>G57/$G$244</f>
        <v>2.7719819488126844E-3</v>
      </c>
      <c r="L57" s="85">
        <f t="shared" si="2"/>
        <v>303.52542372881356</v>
      </c>
      <c r="M57" s="60"/>
    </row>
    <row r="58" spans="1:13">
      <c r="A58" s="70"/>
      <c r="B58" s="70" t="s">
        <v>667</v>
      </c>
      <c r="C58" s="71" t="s">
        <v>668</v>
      </c>
      <c r="D58" s="72" t="s">
        <v>669</v>
      </c>
      <c r="E58" s="58">
        <v>30</v>
      </c>
      <c r="F58" s="59" t="s">
        <v>670</v>
      </c>
      <c r="G58" s="180">
        <f>IFERROR(VLOOKUP(C58,Sheet4!A:D,4,0),0)</f>
        <v>3330.6</v>
      </c>
      <c r="H58" s="184">
        <f>IFERROR(VLOOKUP(C58,Sheet4!A:D,3,0),0)</f>
        <v>38</v>
      </c>
      <c r="I58" s="84">
        <f t="shared" si="0"/>
        <v>87.647368421052633</v>
      </c>
      <c r="J58" s="65">
        <f t="shared" si="1"/>
        <v>3330.6</v>
      </c>
      <c r="K58" s="68">
        <f>G58/$G$244</f>
        <v>5.1554406291688226E-4</v>
      </c>
      <c r="L58" s="85">
        <f t="shared" si="2"/>
        <v>111.02</v>
      </c>
      <c r="M58" s="60"/>
    </row>
    <row r="59" spans="1:13">
      <c r="A59" s="70"/>
      <c r="B59" s="70" t="s">
        <v>60</v>
      </c>
      <c r="C59" s="71" t="s">
        <v>86</v>
      </c>
      <c r="D59" s="72" t="s">
        <v>87</v>
      </c>
      <c r="E59" s="58">
        <v>120</v>
      </c>
      <c r="F59" s="59" t="s">
        <v>3</v>
      </c>
      <c r="G59" s="180">
        <f>IFERROR(VLOOKUP(C59,Sheet4!A:D,4,0),0)</f>
        <v>4550</v>
      </c>
      <c r="H59" s="184">
        <f>IFERROR(VLOOKUP(C59,Sheet4!A:D,3,0),0)</f>
        <v>2</v>
      </c>
      <c r="I59" s="84">
        <f t="shared" si="0"/>
        <v>2275</v>
      </c>
      <c r="J59" s="65">
        <f t="shared" si="1"/>
        <v>4550</v>
      </c>
      <c r="K59" s="68">
        <f>G59/$G$244</f>
        <v>7.0429516791923805E-4</v>
      </c>
      <c r="L59" s="85">
        <f t="shared" si="2"/>
        <v>37.916666666666664</v>
      </c>
      <c r="M59" s="60" t="s">
        <v>540</v>
      </c>
    </row>
    <row r="60" spans="1:13">
      <c r="A60" s="70"/>
      <c r="B60" s="70" t="s">
        <v>132</v>
      </c>
      <c r="C60" s="71" t="s">
        <v>671</v>
      </c>
      <c r="D60" s="72" t="s">
        <v>672</v>
      </c>
      <c r="E60" s="58">
        <v>247</v>
      </c>
      <c r="F60" s="59" t="s">
        <v>21</v>
      </c>
      <c r="G60" s="180">
        <f>IFERROR(VLOOKUP(C60,Sheet4!A:D,4,0),0)</f>
        <v>15052</v>
      </c>
      <c r="H60" s="184">
        <f>IFERROR(VLOOKUP(C60,Sheet4!A:D,3,0),0)</f>
        <v>128</v>
      </c>
      <c r="I60" s="84">
        <f t="shared" si="0"/>
        <v>117.59375</v>
      </c>
      <c r="J60" s="65">
        <f t="shared" si="1"/>
        <v>15052</v>
      </c>
      <c r="K60" s="68">
        <f>G60/$G$244</f>
        <v>2.3299012895649169E-3</v>
      </c>
      <c r="L60" s="85">
        <f t="shared" si="2"/>
        <v>60.939271255060731</v>
      </c>
      <c r="M60" s="60"/>
    </row>
    <row r="61" spans="1:13">
      <c r="A61" s="70"/>
      <c r="B61" s="70" t="s">
        <v>60</v>
      </c>
      <c r="C61" s="71" t="s">
        <v>94</v>
      </c>
      <c r="D61" s="72" t="s">
        <v>673</v>
      </c>
      <c r="E61" s="58">
        <v>43</v>
      </c>
      <c r="F61" s="59" t="s">
        <v>6</v>
      </c>
      <c r="G61" s="180">
        <f>IFERROR(VLOOKUP(C61,Sheet4!A:D,4,0),0)</f>
        <v>6782</v>
      </c>
      <c r="H61" s="184">
        <f>IFERROR(VLOOKUP(C61,Sheet4!A:D,3,0),0)</f>
        <v>11</v>
      </c>
      <c r="I61" s="84">
        <f t="shared" si="0"/>
        <v>616.5454545454545</v>
      </c>
      <c r="J61" s="65">
        <f t="shared" si="1"/>
        <v>6782</v>
      </c>
      <c r="K61" s="68">
        <f>G61/$G$244</f>
        <v>1.0497867755666533E-3</v>
      </c>
      <c r="L61" s="85">
        <f t="shared" si="2"/>
        <v>157.72093023255815</v>
      </c>
      <c r="M61" s="60"/>
    </row>
    <row r="62" spans="1:13">
      <c r="A62" s="70"/>
      <c r="B62" s="70" t="s">
        <v>60</v>
      </c>
      <c r="C62" s="71" t="s">
        <v>95</v>
      </c>
      <c r="D62" s="72" t="s">
        <v>96</v>
      </c>
      <c r="E62" s="58">
        <v>103</v>
      </c>
      <c r="F62" s="59" t="s">
        <v>3</v>
      </c>
      <c r="G62" s="180">
        <f>IFERROR(VLOOKUP(C62,Sheet4!A:D,4,0),0)</f>
        <v>16218</v>
      </c>
      <c r="H62" s="184">
        <f>IFERROR(VLOOKUP(C62,Sheet4!A:D,3,0),0)</f>
        <v>22</v>
      </c>
      <c r="I62" s="84">
        <f t="shared" si="0"/>
        <v>737.18181818181813</v>
      </c>
      <c r="J62" s="65">
        <f t="shared" si="1"/>
        <v>16218</v>
      </c>
      <c r="K62" s="68">
        <f>G62/$G$244</f>
        <v>2.5103866007283961E-3</v>
      </c>
      <c r="L62" s="85">
        <f t="shared" si="2"/>
        <v>157.45631067961165</v>
      </c>
      <c r="M62" s="60" t="s">
        <v>541</v>
      </c>
    </row>
    <row r="63" spans="1:13">
      <c r="A63" s="70"/>
      <c r="B63" s="70" t="s">
        <v>60</v>
      </c>
      <c r="C63" s="71" t="s">
        <v>97</v>
      </c>
      <c r="D63" s="72" t="s">
        <v>98</v>
      </c>
      <c r="E63" s="58">
        <v>192</v>
      </c>
      <c r="F63" s="59" t="s">
        <v>3</v>
      </c>
      <c r="G63" s="180">
        <f>IFERROR(VLOOKUP(C63,Sheet4!A:D,4,0),0)</f>
        <v>30370</v>
      </c>
      <c r="H63" s="184">
        <f>IFERROR(VLOOKUP(C63,Sheet4!A:D,3,0),0)</f>
        <v>93</v>
      </c>
      <c r="I63" s="84">
        <f t="shared" si="0"/>
        <v>326.55913978494624</v>
      </c>
      <c r="J63" s="65">
        <f t="shared" si="1"/>
        <v>30370</v>
      </c>
      <c r="K63" s="68">
        <f>G63/$G$244</f>
        <v>4.7009767581774201E-3</v>
      </c>
      <c r="L63" s="85">
        <f t="shared" si="2"/>
        <v>158.17708333333334</v>
      </c>
      <c r="M63" s="60"/>
    </row>
    <row r="64" spans="1:13">
      <c r="A64" s="70"/>
      <c r="B64" s="70" t="s">
        <v>60</v>
      </c>
      <c r="C64" s="71" t="s">
        <v>674</v>
      </c>
      <c r="D64" s="72" t="s">
        <v>675</v>
      </c>
      <c r="E64" s="58">
        <v>9</v>
      </c>
      <c r="F64" s="59" t="s">
        <v>13</v>
      </c>
      <c r="G64" s="180">
        <f>IFERROR(VLOOKUP(C64,Sheet4!A:D,4,0),0)</f>
        <v>1918</v>
      </c>
      <c r="H64" s="184">
        <f>IFERROR(VLOOKUP(C64,Sheet4!A:D,3,0),0)</f>
        <v>7</v>
      </c>
      <c r="I64" s="84">
        <f t="shared" si="0"/>
        <v>274</v>
      </c>
      <c r="J64" s="65">
        <f t="shared" si="1"/>
        <v>1918</v>
      </c>
      <c r="K64" s="68">
        <f>G64/$G$244</f>
        <v>2.9688750155364802E-4</v>
      </c>
      <c r="L64" s="85">
        <f t="shared" si="2"/>
        <v>213.11111111111111</v>
      </c>
      <c r="M64" s="60"/>
    </row>
    <row r="65" spans="1:13" ht="15" customHeight="1">
      <c r="A65" s="70"/>
      <c r="B65" s="70" t="s">
        <v>60</v>
      </c>
      <c r="C65" s="71" t="s">
        <v>99</v>
      </c>
      <c r="D65" s="72" t="s">
        <v>100</v>
      </c>
      <c r="E65" s="58">
        <v>755</v>
      </c>
      <c r="F65" s="59" t="s">
        <v>3</v>
      </c>
      <c r="G65" s="180">
        <f>IFERROR(VLOOKUP(C65,Sheet4!A:D,4,0),0)</f>
        <v>64245</v>
      </c>
      <c r="H65" s="184">
        <f>IFERROR(VLOOKUP(C65,Sheet4!A:D,3,0),0)</f>
        <v>149</v>
      </c>
      <c r="I65" s="84">
        <f t="shared" si="0"/>
        <v>431.17449664429529</v>
      </c>
      <c r="J65" s="65">
        <f t="shared" si="1"/>
        <v>64245</v>
      </c>
      <c r="K65" s="68">
        <f>G65/$G$244</f>
        <v>9.9444929808728457E-3</v>
      </c>
      <c r="L65" s="85">
        <f t="shared" si="2"/>
        <v>85.092715231788077</v>
      </c>
      <c r="M65" s="60"/>
    </row>
    <row r="66" spans="1:13">
      <c r="A66" s="70"/>
      <c r="B66" s="70" t="s">
        <v>60</v>
      </c>
      <c r="C66" s="71" t="s">
        <v>101</v>
      </c>
      <c r="D66" s="72" t="s">
        <v>102</v>
      </c>
      <c r="E66" s="58">
        <v>164</v>
      </c>
      <c r="F66" s="59" t="s">
        <v>3</v>
      </c>
      <c r="G66" s="180">
        <f>IFERROR(VLOOKUP(C66,Sheet4!A:D,4,0),0)</f>
        <v>8816</v>
      </c>
      <c r="H66" s="184">
        <f>IFERROR(VLOOKUP(C66,Sheet4!A:D,3,0),0)</f>
        <v>15</v>
      </c>
      <c r="I66" s="84">
        <f t="shared" si="0"/>
        <v>587.73333333333335</v>
      </c>
      <c r="J66" s="65">
        <f t="shared" si="1"/>
        <v>8816</v>
      </c>
      <c r="K66" s="68">
        <f>G66/$G$244</f>
        <v>1.3646299341485721E-3</v>
      </c>
      <c r="L66" s="85">
        <f t="shared" si="2"/>
        <v>53.756097560975611</v>
      </c>
      <c r="M66" s="60"/>
    </row>
    <row r="67" spans="1:13">
      <c r="A67" s="70"/>
      <c r="B67" s="70" t="s">
        <v>60</v>
      </c>
      <c r="C67" s="71" t="s">
        <v>103</v>
      </c>
      <c r="D67" s="72" t="s">
        <v>104</v>
      </c>
      <c r="E67" s="58">
        <v>69</v>
      </c>
      <c r="F67" s="59" t="s">
        <v>3</v>
      </c>
      <c r="G67" s="180">
        <f>IFERROR(VLOOKUP(C67,Sheet4!A:D,4,0),0)</f>
        <v>9238</v>
      </c>
      <c r="H67" s="184">
        <f>IFERROR(VLOOKUP(C67,Sheet4!A:D,3,0),0)</f>
        <v>21</v>
      </c>
      <c r="I67" s="84">
        <f t="shared" ref="I67:I129" si="3">IFERROR(G67/H67,0)</f>
        <v>439.90476190476193</v>
      </c>
      <c r="J67" s="65">
        <f t="shared" ref="J67:J129" si="4">G67</f>
        <v>9238</v>
      </c>
      <c r="K67" s="68">
        <f>G67/$G$244</f>
        <v>1.4299513760962464E-3</v>
      </c>
      <c r="L67" s="85">
        <f t="shared" ref="L67:L129" si="5">J67/E67</f>
        <v>133.8840579710145</v>
      </c>
      <c r="M67" s="60"/>
    </row>
    <row r="68" spans="1:13">
      <c r="A68" s="70"/>
      <c r="B68" s="70" t="s">
        <v>60</v>
      </c>
      <c r="C68" s="71" t="s">
        <v>105</v>
      </c>
      <c r="D68" s="72" t="s">
        <v>106</v>
      </c>
      <c r="E68" s="58">
        <v>77</v>
      </c>
      <c r="F68" s="59" t="s">
        <v>85</v>
      </c>
      <c r="G68" s="180">
        <f>IFERROR(VLOOKUP(C68,Sheet4!A:D,4,0),0)</f>
        <v>3834</v>
      </c>
      <c r="H68" s="184">
        <f>IFERROR(VLOOKUP(C68,Sheet4!A:D,3,0),0)</f>
        <v>29</v>
      </c>
      <c r="I68" s="84">
        <f t="shared" si="3"/>
        <v>132.20689655172413</v>
      </c>
      <c r="J68" s="65">
        <f t="shared" si="4"/>
        <v>3834</v>
      </c>
      <c r="K68" s="68">
        <f>G68/$G$244</f>
        <v>5.9346542281370521E-4</v>
      </c>
      <c r="L68" s="85">
        <f t="shared" si="5"/>
        <v>49.79220779220779</v>
      </c>
      <c r="M68" s="60"/>
    </row>
    <row r="69" spans="1:13">
      <c r="A69" s="70"/>
      <c r="B69" s="70" t="s">
        <v>60</v>
      </c>
      <c r="C69" s="71" t="s">
        <v>107</v>
      </c>
      <c r="D69" s="72" t="s">
        <v>108</v>
      </c>
      <c r="E69" s="58">
        <v>110</v>
      </c>
      <c r="F69" s="59" t="s">
        <v>3</v>
      </c>
      <c r="G69" s="180">
        <f>IFERROR(VLOOKUP(C69,Sheet4!A:D,4,0),0)</f>
        <v>30208</v>
      </c>
      <c r="H69" s="184">
        <f>IFERROR(VLOOKUP(C69,Sheet4!A:D,3,0),0)</f>
        <v>41</v>
      </c>
      <c r="I69" s="84">
        <f t="shared" si="3"/>
        <v>736.78048780487802</v>
      </c>
      <c r="J69" s="65">
        <f t="shared" si="4"/>
        <v>30208</v>
      </c>
      <c r="K69" s="68">
        <f>G69/$G$244</f>
        <v>4.6759007543965593E-3</v>
      </c>
      <c r="L69" s="85">
        <f t="shared" si="5"/>
        <v>274.61818181818182</v>
      </c>
      <c r="M69" s="60" t="s">
        <v>542</v>
      </c>
    </row>
    <row r="70" spans="1:13">
      <c r="A70" s="70"/>
      <c r="B70" s="70" t="s">
        <v>60</v>
      </c>
      <c r="C70" s="71" t="s">
        <v>109</v>
      </c>
      <c r="D70" s="72" t="s">
        <v>110</v>
      </c>
      <c r="E70" s="58">
        <v>198</v>
      </c>
      <c r="F70" s="59" t="s">
        <v>3</v>
      </c>
      <c r="G70" s="180">
        <f>IFERROR(VLOOKUP(C70,Sheet4!A:D,4,0),0)</f>
        <v>11696</v>
      </c>
      <c r="H70" s="184">
        <f>IFERROR(VLOOKUP(C70,Sheet4!A:D,3,0),0)</f>
        <v>21</v>
      </c>
      <c r="I70" s="84">
        <f t="shared" si="3"/>
        <v>556.95238095238096</v>
      </c>
      <c r="J70" s="65">
        <f t="shared" si="4"/>
        <v>11696</v>
      </c>
      <c r="K70" s="68">
        <f>G70/$G$244</f>
        <v>1.8104255569194303E-3</v>
      </c>
      <c r="L70" s="85">
        <f t="shared" si="5"/>
        <v>59.070707070707073</v>
      </c>
      <c r="M70" s="60" t="s">
        <v>543</v>
      </c>
    </row>
    <row r="71" spans="1:13">
      <c r="A71" s="70"/>
      <c r="B71" s="70" t="s">
        <v>60</v>
      </c>
      <c r="C71" s="71" t="s">
        <v>111</v>
      </c>
      <c r="D71" s="72" t="s">
        <v>112</v>
      </c>
      <c r="E71" s="58">
        <v>137</v>
      </c>
      <c r="F71" s="59" t="s">
        <v>3</v>
      </c>
      <c r="G71" s="180">
        <f>IFERROR(VLOOKUP(C71,Sheet4!A:D,4,0),0)</f>
        <v>32133</v>
      </c>
      <c r="H71" s="184">
        <f>IFERROR(VLOOKUP(C71,Sheet4!A:D,3,0),0)</f>
        <v>29</v>
      </c>
      <c r="I71" s="84">
        <f t="shared" si="3"/>
        <v>1108.0344827586207</v>
      </c>
      <c r="J71" s="65">
        <f t="shared" si="4"/>
        <v>32133</v>
      </c>
      <c r="K71" s="68">
        <f>G71/$G$244</f>
        <v>4.973871786977775E-3</v>
      </c>
      <c r="L71" s="85">
        <f t="shared" si="5"/>
        <v>234.54744525547446</v>
      </c>
      <c r="M71" s="60"/>
    </row>
    <row r="72" spans="1:13">
      <c r="A72" s="70"/>
      <c r="B72" s="70" t="s">
        <v>60</v>
      </c>
      <c r="C72" s="71" t="s">
        <v>113</v>
      </c>
      <c r="D72" s="72" t="s">
        <v>114</v>
      </c>
      <c r="E72" s="58">
        <v>356</v>
      </c>
      <c r="F72" s="59" t="s">
        <v>24</v>
      </c>
      <c r="G72" s="180">
        <f>IFERROR(VLOOKUP(C72,Sheet4!A:D,4,0),0)</f>
        <v>54020.499999999993</v>
      </c>
      <c r="H72" s="184">
        <f>IFERROR(VLOOKUP(C72,Sheet4!A:D,3,0),0)</f>
        <v>560</v>
      </c>
      <c r="I72" s="84">
        <f t="shared" si="3"/>
        <v>96.465178571428552</v>
      </c>
      <c r="J72" s="65">
        <f t="shared" si="4"/>
        <v>54020.499999999993</v>
      </c>
      <c r="K72" s="68">
        <f>G72/$G$244</f>
        <v>8.3618411249628995E-3</v>
      </c>
      <c r="L72" s="85">
        <f t="shared" si="5"/>
        <v>151.74297752808988</v>
      </c>
      <c r="M72" s="60"/>
    </row>
    <row r="73" spans="1:13">
      <c r="A73" s="70"/>
      <c r="B73" s="70" t="s">
        <v>60</v>
      </c>
      <c r="C73" s="71" t="s">
        <v>115</v>
      </c>
      <c r="D73" s="72" t="s">
        <v>116</v>
      </c>
      <c r="E73" s="58">
        <v>78</v>
      </c>
      <c r="F73" s="59" t="s">
        <v>3</v>
      </c>
      <c r="G73" s="180">
        <f>IFERROR(VLOOKUP(C73,Sheet4!A:D,4,0),0)</f>
        <v>7552.5</v>
      </c>
      <c r="H73" s="184">
        <f>IFERROR(VLOOKUP(C73,Sheet4!A:D,3,0),0)</f>
        <v>47</v>
      </c>
      <c r="I73" s="84">
        <f t="shared" si="3"/>
        <v>160.69148936170214</v>
      </c>
      <c r="J73" s="65">
        <f t="shared" si="4"/>
        <v>7552.5</v>
      </c>
      <c r="K73" s="68">
        <f>G73/$G$244</f>
        <v>1.1690525836725375E-3</v>
      </c>
      <c r="L73" s="85">
        <f t="shared" si="5"/>
        <v>96.82692307692308</v>
      </c>
      <c r="M73" s="60"/>
    </row>
    <row r="74" spans="1:13">
      <c r="A74" s="70"/>
      <c r="B74" s="70" t="s">
        <v>60</v>
      </c>
      <c r="C74" s="71" t="s">
        <v>117</v>
      </c>
      <c r="D74" s="72" t="s">
        <v>118</v>
      </c>
      <c r="E74" s="58">
        <v>129</v>
      </c>
      <c r="F74" s="59" t="s">
        <v>3</v>
      </c>
      <c r="G74" s="180">
        <f>IFERROR(VLOOKUP(C74,Sheet4!A:D,4,0),0)</f>
        <v>12716</v>
      </c>
      <c r="H74" s="184">
        <f>IFERROR(VLOOKUP(C74,Sheet4!A:D,3,0),0)</f>
        <v>15</v>
      </c>
      <c r="I74" s="84">
        <f t="shared" si="3"/>
        <v>847.73333333333335</v>
      </c>
      <c r="J74" s="65">
        <f t="shared" si="4"/>
        <v>12716</v>
      </c>
      <c r="K74" s="68">
        <f>G74/$G$244</f>
        <v>1.968311506650776E-3</v>
      </c>
      <c r="L74" s="85">
        <f t="shared" si="5"/>
        <v>98.573643410852711</v>
      </c>
      <c r="M74" s="60"/>
    </row>
    <row r="75" spans="1:13">
      <c r="A75" s="70"/>
      <c r="B75" s="70" t="s">
        <v>60</v>
      </c>
      <c r="C75" s="71" t="s">
        <v>121</v>
      </c>
      <c r="D75" s="72" t="s">
        <v>122</v>
      </c>
      <c r="E75" s="58">
        <v>52</v>
      </c>
      <c r="F75" s="59" t="s">
        <v>21</v>
      </c>
      <c r="G75" s="180">
        <f>IFERROR(VLOOKUP(C75,Sheet4!A:D,4,0),0)</f>
        <v>13409</v>
      </c>
      <c r="H75" s="184">
        <f>IFERROR(VLOOKUP(C75,Sheet4!A:D,3,0),0)</f>
        <v>303</v>
      </c>
      <c r="I75" s="84">
        <f t="shared" si="3"/>
        <v>44.254125412541256</v>
      </c>
      <c r="J75" s="65">
        <f t="shared" si="4"/>
        <v>13409</v>
      </c>
      <c r="K75" s="68">
        <f>G75/$G$244</f>
        <v>2.0755810783800138E-3</v>
      </c>
      <c r="L75" s="85">
        <f t="shared" si="5"/>
        <v>257.86538461538464</v>
      </c>
      <c r="M75" s="60"/>
    </row>
    <row r="76" spans="1:13">
      <c r="A76" s="70"/>
      <c r="B76" s="70" t="s">
        <v>676</v>
      </c>
      <c r="C76" s="71" t="s">
        <v>537</v>
      </c>
      <c r="D76" s="71" t="s">
        <v>677</v>
      </c>
      <c r="E76" s="58">
        <v>353</v>
      </c>
      <c r="F76" s="59" t="s">
        <v>170</v>
      </c>
      <c r="G76" s="180">
        <f>IFERROR(VLOOKUP(C76,Sheet4!A:D,4,0),0)</f>
        <v>39397.699999999997</v>
      </c>
      <c r="H76" s="184">
        <f>IFERROR(VLOOKUP(C76,Sheet4!A:D,3,0),0)</f>
        <v>372</v>
      </c>
      <c r="I76" s="84">
        <f t="shared" si="3"/>
        <v>105.90779569892473</v>
      </c>
      <c r="J76" s="65">
        <f t="shared" si="4"/>
        <v>39397.699999999997</v>
      </c>
      <c r="K76" s="68">
        <f>G76/$G$244</f>
        <v>6.0983757664025851E-3</v>
      </c>
      <c r="L76" s="85">
        <f t="shared" si="5"/>
        <v>111.60821529745041</v>
      </c>
      <c r="M76" s="60"/>
    </row>
    <row r="77" spans="1:13">
      <c r="A77" s="70"/>
      <c r="B77" s="70" t="s">
        <v>678</v>
      </c>
      <c r="C77" s="71" t="s">
        <v>123</v>
      </c>
      <c r="D77" s="105" t="s">
        <v>124</v>
      </c>
      <c r="E77" s="58">
        <v>51</v>
      </c>
      <c r="F77" s="59" t="s">
        <v>3</v>
      </c>
      <c r="G77" s="180">
        <f>IFERROR(VLOOKUP(C77,Sheet4!A:D,4,0),0)</f>
        <v>5781</v>
      </c>
      <c r="H77" s="184">
        <f>IFERROR(VLOOKUP(C77,Sheet4!A:D,3,0),0)</f>
        <v>14</v>
      </c>
      <c r="I77" s="84">
        <f t="shared" si="3"/>
        <v>412.92857142857144</v>
      </c>
      <c r="J77" s="65">
        <f t="shared" si="4"/>
        <v>5781</v>
      </c>
      <c r="K77" s="68">
        <f>G77/$G$244</f>
        <v>8.9484183862442094E-4</v>
      </c>
      <c r="L77" s="85">
        <f t="shared" si="5"/>
        <v>113.35294117647059</v>
      </c>
      <c r="M77" s="60" t="s">
        <v>544</v>
      </c>
    </row>
    <row r="78" spans="1:13">
      <c r="A78" s="57"/>
      <c r="B78" s="70" t="s">
        <v>60</v>
      </c>
      <c r="C78" s="71" t="s">
        <v>125</v>
      </c>
      <c r="D78" s="63" t="s">
        <v>679</v>
      </c>
      <c r="E78" s="58">
        <v>141</v>
      </c>
      <c r="F78" s="59" t="s">
        <v>3</v>
      </c>
      <c r="G78" s="180">
        <f>IFERROR(VLOOKUP(C78,Sheet4!A:D,4,0),0)</f>
        <v>69707</v>
      </c>
      <c r="H78" s="184">
        <f>IFERROR(VLOOKUP(C78,Sheet4!A:D,3,0),0)</f>
        <v>57</v>
      </c>
      <c r="I78" s="84">
        <f t="shared" si="3"/>
        <v>1222.9298245614036</v>
      </c>
      <c r="J78" s="65">
        <f t="shared" si="4"/>
        <v>69707</v>
      </c>
      <c r="K78" s="68">
        <f>G78/$G$244</f>
        <v>1.0789956762669523E-2</v>
      </c>
      <c r="L78" s="85">
        <f t="shared" si="5"/>
        <v>494.3758865248227</v>
      </c>
      <c r="M78" s="60" t="s">
        <v>545</v>
      </c>
    </row>
    <row r="79" spans="1:13">
      <c r="A79" s="57"/>
      <c r="B79" s="62" t="s">
        <v>60</v>
      </c>
      <c r="C79" s="62" t="s">
        <v>126</v>
      </c>
      <c r="D79" s="63" t="s">
        <v>127</v>
      </c>
      <c r="E79" s="58">
        <v>197</v>
      </c>
      <c r="F79" s="59" t="s">
        <v>3</v>
      </c>
      <c r="G79" s="180">
        <f>IFERROR(VLOOKUP(C79,Sheet4!A:D,4,0),0)</f>
        <v>35568</v>
      </c>
      <c r="H79" s="184">
        <f>IFERROR(VLOOKUP(C79,Sheet4!A:D,3,0),0)</f>
        <v>156</v>
      </c>
      <c r="I79" s="84">
        <f t="shared" si="3"/>
        <v>228</v>
      </c>
      <c r="J79" s="65">
        <f t="shared" si="4"/>
        <v>35568</v>
      </c>
      <c r="K79" s="68">
        <f>G79/$G$244</f>
        <v>5.5055759412201005E-3</v>
      </c>
      <c r="L79" s="85">
        <f t="shared" si="5"/>
        <v>180.54822335025381</v>
      </c>
      <c r="M79" s="60"/>
    </row>
    <row r="80" spans="1:13">
      <c r="A80" s="57"/>
      <c r="B80" s="62" t="s">
        <v>60</v>
      </c>
      <c r="C80" s="62" t="s">
        <v>128</v>
      </c>
      <c r="D80" s="63" t="s">
        <v>129</v>
      </c>
      <c r="E80" s="58">
        <v>250</v>
      </c>
      <c r="F80" s="59" t="s">
        <v>3</v>
      </c>
      <c r="G80" s="180">
        <f>IFERROR(VLOOKUP(C80,Sheet4!A:D,4,0),0)</f>
        <v>63608.9</v>
      </c>
      <c r="H80" s="184">
        <f>IFERROR(VLOOKUP(C80,Sheet4!A:D,3,0),0)</f>
        <v>77</v>
      </c>
      <c r="I80" s="84">
        <f t="shared" si="3"/>
        <v>826.08961038961036</v>
      </c>
      <c r="J80" s="65">
        <f t="shared" si="4"/>
        <v>63608.9</v>
      </c>
      <c r="K80" s="68">
        <f>G80/$G$244</f>
        <v>9.846030968496268E-3</v>
      </c>
      <c r="L80" s="85">
        <f t="shared" si="5"/>
        <v>254.43559999999999</v>
      </c>
      <c r="M80" s="60"/>
    </row>
    <row r="81" spans="1:13">
      <c r="A81" s="57"/>
      <c r="B81" s="62" t="s">
        <v>60</v>
      </c>
      <c r="C81" s="62" t="s">
        <v>680</v>
      </c>
      <c r="D81" s="63" t="s">
        <v>681</v>
      </c>
      <c r="E81" s="58">
        <v>5</v>
      </c>
      <c r="F81" s="59" t="s">
        <v>146</v>
      </c>
      <c r="G81" s="180">
        <f>IFERROR(VLOOKUP(C81,Sheet4!A:D,4,0),0)</f>
        <v>1223</v>
      </c>
      <c r="H81" s="184">
        <f>IFERROR(VLOOKUP(C81,Sheet4!A:D,3,0),0)</f>
        <v>14</v>
      </c>
      <c r="I81" s="84">
        <f t="shared" si="3"/>
        <v>87.357142857142861</v>
      </c>
      <c r="J81" s="65">
        <f t="shared" si="4"/>
        <v>1223</v>
      </c>
      <c r="K81" s="68">
        <f>G81/$G$244</f>
        <v>1.8930834953081937E-4</v>
      </c>
      <c r="L81" s="85">
        <f t="shared" si="5"/>
        <v>244.6</v>
      </c>
      <c r="M81" s="60"/>
    </row>
    <row r="82" spans="1:13">
      <c r="A82" s="57"/>
      <c r="B82" s="62" t="s">
        <v>60</v>
      </c>
      <c r="C82" s="62" t="s">
        <v>682</v>
      </c>
      <c r="D82" s="63" t="s">
        <v>683</v>
      </c>
      <c r="E82" s="58">
        <v>8</v>
      </c>
      <c r="F82" s="59" t="s">
        <v>6</v>
      </c>
      <c r="G82" s="180">
        <f>IFERROR(VLOOKUP(C82,Sheet4!A:D,4,0),0)</f>
        <v>0</v>
      </c>
      <c r="H82" s="184">
        <f>IFERROR(VLOOKUP(C82,Sheet4!A:D,3,0),0)</f>
        <v>0</v>
      </c>
      <c r="I82" s="84">
        <f t="shared" si="3"/>
        <v>0</v>
      </c>
      <c r="J82" s="65">
        <f t="shared" si="4"/>
        <v>0</v>
      </c>
      <c r="K82" s="68">
        <f>G82/$G$244</f>
        <v>0</v>
      </c>
      <c r="L82" s="85">
        <f t="shared" si="5"/>
        <v>0</v>
      </c>
      <c r="M82" s="60"/>
    </row>
    <row r="83" spans="1:13">
      <c r="A83" s="57"/>
      <c r="B83" s="62" t="s">
        <v>60</v>
      </c>
      <c r="C83" s="62" t="s">
        <v>564</v>
      </c>
      <c r="D83" s="63" t="s">
        <v>565</v>
      </c>
      <c r="E83" s="58">
        <v>15</v>
      </c>
      <c r="F83" s="59" t="s">
        <v>24</v>
      </c>
      <c r="G83" s="180">
        <f>IFERROR(VLOOKUP(C83,Sheet4!A:D,4,0),0)</f>
        <v>478</v>
      </c>
      <c r="H83" s="184">
        <f>IFERROR(VLOOKUP(C83,Sheet4!A:D,3,0),0)</f>
        <v>4</v>
      </c>
      <c r="I83" s="84">
        <f t="shared" si="3"/>
        <v>119.5</v>
      </c>
      <c r="J83" s="65">
        <f t="shared" si="4"/>
        <v>478</v>
      </c>
      <c r="K83" s="68">
        <f>G83/$G$244</f>
        <v>7.3989690168218853E-5</v>
      </c>
      <c r="L83" s="85">
        <f t="shared" si="5"/>
        <v>31.866666666666667</v>
      </c>
      <c r="M83" s="60"/>
    </row>
    <row r="84" spans="1:13">
      <c r="A84" s="92" t="s">
        <v>130</v>
      </c>
      <c r="B84" s="93" t="s">
        <v>131</v>
      </c>
      <c r="C84" s="93" t="s">
        <v>59</v>
      </c>
      <c r="D84" s="93"/>
      <c r="E84" s="96">
        <f>SUM(E49:E83)</f>
        <v>4704</v>
      </c>
      <c r="F84" s="95"/>
      <c r="G84" s="182">
        <f>SUM(G49:G83)</f>
        <v>689996.20000000007</v>
      </c>
      <c r="H84" s="186">
        <f>SUM(H49:H83)</f>
        <v>2437</v>
      </c>
      <c r="I84" s="96">
        <f t="shared" si="3"/>
        <v>283.13344275748875</v>
      </c>
      <c r="J84" s="94">
        <f t="shared" si="4"/>
        <v>689996.20000000007</v>
      </c>
      <c r="K84" s="97">
        <f>G84/$G$244</f>
        <v>0.10680461308629367</v>
      </c>
      <c r="L84" s="94">
        <f t="shared" si="5"/>
        <v>146.68286564625851</v>
      </c>
      <c r="M84" s="93"/>
    </row>
    <row r="85" spans="1:13">
      <c r="A85" s="57"/>
      <c r="B85" s="69" t="s">
        <v>132</v>
      </c>
      <c r="C85" s="62" t="s">
        <v>133</v>
      </c>
      <c r="D85" s="69" t="s">
        <v>134</v>
      </c>
      <c r="E85" s="58">
        <v>770</v>
      </c>
      <c r="F85" s="59" t="s">
        <v>85</v>
      </c>
      <c r="G85" s="180">
        <f>IFERROR(VLOOKUP(C85,Sheet4!A:D,4,0),0)</f>
        <v>61105.91</v>
      </c>
      <c r="H85" s="184">
        <f>IFERROR(VLOOKUP(C85,Sheet4!A:D,3,0),0)</f>
        <v>396</v>
      </c>
      <c r="I85" s="84">
        <f t="shared" si="3"/>
        <v>154.30785353535353</v>
      </c>
      <c r="J85" s="65">
        <f t="shared" si="4"/>
        <v>61105.91</v>
      </c>
      <c r="K85" s="68">
        <f>G85/$G$244</f>
        <v>9.4585927789687576E-3</v>
      </c>
      <c r="L85" s="85">
        <f t="shared" si="5"/>
        <v>79.358324675324681</v>
      </c>
      <c r="M85" s="60"/>
    </row>
    <row r="86" spans="1:13">
      <c r="A86" s="57"/>
      <c r="B86" s="69" t="s">
        <v>132</v>
      </c>
      <c r="C86" s="62" t="s">
        <v>135</v>
      </c>
      <c r="D86" s="69" t="s">
        <v>136</v>
      </c>
      <c r="E86" s="58">
        <v>309</v>
      </c>
      <c r="F86" s="59" t="s">
        <v>137</v>
      </c>
      <c r="G86" s="180">
        <f>IFERROR(VLOOKUP(C86,Sheet4!A:D,4,0),0)</f>
        <v>42399</v>
      </c>
      <c r="H86" s="184">
        <f>IFERROR(VLOOKUP(C86,Sheet4!A:D,3,0),0)</f>
        <v>12</v>
      </c>
      <c r="I86" s="84">
        <f t="shared" si="3"/>
        <v>3533.25</v>
      </c>
      <c r="J86" s="65">
        <f t="shared" si="4"/>
        <v>42399</v>
      </c>
      <c r="K86" s="68">
        <f>G86/$G$244</f>
        <v>6.5629474339797302E-3</v>
      </c>
      <c r="L86" s="85">
        <f t="shared" si="5"/>
        <v>137.21359223300971</v>
      </c>
      <c r="M86" s="60"/>
    </row>
    <row r="87" spans="1:13">
      <c r="A87" s="57"/>
      <c r="B87" s="69" t="s">
        <v>132</v>
      </c>
      <c r="C87" s="62" t="s">
        <v>684</v>
      </c>
      <c r="D87" s="69" t="s">
        <v>139</v>
      </c>
      <c r="E87" s="58">
        <v>34</v>
      </c>
      <c r="F87" s="59" t="s">
        <v>3</v>
      </c>
      <c r="G87" s="180">
        <f>IFERROR(VLOOKUP(C87,Sheet4!A:D,4,0),0)</f>
        <v>1000</v>
      </c>
      <c r="H87" s="184">
        <f>IFERROR(VLOOKUP(C87,Sheet4!A:D,3,0),0)</f>
        <v>10</v>
      </c>
      <c r="I87" s="84">
        <f t="shared" si="3"/>
        <v>100</v>
      </c>
      <c r="J87" s="65">
        <f t="shared" si="4"/>
        <v>1000</v>
      </c>
      <c r="K87" s="68">
        <f>G87/$G$244</f>
        <v>1.5479014679543694E-4</v>
      </c>
      <c r="L87" s="85">
        <f t="shared" si="5"/>
        <v>29.411764705882351</v>
      </c>
      <c r="M87" s="60" t="s">
        <v>546</v>
      </c>
    </row>
    <row r="88" spans="1:13">
      <c r="A88" s="57"/>
      <c r="B88" s="69" t="s">
        <v>132</v>
      </c>
      <c r="C88" s="62" t="s">
        <v>140</v>
      </c>
      <c r="D88" s="69" t="s">
        <v>141</v>
      </c>
      <c r="E88" s="58">
        <v>59</v>
      </c>
      <c r="F88" s="59" t="s">
        <v>85</v>
      </c>
      <c r="G88" s="180">
        <f>IFERROR(VLOOKUP(C88,Sheet4!A:D,4,0),0)</f>
        <v>22610.799999999999</v>
      </c>
      <c r="H88" s="184">
        <f>IFERROR(VLOOKUP(C88,Sheet4!A:D,3,0),0)</f>
        <v>57</v>
      </c>
      <c r="I88" s="84">
        <f t="shared" si="3"/>
        <v>396.68070175438595</v>
      </c>
      <c r="J88" s="65">
        <f t="shared" si="4"/>
        <v>22610.799999999999</v>
      </c>
      <c r="K88" s="68">
        <f>G88/$G$244</f>
        <v>3.4999290511622651E-3</v>
      </c>
      <c r="L88" s="85">
        <f t="shared" si="5"/>
        <v>383.23389830508472</v>
      </c>
      <c r="M88" s="60"/>
    </row>
    <row r="89" spans="1:13">
      <c r="A89" s="57"/>
      <c r="B89" s="69" t="s">
        <v>132</v>
      </c>
      <c r="C89" s="62" t="s">
        <v>588</v>
      </c>
      <c r="D89" s="69" t="s">
        <v>575</v>
      </c>
      <c r="E89" s="58">
        <v>11</v>
      </c>
      <c r="F89" s="59" t="s">
        <v>21</v>
      </c>
      <c r="G89" s="180">
        <f>IFERROR(VLOOKUP(C89,Sheet4!A:D,4,0),0)</f>
        <v>6438</v>
      </c>
      <c r="H89" s="184">
        <f>IFERROR(VLOOKUP(C89,Sheet4!A:D,3,0),0)</f>
        <v>362</v>
      </c>
      <c r="I89" s="84">
        <f t="shared" si="3"/>
        <v>17.784530386740332</v>
      </c>
      <c r="J89" s="65">
        <f t="shared" si="4"/>
        <v>6438</v>
      </c>
      <c r="K89" s="68">
        <f>G89/$G$244</f>
        <v>9.965389650690229E-4</v>
      </c>
      <c r="L89" s="85">
        <f t="shared" si="5"/>
        <v>585.27272727272725</v>
      </c>
      <c r="M89" s="60"/>
    </row>
    <row r="90" spans="1:13">
      <c r="A90" s="57"/>
      <c r="B90" s="69" t="s">
        <v>132</v>
      </c>
      <c r="C90" s="62" t="s">
        <v>144</v>
      </c>
      <c r="D90" s="69" t="s">
        <v>145</v>
      </c>
      <c r="E90" s="58">
        <v>966</v>
      </c>
      <c r="F90" s="59" t="s">
        <v>146</v>
      </c>
      <c r="G90" s="180">
        <f>IFERROR(VLOOKUP(C90,Sheet4!A:D,4,0),0)</f>
        <v>70148.7</v>
      </c>
      <c r="H90" s="184">
        <f>IFERROR(VLOOKUP(C90,Sheet4!A:D,3,0),0)</f>
        <v>802</v>
      </c>
      <c r="I90" s="84">
        <f t="shared" si="3"/>
        <v>87.467206982543644</v>
      </c>
      <c r="J90" s="65">
        <f t="shared" si="4"/>
        <v>70148.7</v>
      </c>
      <c r="K90" s="68">
        <f>G90/$G$244</f>
        <v>1.0858327570509066E-2</v>
      </c>
      <c r="L90" s="85">
        <f t="shared" si="5"/>
        <v>72.617701863354029</v>
      </c>
      <c r="M90" s="60"/>
    </row>
    <row r="91" spans="1:13">
      <c r="A91" s="57"/>
      <c r="B91" s="69" t="s">
        <v>132</v>
      </c>
      <c r="C91" s="62" t="s">
        <v>147</v>
      </c>
      <c r="D91" s="69" t="s">
        <v>148</v>
      </c>
      <c r="E91" s="58">
        <v>70</v>
      </c>
      <c r="F91" s="59" t="s">
        <v>3</v>
      </c>
      <c r="G91" s="180">
        <f>IFERROR(VLOOKUP(C91,Sheet4!A:D,4,0),0)</f>
        <v>0</v>
      </c>
      <c r="H91" s="184">
        <f>IFERROR(VLOOKUP(C91,Sheet4!A:D,3,0),0)</f>
        <v>0</v>
      </c>
      <c r="I91" s="84">
        <f t="shared" si="3"/>
        <v>0</v>
      </c>
      <c r="J91" s="65">
        <f t="shared" si="4"/>
        <v>0</v>
      </c>
      <c r="K91" s="68">
        <f>G91/$G$244</f>
        <v>0</v>
      </c>
      <c r="L91" s="85">
        <f t="shared" si="5"/>
        <v>0</v>
      </c>
      <c r="M91" s="60"/>
    </row>
    <row r="92" spans="1:13">
      <c r="A92" s="57"/>
      <c r="B92" s="69" t="s">
        <v>132</v>
      </c>
      <c r="C92" s="62" t="s">
        <v>149</v>
      </c>
      <c r="D92" s="69" t="s">
        <v>150</v>
      </c>
      <c r="E92" s="58">
        <v>70</v>
      </c>
      <c r="F92" s="59" t="s">
        <v>3</v>
      </c>
      <c r="G92" s="180">
        <f>IFERROR(VLOOKUP(C92,Sheet4!A:D,4,0),0)</f>
        <v>0</v>
      </c>
      <c r="H92" s="184">
        <f>IFERROR(VLOOKUP(C92,Sheet4!A:D,3,0),0)</f>
        <v>0</v>
      </c>
      <c r="I92" s="84">
        <f t="shared" si="3"/>
        <v>0</v>
      </c>
      <c r="J92" s="65">
        <f t="shared" si="4"/>
        <v>0</v>
      </c>
      <c r="K92" s="68">
        <f>G92/$G$244</f>
        <v>0</v>
      </c>
      <c r="L92" s="85">
        <f t="shared" si="5"/>
        <v>0</v>
      </c>
      <c r="M92" s="60"/>
    </row>
    <row r="93" spans="1:13">
      <c r="A93" s="57"/>
      <c r="B93" s="69" t="s">
        <v>132</v>
      </c>
      <c r="C93" s="62" t="s">
        <v>558</v>
      </c>
      <c r="D93" s="69" t="s">
        <v>553</v>
      </c>
      <c r="E93" s="58">
        <v>90</v>
      </c>
      <c r="F93" s="59" t="s">
        <v>21</v>
      </c>
      <c r="G93" s="180">
        <f>IFERROR(VLOOKUP(C93,Sheet4!A:D,4,0),0)</f>
        <v>10203</v>
      </c>
      <c r="H93" s="184">
        <f>IFERROR(VLOOKUP(C93,Sheet4!A:D,3,0),0)</f>
        <v>390</v>
      </c>
      <c r="I93" s="84">
        <f t="shared" si="3"/>
        <v>26.161538461538463</v>
      </c>
      <c r="J93" s="65">
        <f t="shared" si="4"/>
        <v>10203</v>
      </c>
      <c r="K93" s="68">
        <f>G93/$G$244</f>
        <v>1.5793238677538431E-3</v>
      </c>
      <c r="L93" s="85">
        <f t="shared" si="5"/>
        <v>113.36666666666666</v>
      </c>
      <c r="M93" s="60"/>
    </row>
    <row r="94" spans="1:13">
      <c r="A94" s="148"/>
      <c r="B94" s="156" t="s">
        <v>800</v>
      </c>
      <c r="C94" s="149" t="s">
        <v>801</v>
      </c>
      <c r="D94" s="156" t="s">
        <v>802</v>
      </c>
      <c r="E94" s="150">
        <v>76</v>
      </c>
      <c r="F94" s="151" t="s">
        <v>807</v>
      </c>
      <c r="G94" s="181">
        <f>IFERROR(VLOOKUP(C94,Sheet4!A:D,4,0),0)</f>
        <v>4600</v>
      </c>
      <c r="H94" s="185">
        <f>IFERROR(VLOOKUP(C94,Sheet4!A:D,3,0),0)</f>
        <v>95</v>
      </c>
      <c r="I94" s="147">
        <f t="shared" si="3"/>
        <v>48.421052631578945</v>
      </c>
      <c r="J94" s="152">
        <f t="shared" si="4"/>
        <v>4600</v>
      </c>
      <c r="K94" s="153">
        <f>G94/$G$244</f>
        <v>7.120346752590099E-4</v>
      </c>
      <c r="L94" s="154">
        <f t="shared" si="5"/>
        <v>60.526315789473685</v>
      </c>
      <c r="M94" s="157"/>
    </row>
    <row r="95" spans="1:13">
      <c r="A95" s="57"/>
      <c r="B95" s="69" t="s">
        <v>132</v>
      </c>
      <c r="C95" s="62" t="s">
        <v>155</v>
      </c>
      <c r="D95" s="69" t="s">
        <v>483</v>
      </c>
      <c r="E95" s="58">
        <v>34</v>
      </c>
      <c r="F95" s="59" t="s">
        <v>85</v>
      </c>
      <c r="G95" s="180">
        <f>IFERROR(VLOOKUP(C95,Sheet4!A:D,4,0),0)</f>
        <v>0</v>
      </c>
      <c r="H95" s="184">
        <f>IFERROR(VLOOKUP(C95,Sheet4!A:D,3,0),0)</f>
        <v>0</v>
      </c>
      <c r="I95" s="84">
        <f t="shared" si="3"/>
        <v>0</v>
      </c>
      <c r="J95" s="65">
        <f t="shared" si="4"/>
        <v>0</v>
      </c>
      <c r="K95" s="68">
        <f>G95/$G$244</f>
        <v>0</v>
      </c>
      <c r="L95" s="85">
        <f t="shared" si="5"/>
        <v>0</v>
      </c>
      <c r="M95" s="60"/>
    </row>
    <row r="96" spans="1:13">
      <c r="A96" s="57"/>
      <c r="B96" s="69" t="s">
        <v>132</v>
      </c>
      <c r="C96" s="62" t="s">
        <v>156</v>
      </c>
      <c r="D96" s="69" t="s">
        <v>157</v>
      </c>
      <c r="E96" s="58">
        <v>411</v>
      </c>
      <c r="F96" s="59" t="s">
        <v>3</v>
      </c>
      <c r="G96" s="180">
        <f>IFERROR(VLOOKUP(C96,Sheet4!A:D,4,0),0)</f>
        <v>37650</v>
      </c>
      <c r="H96" s="184">
        <f>IFERROR(VLOOKUP(C96,Sheet4!A:D,3,0),0)</f>
        <v>66</v>
      </c>
      <c r="I96" s="84">
        <f t="shared" si="3"/>
        <v>570.4545454545455</v>
      </c>
      <c r="J96" s="65">
        <f t="shared" si="4"/>
        <v>37650</v>
      </c>
      <c r="K96" s="68">
        <f>G96/$G$244</f>
        <v>5.8278490268482003E-3</v>
      </c>
      <c r="L96" s="85">
        <f t="shared" si="5"/>
        <v>91.605839416058387</v>
      </c>
      <c r="M96" s="60"/>
    </row>
    <row r="97" spans="1:13">
      <c r="A97" s="57"/>
      <c r="B97" s="69" t="s">
        <v>132</v>
      </c>
      <c r="C97" s="62" t="s">
        <v>158</v>
      </c>
      <c r="D97" s="69" t="s">
        <v>159</v>
      </c>
      <c r="E97" s="58">
        <v>409</v>
      </c>
      <c r="F97" s="59" t="s">
        <v>137</v>
      </c>
      <c r="G97" s="180">
        <f>IFERROR(VLOOKUP(C97,Sheet4!A:D,4,0),0)</f>
        <v>11367</v>
      </c>
      <c r="H97" s="184">
        <f>IFERROR(VLOOKUP(C97,Sheet4!A:D,3,0),0)</f>
        <v>37</v>
      </c>
      <c r="I97" s="84">
        <f t="shared" si="3"/>
        <v>307.2162162162162</v>
      </c>
      <c r="J97" s="65">
        <f t="shared" si="4"/>
        <v>11367</v>
      </c>
      <c r="K97" s="68">
        <f>G97/$G$244</f>
        <v>1.7594995986237316E-3</v>
      </c>
      <c r="L97" s="85">
        <f t="shared" si="5"/>
        <v>27.792176039119806</v>
      </c>
      <c r="M97" s="60"/>
    </row>
    <row r="98" spans="1:13">
      <c r="A98" s="57"/>
      <c r="B98" s="69" t="s">
        <v>132</v>
      </c>
      <c r="C98" s="62" t="s">
        <v>160</v>
      </c>
      <c r="D98" s="69" t="s">
        <v>161</v>
      </c>
      <c r="E98" s="58">
        <v>63</v>
      </c>
      <c r="F98" s="59" t="s">
        <v>85</v>
      </c>
      <c r="G98" s="180">
        <f>IFERROR(VLOOKUP(C98,Sheet4!A:D,4,0),0)</f>
        <v>1820</v>
      </c>
      <c r="H98" s="184">
        <f>IFERROR(VLOOKUP(C98,Sheet4!A:D,3,0),0)</f>
        <v>25</v>
      </c>
      <c r="I98" s="84">
        <f t="shared" si="3"/>
        <v>72.8</v>
      </c>
      <c r="J98" s="65">
        <f t="shared" si="4"/>
        <v>1820</v>
      </c>
      <c r="K98" s="68">
        <f>G98/$G$244</f>
        <v>2.8171806716769521E-4</v>
      </c>
      <c r="L98" s="85">
        <f t="shared" si="5"/>
        <v>28.888888888888889</v>
      </c>
      <c r="M98" s="60"/>
    </row>
    <row r="99" spans="1:13">
      <c r="A99" s="57"/>
      <c r="B99" s="69" t="s">
        <v>132</v>
      </c>
      <c r="C99" s="62" t="s">
        <v>162</v>
      </c>
      <c r="D99" s="69" t="s">
        <v>163</v>
      </c>
      <c r="E99" s="58">
        <v>170</v>
      </c>
      <c r="F99" s="59" t="s">
        <v>146</v>
      </c>
      <c r="G99" s="180">
        <f>IFERROR(VLOOKUP(C99,Sheet4!A:D,4,0),0)</f>
        <v>3497</v>
      </c>
      <c r="H99" s="184">
        <f>IFERROR(VLOOKUP(C99,Sheet4!A:D,3,0),0)</f>
        <v>7</v>
      </c>
      <c r="I99" s="84">
        <f t="shared" si="3"/>
        <v>499.57142857142856</v>
      </c>
      <c r="J99" s="65">
        <f t="shared" si="4"/>
        <v>3497</v>
      </c>
      <c r="K99" s="68">
        <f>G99/$G$244</f>
        <v>5.4130114334364295E-4</v>
      </c>
      <c r="L99" s="85">
        <f t="shared" si="5"/>
        <v>20.570588235294117</v>
      </c>
      <c r="M99" s="60"/>
    </row>
    <row r="100" spans="1:13" s="29" customFormat="1">
      <c r="A100" s="57"/>
      <c r="B100" s="69" t="s">
        <v>132</v>
      </c>
      <c r="C100" s="69" t="s">
        <v>164</v>
      </c>
      <c r="D100" s="69" t="s">
        <v>165</v>
      </c>
      <c r="E100" s="89">
        <v>44.7</v>
      </c>
      <c r="F100" s="90" t="s">
        <v>21</v>
      </c>
      <c r="G100" s="180">
        <f>IFERROR(VLOOKUP(C100,Sheet4!A:D,4,0),0)</f>
        <v>5053</v>
      </c>
      <c r="H100" s="184">
        <f>IFERROR(VLOOKUP(C100,Sheet4!A:D,3,0),0)</f>
        <v>200</v>
      </c>
      <c r="I100" s="84">
        <f t="shared" si="3"/>
        <v>25.265000000000001</v>
      </c>
      <c r="J100" s="65">
        <f t="shared" si="4"/>
        <v>5053</v>
      </c>
      <c r="K100" s="68">
        <f>G100/$G$244</f>
        <v>7.8215461175734288E-4</v>
      </c>
      <c r="L100" s="85">
        <f t="shared" si="5"/>
        <v>113.04250559284115</v>
      </c>
      <c r="M100" s="60"/>
    </row>
    <row r="101" spans="1:13" s="29" customFormat="1">
      <c r="A101" s="57"/>
      <c r="B101" s="69" t="s">
        <v>686</v>
      </c>
      <c r="C101" s="69" t="s">
        <v>589</v>
      </c>
      <c r="D101" s="69" t="s">
        <v>426</v>
      </c>
      <c r="E101" s="89">
        <v>25</v>
      </c>
      <c r="F101" s="90" t="s">
        <v>21</v>
      </c>
      <c r="G101" s="180">
        <f>IFERROR(VLOOKUP(C101,Sheet4!A:D,4,0),0)</f>
        <v>3945</v>
      </c>
      <c r="H101" s="184">
        <f>IFERROR(VLOOKUP(C101,Sheet4!A:D,3,0),0)</f>
        <v>231</v>
      </c>
      <c r="I101" s="84">
        <f t="shared" si="3"/>
        <v>17.077922077922079</v>
      </c>
      <c r="J101" s="65">
        <f t="shared" si="4"/>
        <v>3945</v>
      </c>
      <c r="K101" s="68">
        <f>G101/$G$244</f>
        <v>6.1064712910799868E-4</v>
      </c>
      <c r="L101" s="85">
        <f t="shared" si="5"/>
        <v>157.80000000000001</v>
      </c>
      <c r="M101" s="60"/>
    </row>
    <row r="102" spans="1:13">
      <c r="A102" s="57"/>
      <c r="B102" s="69" t="s">
        <v>132</v>
      </c>
      <c r="C102" s="62" t="s">
        <v>166</v>
      </c>
      <c r="D102" s="69" t="s">
        <v>167</v>
      </c>
      <c r="E102" s="58">
        <v>434</v>
      </c>
      <c r="F102" s="59" t="s">
        <v>85</v>
      </c>
      <c r="G102" s="180">
        <f>IFERROR(VLOOKUP(C102,Sheet4!A:D,4,0),0)</f>
        <v>24416.7</v>
      </c>
      <c r="H102" s="184">
        <f>IFERROR(VLOOKUP(C102,Sheet4!A:D,3,0),0)</f>
        <v>78</v>
      </c>
      <c r="I102" s="84">
        <f t="shared" si="3"/>
        <v>313.03461538461539</v>
      </c>
      <c r="J102" s="65">
        <f t="shared" si="4"/>
        <v>24416.7</v>
      </c>
      <c r="K102" s="68">
        <f>G102/$G$244</f>
        <v>3.7794645772601452E-3</v>
      </c>
      <c r="L102" s="85">
        <f t="shared" si="5"/>
        <v>56.259677419354837</v>
      </c>
      <c r="M102" s="60"/>
    </row>
    <row r="103" spans="1:13">
      <c r="A103" s="57"/>
      <c r="B103" s="69" t="s">
        <v>132</v>
      </c>
      <c r="C103" s="62" t="s">
        <v>687</v>
      </c>
      <c r="D103" s="69" t="s">
        <v>688</v>
      </c>
      <c r="E103" s="58">
        <v>422</v>
      </c>
      <c r="F103" s="59" t="s">
        <v>689</v>
      </c>
      <c r="G103" s="180">
        <f>IFERROR(VLOOKUP(C103,Sheet4!A:D,4,0),0)</f>
        <v>600</v>
      </c>
      <c r="H103" s="184">
        <f>IFERROR(VLOOKUP(C103,Sheet4!A:D,3,0),0)</f>
        <v>1</v>
      </c>
      <c r="I103" s="84">
        <f t="shared" si="3"/>
        <v>600</v>
      </c>
      <c r="J103" s="65">
        <f t="shared" si="4"/>
        <v>600</v>
      </c>
      <c r="K103" s="68">
        <f>G103/$G$244</f>
        <v>9.2874088077262164E-5</v>
      </c>
      <c r="L103" s="85">
        <f t="shared" si="5"/>
        <v>1.4218009478672986</v>
      </c>
      <c r="M103" s="60"/>
    </row>
    <row r="104" spans="1:13">
      <c r="A104" s="57"/>
      <c r="B104" s="69" t="s">
        <v>132</v>
      </c>
      <c r="C104" s="62" t="s">
        <v>171</v>
      </c>
      <c r="D104" s="69" t="s">
        <v>484</v>
      </c>
      <c r="E104" s="58">
        <v>92</v>
      </c>
      <c r="F104" s="59" t="s">
        <v>3</v>
      </c>
      <c r="G104" s="180">
        <f>IFERROR(VLOOKUP(C104,Sheet4!A:D,4,0),0)</f>
        <v>15220</v>
      </c>
      <c r="H104" s="184">
        <f>IFERROR(VLOOKUP(C104,Sheet4!A:D,3,0),0)</f>
        <v>26</v>
      </c>
      <c r="I104" s="84">
        <f t="shared" si="3"/>
        <v>585.38461538461536</v>
      </c>
      <c r="J104" s="65">
        <f t="shared" si="4"/>
        <v>15220</v>
      </c>
      <c r="K104" s="68">
        <f>G104/$G$244</f>
        <v>2.35590603422655E-3</v>
      </c>
      <c r="L104" s="85">
        <f t="shared" si="5"/>
        <v>165.43478260869566</v>
      </c>
      <c r="M104" s="60"/>
    </row>
    <row r="105" spans="1:13">
      <c r="A105" s="57"/>
      <c r="B105" s="69" t="s">
        <v>132</v>
      </c>
      <c r="C105" s="62" t="s">
        <v>174</v>
      </c>
      <c r="D105" s="69" t="s">
        <v>175</v>
      </c>
      <c r="E105" s="58">
        <v>146</v>
      </c>
      <c r="F105" s="59" t="s">
        <v>13</v>
      </c>
      <c r="G105" s="180">
        <f>IFERROR(VLOOKUP(C105,Sheet4!A:D,4,0),0)</f>
        <v>2999</v>
      </c>
      <c r="H105" s="184">
        <f>IFERROR(VLOOKUP(C105,Sheet4!A:D,3,0),0)</f>
        <v>16</v>
      </c>
      <c r="I105" s="84">
        <f t="shared" si="3"/>
        <v>187.4375</v>
      </c>
      <c r="J105" s="65">
        <f t="shared" si="4"/>
        <v>2999</v>
      </c>
      <c r="K105" s="68">
        <f>G105/$G$244</f>
        <v>4.6421565023951536E-4</v>
      </c>
      <c r="L105" s="85">
        <f t="shared" si="5"/>
        <v>20.541095890410958</v>
      </c>
      <c r="M105" s="60"/>
    </row>
    <row r="106" spans="1:13">
      <c r="A106" s="57"/>
      <c r="B106" s="69" t="s">
        <v>132</v>
      </c>
      <c r="C106" s="62" t="s">
        <v>176</v>
      </c>
      <c r="D106" s="69" t="s">
        <v>576</v>
      </c>
      <c r="E106" s="58">
        <v>121</v>
      </c>
      <c r="F106" s="59" t="s">
        <v>3</v>
      </c>
      <c r="G106" s="180">
        <f>IFERROR(VLOOKUP(C106,Sheet4!A:D,4,0),0)</f>
        <v>32990</v>
      </c>
      <c r="H106" s="184">
        <f>IFERROR(VLOOKUP(C106,Sheet4!A:D,3,0),0)</f>
        <v>66</v>
      </c>
      <c r="I106" s="84">
        <f t="shared" si="3"/>
        <v>499.84848484848487</v>
      </c>
      <c r="J106" s="65">
        <f t="shared" si="4"/>
        <v>32990</v>
      </c>
      <c r="K106" s="68">
        <f>G106/$G$244</f>
        <v>5.1065269427814641E-3</v>
      </c>
      <c r="L106" s="85">
        <f t="shared" si="5"/>
        <v>272.64462809917353</v>
      </c>
      <c r="M106" s="60"/>
    </row>
    <row r="107" spans="1:13">
      <c r="A107" s="57"/>
      <c r="B107" s="69" t="s">
        <v>132</v>
      </c>
      <c r="C107" s="62" t="s">
        <v>180</v>
      </c>
      <c r="D107" s="69" t="s">
        <v>181</v>
      </c>
      <c r="E107" s="58">
        <v>422</v>
      </c>
      <c r="F107" s="59" t="s">
        <v>137</v>
      </c>
      <c r="G107" s="180">
        <f>IFERROR(VLOOKUP(C107,Sheet4!A:D,4,0),0)</f>
        <v>0</v>
      </c>
      <c r="H107" s="184">
        <f>IFERROR(VLOOKUP(C107,Sheet4!A:D,3,0),0)</f>
        <v>0</v>
      </c>
      <c r="I107" s="84">
        <f t="shared" si="3"/>
        <v>0</v>
      </c>
      <c r="J107" s="65">
        <f t="shared" si="4"/>
        <v>0</v>
      </c>
      <c r="K107" s="68">
        <f>G107/$G$244</f>
        <v>0</v>
      </c>
      <c r="L107" s="85">
        <f t="shared" si="5"/>
        <v>0</v>
      </c>
      <c r="M107" s="60"/>
    </row>
    <row r="108" spans="1:13">
      <c r="A108" s="57"/>
      <c r="B108" s="69" t="s">
        <v>132</v>
      </c>
      <c r="C108" s="62" t="s">
        <v>182</v>
      </c>
      <c r="D108" s="69" t="s">
        <v>183</v>
      </c>
      <c r="E108" s="58">
        <v>292</v>
      </c>
      <c r="F108" s="59" t="s">
        <v>75</v>
      </c>
      <c r="G108" s="180">
        <f>IFERROR(VLOOKUP(C108,Sheet4!A:D,4,0),0)</f>
        <v>28199</v>
      </c>
      <c r="H108" s="184">
        <f>IFERROR(VLOOKUP(C108,Sheet4!A:D,3,0),0)</f>
        <v>6</v>
      </c>
      <c r="I108" s="84">
        <f t="shared" si="3"/>
        <v>4699.833333333333</v>
      </c>
      <c r="J108" s="65">
        <f t="shared" si="4"/>
        <v>28199</v>
      </c>
      <c r="K108" s="68">
        <f>G108/$G$244</f>
        <v>4.3649273494845257E-3</v>
      </c>
      <c r="L108" s="85">
        <f t="shared" si="5"/>
        <v>96.571917808219183</v>
      </c>
      <c r="M108" s="60"/>
    </row>
    <row r="109" spans="1:13">
      <c r="A109" s="57"/>
      <c r="B109" s="69" t="s">
        <v>132</v>
      </c>
      <c r="C109" s="106" t="s">
        <v>184</v>
      </c>
      <c r="D109" s="69" t="s">
        <v>185</v>
      </c>
      <c r="E109" s="58">
        <v>378</v>
      </c>
      <c r="F109" s="59" t="s">
        <v>85</v>
      </c>
      <c r="G109" s="180">
        <f>IFERROR(VLOOKUP(C109,Sheet4!A:D,4,0),0)</f>
        <v>860890</v>
      </c>
      <c r="H109" s="184">
        <f>IFERROR(VLOOKUP(C109,Sheet4!A:D,3,0),0)</f>
        <v>50</v>
      </c>
      <c r="I109" s="84">
        <f t="shared" si="3"/>
        <v>17217.8</v>
      </c>
      <c r="J109" s="65">
        <f t="shared" si="4"/>
        <v>860890</v>
      </c>
      <c r="K109" s="68">
        <f>G109/$G$244</f>
        <v>0.13325728947472371</v>
      </c>
      <c r="L109" s="85">
        <f t="shared" si="5"/>
        <v>2277.4867724867727</v>
      </c>
      <c r="M109" s="60"/>
    </row>
    <row r="110" spans="1:13">
      <c r="A110" s="57"/>
      <c r="B110" s="62" t="s">
        <v>132</v>
      </c>
      <c r="C110" s="62" t="s">
        <v>186</v>
      </c>
      <c r="D110" s="69" t="s">
        <v>577</v>
      </c>
      <c r="E110" s="58">
        <v>614</v>
      </c>
      <c r="F110" s="59" t="s">
        <v>3</v>
      </c>
      <c r="G110" s="180">
        <f>IFERROR(VLOOKUP(C110,Sheet4!A:D,4,0),0)</f>
        <v>13657</v>
      </c>
      <c r="H110" s="184">
        <f>IFERROR(VLOOKUP(C110,Sheet4!A:D,3,0),0)</f>
        <v>198</v>
      </c>
      <c r="I110" s="84">
        <f t="shared" si="3"/>
        <v>68.974747474747474</v>
      </c>
      <c r="J110" s="65">
        <f t="shared" si="4"/>
        <v>13657</v>
      </c>
      <c r="K110" s="68">
        <f>G110/$G$244</f>
        <v>2.1139690347852821E-3</v>
      </c>
      <c r="L110" s="85">
        <f t="shared" si="5"/>
        <v>22.242671009771986</v>
      </c>
      <c r="M110" s="60"/>
    </row>
    <row r="111" spans="1:13" s="27" customFormat="1">
      <c r="A111" s="107"/>
      <c r="B111" s="108" t="s">
        <v>132</v>
      </c>
      <c r="C111" s="108" t="s">
        <v>187</v>
      </c>
      <c r="D111" s="109" t="s">
        <v>188</v>
      </c>
      <c r="E111" s="110">
        <v>517</v>
      </c>
      <c r="F111" s="111" t="s">
        <v>3</v>
      </c>
      <c r="G111" s="180">
        <f>IFERROR(VLOOKUP(C111,Sheet4!A:D,4,0),0)</f>
        <v>70868.100000000006</v>
      </c>
      <c r="H111" s="184">
        <f>IFERROR(VLOOKUP(C111,Sheet4!A:D,3,0),0)</f>
        <v>238</v>
      </c>
      <c r="I111" s="84">
        <f t="shared" si="3"/>
        <v>297.76512605042018</v>
      </c>
      <c r="J111" s="65">
        <f t="shared" si="4"/>
        <v>70868.100000000006</v>
      </c>
      <c r="K111" s="68">
        <f>G111/$G$244</f>
        <v>1.0969683602113705E-2</v>
      </c>
      <c r="L111" s="85">
        <f t="shared" si="5"/>
        <v>137.07562862669246</v>
      </c>
      <c r="M111" s="112"/>
    </row>
    <row r="112" spans="1:13" s="27" customFormat="1">
      <c r="A112" s="107"/>
      <c r="B112" s="108" t="s">
        <v>132</v>
      </c>
      <c r="C112" s="108" t="s">
        <v>590</v>
      </c>
      <c r="D112" s="109" t="s">
        <v>578</v>
      </c>
      <c r="E112" s="110">
        <v>79</v>
      </c>
      <c r="F112" s="111" t="s">
        <v>3</v>
      </c>
      <c r="G112" s="180">
        <f>IFERROR(VLOOKUP(C112,Sheet4!A:D,4,0),0)</f>
        <v>1450</v>
      </c>
      <c r="H112" s="184">
        <f>IFERROR(VLOOKUP(C112,Sheet4!A:D,3,0),0)</f>
        <v>2</v>
      </c>
      <c r="I112" s="84">
        <f t="shared" si="3"/>
        <v>725</v>
      </c>
      <c r="J112" s="65">
        <f t="shared" si="4"/>
        <v>1450</v>
      </c>
      <c r="K112" s="68">
        <f>G112/$G$244</f>
        <v>2.2444571285338356E-4</v>
      </c>
      <c r="L112" s="85">
        <f t="shared" si="5"/>
        <v>18.354430379746834</v>
      </c>
      <c r="M112" s="112"/>
    </row>
    <row r="113" spans="1:13" s="27" customFormat="1">
      <c r="A113" s="107"/>
      <c r="B113" s="62" t="s">
        <v>132</v>
      </c>
      <c r="C113" s="108" t="s">
        <v>591</v>
      </c>
      <c r="D113" s="69" t="s">
        <v>554</v>
      </c>
      <c r="E113" s="110">
        <v>52</v>
      </c>
      <c r="F113" s="111" t="s">
        <v>21</v>
      </c>
      <c r="G113" s="180">
        <f>IFERROR(VLOOKUP(C113,Sheet4!A:D,4,0),0)</f>
        <v>4434</v>
      </c>
      <c r="H113" s="184">
        <f>IFERROR(VLOOKUP(C113,Sheet4!A:D,3,0),0)</f>
        <v>204</v>
      </c>
      <c r="I113" s="84">
        <f t="shared" si="3"/>
        <v>21.735294117647058</v>
      </c>
      <c r="J113" s="65">
        <f t="shared" si="4"/>
        <v>4434</v>
      </c>
      <c r="K113" s="68">
        <f>G113/$G$244</f>
        <v>6.8633951089096734E-4</v>
      </c>
      <c r="L113" s="85">
        <f t="shared" si="5"/>
        <v>85.269230769230774</v>
      </c>
      <c r="M113" s="112"/>
    </row>
    <row r="114" spans="1:13">
      <c r="A114" s="57"/>
      <c r="B114" s="62" t="s">
        <v>132</v>
      </c>
      <c r="C114" s="62" t="s">
        <v>193</v>
      </c>
      <c r="D114" s="69" t="s">
        <v>194</v>
      </c>
      <c r="E114" s="58">
        <v>105</v>
      </c>
      <c r="F114" s="59" t="s">
        <v>3</v>
      </c>
      <c r="G114" s="180">
        <f>IFERROR(VLOOKUP(C114,Sheet4!A:D,4,0),0)</f>
        <v>27354</v>
      </c>
      <c r="H114" s="184">
        <f>IFERROR(VLOOKUP(C114,Sheet4!A:D,3,0),0)</f>
        <v>47</v>
      </c>
      <c r="I114" s="84">
        <f t="shared" si="3"/>
        <v>582</v>
      </c>
      <c r="J114" s="65">
        <f t="shared" si="4"/>
        <v>27354</v>
      </c>
      <c r="K114" s="68">
        <f>G114/$G$244</f>
        <v>4.2341296754423823E-3</v>
      </c>
      <c r="L114" s="85">
        <f t="shared" si="5"/>
        <v>260.51428571428573</v>
      </c>
      <c r="M114" s="60"/>
    </row>
    <row r="115" spans="1:13">
      <c r="A115" s="57"/>
      <c r="B115" s="62" t="s">
        <v>132</v>
      </c>
      <c r="C115" s="62" t="s">
        <v>196</v>
      </c>
      <c r="D115" s="69" t="s">
        <v>197</v>
      </c>
      <c r="E115" s="58">
        <v>45</v>
      </c>
      <c r="F115" s="59" t="s">
        <v>3</v>
      </c>
      <c r="G115" s="180">
        <f>IFERROR(VLOOKUP(C115,Sheet4!A:D,4,0),0)</f>
        <v>5169</v>
      </c>
      <c r="H115" s="184">
        <f>IFERROR(VLOOKUP(C115,Sheet4!A:D,3,0),0)</f>
        <v>34</v>
      </c>
      <c r="I115" s="84">
        <f t="shared" si="3"/>
        <v>152.02941176470588</v>
      </c>
      <c r="J115" s="65">
        <f t="shared" si="4"/>
        <v>5169</v>
      </c>
      <c r="K115" s="68">
        <f>G115/$G$244</f>
        <v>8.0011026878561349E-4</v>
      </c>
      <c r="L115" s="85">
        <f t="shared" si="5"/>
        <v>114.86666666666666</v>
      </c>
      <c r="M115" s="60"/>
    </row>
    <row r="116" spans="1:13">
      <c r="A116" s="57"/>
      <c r="B116" s="62" t="s">
        <v>132</v>
      </c>
      <c r="C116" s="69" t="s">
        <v>198</v>
      </c>
      <c r="D116" s="69" t="s">
        <v>199</v>
      </c>
      <c r="E116" s="58">
        <v>78</v>
      </c>
      <c r="F116" s="59" t="s">
        <v>6</v>
      </c>
      <c r="G116" s="180">
        <f>IFERROR(VLOOKUP(C116,Sheet4!A:D,4,0),0)</f>
        <v>7002</v>
      </c>
      <c r="H116" s="184">
        <f>IFERROR(VLOOKUP(C116,Sheet4!A:D,3,0),0)</f>
        <v>32</v>
      </c>
      <c r="I116" s="84">
        <f t="shared" si="3"/>
        <v>218.8125</v>
      </c>
      <c r="J116" s="65">
        <f t="shared" si="4"/>
        <v>7002</v>
      </c>
      <c r="K116" s="68">
        <f>G116/$G$244</f>
        <v>1.0838406078616494E-3</v>
      </c>
      <c r="L116" s="85">
        <f t="shared" si="5"/>
        <v>89.769230769230774</v>
      </c>
      <c r="M116" s="60"/>
    </row>
    <row r="117" spans="1:13">
      <c r="A117" s="57"/>
      <c r="B117" s="62" t="s">
        <v>132</v>
      </c>
      <c r="C117" s="62" t="s">
        <v>200</v>
      </c>
      <c r="D117" s="69" t="s">
        <v>201</v>
      </c>
      <c r="E117" s="58">
        <v>183</v>
      </c>
      <c r="F117" s="59" t="s">
        <v>3</v>
      </c>
      <c r="G117" s="180">
        <f>IFERROR(VLOOKUP(C117,Sheet4!A:D,4,0),0)</f>
        <v>28474.400000000001</v>
      </c>
      <c r="H117" s="184">
        <f>IFERROR(VLOOKUP(C117,Sheet4!A:D,3,0),0)</f>
        <v>96</v>
      </c>
      <c r="I117" s="84">
        <f t="shared" si="3"/>
        <v>296.60833333333335</v>
      </c>
      <c r="J117" s="65">
        <f t="shared" si="4"/>
        <v>28474.400000000001</v>
      </c>
      <c r="K117" s="68">
        <f>G117/$G$244</f>
        <v>4.40755655591199E-3</v>
      </c>
      <c r="L117" s="85">
        <f t="shared" si="5"/>
        <v>155.59781420765029</v>
      </c>
      <c r="M117" s="60"/>
    </row>
    <row r="118" spans="1:13">
      <c r="A118" s="57"/>
      <c r="B118" s="69" t="s">
        <v>132</v>
      </c>
      <c r="C118" s="41" t="s">
        <v>202</v>
      </c>
      <c r="D118" s="69" t="s">
        <v>203</v>
      </c>
      <c r="E118" s="58">
        <v>300</v>
      </c>
      <c r="F118" s="59" t="s">
        <v>3</v>
      </c>
      <c r="G118" s="180">
        <f>IFERROR(VLOOKUP(C118,Sheet4!A:D,4,0),0)</f>
        <v>19702.7</v>
      </c>
      <c r="H118" s="184">
        <f>IFERROR(VLOOKUP(C118,Sheet4!A:D,3,0),0)</f>
        <v>32</v>
      </c>
      <c r="I118" s="84">
        <f t="shared" si="3"/>
        <v>615.70937500000002</v>
      </c>
      <c r="J118" s="65">
        <f t="shared" si="4"/>
        <v>19702.7</v>
      </c>
      <c r="K118" s="68">
        <f>G118/$G$244</f>
        <v>3.0497838252664554E-3</v>
      </c>
      <c r="L118" s="85">
        <f t="shared" si="5"/>
        <v>65.675666666666672</v>
      </c>
      <c r="M118" s="60"/>
    </row>
    <row r="119" spans="1:13">
      <c r="A119" s="57"/>
      <c r="B119" s="69" t="s">
        <v>132</v>
      </c>
      <c r="C119" s="106" t="s">
        <v>204</v>
      </c>
      <c r="D119" s="69" t="s">
        <v>205</v>
      </c>
      <c r="E119" s="58">
        <v>170</v>
      </c>
      <c r="F119" s="59" t="s">
        <v>3</v>
      </c>
      <c r="G119" s="180">
        <f>IFERROR(VLOOKUP(C119,Sheet4!A:D,4,0),0)</f>
        <v>28357</v>
      </c>
      <c r="H119" s="184">
        <f>IFERROR(VLOOKUP(C119,Sheet4!A:D,3,0),0)</f>
        <v>33</v>
      </c>
      <c r="I119" s="84">
        <f t="shared" si="3"/>
        <v>859.30303030303025</v>
      </c>
      <c r="J119" s="65">
        <f t="shared" si="4"/>
        <v>28357</v>
      </c>
      <c r="K119" s="68">
        <f>G119/$G$244</f>
        <v>4.3893841926782055E-3</v>
      </c>
      <c r="L119" s="85">
        <f t="shared" si="5"/>
        <v>166.80588235294118</v>
      </c>
      <c r="M119" s="60"/>
    </row>
    <row r="120" spans="1:13">
      <c r="A120" s="57"/>
      <c r="B120" s="69" t="s">
        <v>132</v>
      </c>
      <c r="C120" s="106" t="s">
        <v>208</v>
      </c>
      <c r="D120" s="69" t="s">
        <v>486</v>
      </c>
      <c r="E120" s="58">
        <v>192</v>
      </c>
      <c r="F120" s="59" t="s">
        <v>3</v>
      </c>
      <c r="G120" s="180">
        <f>IFERROR(VLOOKUP(C120,Sheet4!A:D,4,0),0)</f>
        <v>50137</v>
      </c>
      <c r="H120" s="184">
        <f>IFERROR(VLOOKUP(C120,Sheet4!A:D,3,0),0)</f>
        <v>46</v>
      </c>
      <c r="I120" s="84">
        <f t="shared" si="3"/>
        <v>1089.9347826086957</v>
      </c>
      <c r="J120" s="65">
        <f t="shared" si="4"/>
        <v>50137</v>
      </c>
      <c r="K120" s="68">
        <f>G120/$G$244</f>
        <v>7.7607135898828212E-3</v>
      </c>
      <c r="L120" s="85">
        <f t="shared" si="5"/>
        <v>261.13020833333331</v>
      </c>
      <c r="M120" s="60"/>
    </row>
    <row r="121" spans="1:13">
      <c r="A121" s="57"/>
      <c r="B121" s="69" t="s">
        <v>132</v>
      </c>
      <c r="C121" s="106" t="s">
        <v>209</v>
      </c>
      <c r="D121" s="69" t="s">
        <v>210</v>
      </c>
      <c r="E121" s="58">
        <v>135</v>
      </c>
      <c r="F121" s="59" t="s">
        <v>3</v>
      </c>
      <c r="G121" s="180">
        <f>IFERROR(VLOOKUP(C121,Sheet4!A:D,4,0),0)</f>
        <v>43611</v>
      </c>
      <c r="H121" s="184">
        <f>IFERROR(VLOOKUP(C121,Sheet4!A:D,3,0),0)</f>
        <v>44</v>
      </c>
      <c r="I121" s="84">
        <f t="shared" si="3"/>
        <v>991.15909090909088</v>
      </c>
      <c r="J121" s="65">
        <f t="shared" si="4"/>
        <v>43611</v>
      </c>
      <c r="K121" s="68">
        <f>G121/$G$244</f>
        <v>6.7505530918958003E-3</v>
      </c>
      <c r="L121" s="85">
        <f t="shared" si="5"/>
        <v>323.04444444444442</v>
      </c>
      <c r="M121" s="60"/>
    </row>
    <row r="122" spans="1:13">
      <c r="A122" s="57"/>
      <c r="B122" s="69" t="s">
        <v>132</v>
      </c>
      <c r="C122" s="106" t="s">
        <v>566</v>
      </c>
      <c r="D122" s="69" t="s">
        <v>567</v>
      </c>
      <c r="E122" s="58">
        <v>92</v>
      </c>
      <c r="F122" s="59" t="s">
        <v>21</v>
      </c>
      <c r="G122" s="180">
        <f>IFERROR(VLOOKUP(C122,Sheet4!A:D,4,0),0)</f>
        <v>9229</v>
      </c>
      <c r="H122" s="184">
        <f>IFERROR(VLOOKUP(C122,Sheet4!A:D,3,0),0)</f>
        <v>189</v>
      </c>
      <c r="I122" s="84">
        <f t="shared" si="3"/>
        <v>48.830687830687829</v>
      </c>
      <c r="J122" s="65">
        <f t="shared" si="4"/>
        <v>9229</v>
      </c>
      <c r="K122" s="68">
        <f>G122/$G$244</f>
        <v>1.4285582647750874E-3</v>
      </c>
      <c r="L122" s="85">
        <f t="shared" si="5"/>
        <v>100.31521739130434</v>
      </c>
      <c r="M122" s="60"/>
    </row>
    <row r="123" spans="1:13">
      <c r="A123" s="57"/>
      <c r="B123" s="69" t="s">
        <v>132</v>
      </c>
      <c r="C123" s="106" t="s">
        <v>211</v>
      </c>
      <c r="D123" s="69" t="s">
        <v>212</v>
      </c>
      <c r="E123" s="58">
        <v>81</v>
      </c>
      <c r="F123" s="59" t="s">
        <v>3</v>
      </c>
      <c r="G123" s="180">
        <f>IFERROR(VLOOKUP(C123,Sheet4!A:D,4,0),0)</f>
        <v>3864</v>
      </c>
      <c r="H123" s="184">
        <f>IFERROR(VLOOKUP(C123,Sheet4!A:D,3,0),0)</f>
        <v>9</v>
      </c>
      <c r="I123" s="84">
        <f t="shared" si="3"/>
        <v>429.33333333333331</v>
      </c>
      <c r="J123" s="65">
        <f t="shared" si="4"/>
        <v>3864</v>
      </c>
      <c r="K123" s="68">
        <f>G123/$G$244</f>
        <v>5.9810912721756828E-4</v>
      </c>
      <c r="L123" s="85">
        <f t="shared" si="5"/>
        <v>47.703703703703702</v>
      </c>
      <c r="M123" s="60"/>
    </row>
    <row r="124" spans="1:13" ht="15" customHeight="1">
      <c r="A124" s="57"/>
      <c r="B124" s="69" t="s">
        <v>132</v>
      </c>
      <c r="C124" s="106" t="s">
        <v>213</v>
      </c>
      <c r="D124" s="69" t="s">
        <v>214</v>
      </c>
      <c r="E124" s="58">
        <v>201</v>
      </c>
      <c r="F124" s="59" t="s">
        <v>3</v>
      </c>
      <c r="G124" s="180">
        <f>IFERROR(VLOOKUP(C124,Sheet4!A:D,4,0),0)</f>
        <v>22054</v>
      </c>
      <c r="H124" s="184">
        <f>IFERROR(VLOOKUP(C124,Sheet4!A:D,3,0),0)</f>
        <v>57</v>
      </c>
      <c r="I124" s="84">
        <f t="shared" si="3"/>
        <v>386.91228070175441</v>
      </c>
      <c r="J124" s="65">
        <f t="shared" si="4"/>
        <v>22054</v>
      </c>
      <c r="K124" s="68">
        <f>G124/$G$244</f>
        <v>3.4137418974265663E-3</v>
      </c>
      <c r="L124" s="85">
        <f t="shared" si="5"/>
        <v>109.72139303482587</v>
      </c>
      <c r="M124" s="60" t="s">
        <v>547</v>
      </c>
    </row>
    <row r="125" spans="1:13">
      <c r="A125" s="57"/>
      <c r="B125" s="69" t="s">
        <v>132</v>
      </c>
      <c r="C125" s="106" t="s">
        <v>215</v>
      </c>
      <c r="D125" s="69" t="s">
        <v>216</v>
      </c>
      <c r="E125" s="58">
        <v>216</v>
      </c>
      <c r="F125" s="59" t="s">
        <v>85</v>
      </c>
      <c r="G125" s="180">
        <f>IFERROR(VLOOKUP(C125,Sheet4!A:D,4,0),0)</f>
        <v>32255</v>
      </c>
      <c r="H125" s="184">
        <f>IFERROR(VLOOKUP(C125,Sheet4!A:D,3,0),0)</f>
        <v>97</v>
      </c>
      <c r="I125" s="84">
        <f t="shared" si="3"/>
        <v>332.5257731958763</v>
      </c>
      <c r="J125" s="65">
        <f t="shared" si="4"/>
        <v>32255</v>
      </c>
      <c r="K125" s="68">
        <f>G125/$G$244</f>
        <v>4.9927561848868186E-3</v>
      </c>
      <c r="L125" s="85">
        <f t="shared" si="5"/>
        <v>149.3287037037037</v>
      </c>
      <c r="M125" s="60"/>
    </row>
    <row r="126" spans="1:13">
      <c r="A126" s="57"/>
      <c r="B126" s="69" t="s">
        <v>685</v>
      </c>
      <c r="C126" s="106" t="s">
        <v>690</v>
      </c>
      <c r="D126" s="69" t="s">
        <v>691</v>
      </c>
      <c r="E126" s="58">
        <v>76</v>
      </c>
      <c r="F126" s="59" t="s">
        <v>692</v>
      </c>
      <c r="G126" s="180">
        <f>IFERROR(VLOOKUP(C126,Sheet4!A:D,4,0),0)</f>
        <v>9350</v>
      </c>
      <c r="H126" s="184">
        <f>IFERROR(VLOOKUP(C126,Sheet4!A:D,3,0),0)</f>
        <v>58</v>
      </c>
      <c r="I126" s="84">
        <f t="shared" si="3"/>
        <v>161.20689655172413</v>
      </c>
      <c r="J126" s="65">
        <f t="shared" si="4"/>
        <v>9350</v>
      </c>
      <c r="K126" s="68">
        <f>G126/$G$244</f>
        <v>1.4472878725373354E-3</v>
      </c>
      <c r="L126" s="85">
        <f t="shared" si="5"/>
        <v>123.02631578947368</v>
      </c>
      <c r="M126" s="60"/>
    </row>
    <row r="127" spans="1:13">
      <c r="A127" s="57"/>
      <c r="B127" s="69" t="s">
        <v>132</v>
      </c>
      <c r="C127" s="106" t="s">
        <v>592</v>
      </c>
      <c r="D127" s="69" t="s">
        <v>571</v>
      </c>
      <c r="E127" s="58">
        <v>120</v>
      </c>
      <c r="F127" s="59" t="s">
        <v>3</v>
      </c>
      <c r="G127" s="180">
        <f>IFERROR(VLOOKUP(C127,Sheet4!A:D,4,0),0)</f>
        <v>41700</v>
      </c>
      <c r="H127" s="184">
        <f>IFERROR(VLOOKUP(C127,Sheet4!A:D,3,0),0)</f>
        <v>53</v>
      </c>
      <c r="I127" s="84">
        <f t="shared" si="3"/>
        <v>786.79245283018872</v>
      </c>
      <c r="J127" s="65">
        <f t="shared" si="4"/>
        <v>41700</v>
      </c>
      <c r="K127" s="68">
        <f>G127/$G$244</f>
        <v>6.4547491213697199E-3</v>
      </c>
      <c r="L127" s="85">
        <f t="shared" si="5"/>
        <v>347.5</v>
      </c>
      <c r="M127" s="60"/>
    </row>
    <row r="128" spans="1:13">
      <c r="A128" s="57"/>
      <c r="B128" s="69" t="s">
        <v>132</v>
      </c>
      <c r="C128" s="106" t="s">
        <v>221</v>
      </c>
      <c r="D128" s="69" t="s">
        <v>222</v>
      </c>
      <c r="E128" s="58">
        <v>133</v>
      </c>
      <c r="F128" s="59" t="s">
        <v>3</v>
      </c>
      <c r="G128" s="180">
        <f>IFERROR(VLOOKUP(C128,Sheet4!A:D,4,0),0)</f>
        <v>4968.3</v>
      </c>
      <c r="H128" s="184">
        <f>IFERROR(VLOOKUP(C128,Sheet4!A:D,3,0),0)</f>
        <v>31</v>
      </c>
      <c r="I128" s="84">
        <f t="shared" si="3"/>
        <v>160.26774193548388</v>
      </c>
      <c r="J128" s="65">
        <f t="shared" si="4"/>
        <v>4968.3</v>
      </c>
      <c r="K128" s="68">
        <f>G128/$G$244</f>
        <v>7.6904388632376933E-4</v>
      </c>
      <c r="L128" s="85">
        <f t="shared" si="5"/>
        <v>37.355639097744366</v>
      </c>
      <c r="M128" s="60"/>
    </row>
    <row r="129" spans="1:13">
      <c r="A129" s="57"/>
      <c r="B129" s="69" t="s">
        <v>132</v>
      </c>
      <c r="C129" s="106" t="s">
        <v>223</v>
      </c>
      <c r="D129" s="69" t="s">
        <v>224</v>
      </c>
      <c r="E129" s="58">
        <v>138</v>
      </c>
      <c r="F129" s="59" t="s">
        <v>3</v>
      </c>
      <c r="G129" s="180">
        <f>IFERROR(VLOOKUP(C129,Sheet4!A:D,4,0),0)</f>
        <v>20307</v>
      </c>
      <c r="H129" s="184">
        <f>IFERROR(VLOOKUP(C129,Sheet4!A:D,3,0),0)</f>
        <v>19</v>
      </c>
      <c r="I129" s="84">
        <f t="shared" si="3"/>
        <v>1068.7894736842106</v>
      </c>
      <c r="J129" s="65">
        <f t="shared" si="4"/>
        <v>20307</v>
      </c>
      <c r="K129" s="68">
        <f>G129/$G$244</f>
        <v>3.1433235109749377E-3</v>
      </c>
      <c r="L129" s="85">
        <f t="shared" si="5"/>
        <v>147.15217391304347</v>
      </c>
      <c r="M129" s="60"/>
    </row>
    <row r="130" spans="1:13">
      <c r="A130" s="57"/>
      <c r="B130" s="69" t="s">
        <v>693</v>
      </c>
      <c r="C130" s="106" t="s">
        <v>225</v>
      </c>
      <c r="D130" s="69" t="s">
        <v>226</v>
      </c>
      <c r="E130" s="58">
        <v>172</v>
      </c>
      <c r="F130" s="59" t="s">
        <v>3</v>
      </c>
      <c r="G130" s="180">
        <f>IFERROR(VLOOKUP(C130,Sheet4!A:D,4,0),0)</f>
        <v>33400</v>
      </c>
      <c r="H130" s="184">
        <f>IFERROR(VLOOKUP(C130,Sheet4!A:D,3,0),0)</f>
        <v>51</v>
      </c>
      <c r="I130" s="84">
        <f t="shared" ref="I130:I193" si="6">IFERROR(G130/H130,0)</f>
        <v>654.9019607843137</v>
      </c>
      <c r="J130" s="65">
        <f t="shared" ref="J130:J193" si="7">G130</f>
        <v>33400</v>
      </c>
      <c r="K130" s="68">
        <f>G130/$G$244</f>
        <v>5.1699909029675932E-3</v>
      </c>
      <c r="L130" s="85">
        <f t="shared" ref="L130:L193" si="8">J130/E130</f>
        <v>194.18604651162789</v>
      </c>
      <c r="M130" s="60"/>
    </row>
    <row r="131" spans="1:13">
      <c r="A131" s="57"/>
      <c r="B131" s="69" t="s">
        <v>685</v>
      </c>
      <c r="C131" s="106" t="s">
        <v>694</v>
      </c>
      <c r="D131" s="69" t="s">
        <v>695</v>
      </c>
      <c r="E131" s="58">
        <v>80</v>
      </c>
      <c r="F131" s="59" t="s">
        <v>146</v>
      </c>
      <c r="G131" s="180">
        <f>IFERROR(VLOOKUP(C131,Sheet4!A:D,4,0),0)</f>
        <v>1060</v>
      </c>
      <c r="H131" s="184">
        <f>IFERROR(VLOOKUP(C131,Sheet4!A:D,3,0),0)</f>
        <v>35</v>
      </c>
      <c r="I131" s="84">
        <f t="shared" si="6"/>
        <v>30.285714285714285</v>
      </c>
      <c r="J131" s="65">
        <f t="shared" si="7"/>
        <v>1060</v>
      </c>
      <c r="K131" s="68">
        <f>G131/$G$244</f>
        <v>1.6407755560316316E-4</v>
      </c>
      <c r="L131" s="85">
        <f t="shared" si="8"/>
        <v>13.25</v>
      </c>
      <c r="M131" s="60"/>
    </row>
    <row r="132" spans="1:13">
      <c r="A132" s="57"/>
      <c r="B132" s="69" t="s">
        <v>132</v>
      </c>
      <c r="C132" s="106" t="s">
        <v>579</v>
      </c>
      <c r="D132" s="69" t="s">
        <v>580</v>
      </c>
      <c r="E132" s="58">
        <v>5</v>
      </c>
      <c r="F132" s="59" t="s">
        <v>85</v>
      </c>
      <c r="G132" s="180">
        <f>IFERROR(VLOOKUP(C132,Sheet4!A:D,4,0),0)</f>
        <v>7740</v>
      </c>
      <c r="H132" s="184">
        <f>IFERROR(VLOOKUP(C132,Sheet4!A:D,3,0),0)</f>
        <v>13</v>
      </c>
      <c r="I132" s="84">
        <f t="shared" si="6"/>
        <v>595.38461538461536</v>
      </c>
      <c r="J132" s="65">
        <f t="shared" si="7"/>
        <v>7740</v>
      </c>
      <c r="K132" s="68">
        <f>G132/$G$244</f>
        <v>1.1980757361966818E-3</v>
      </c>
      <c r="L132" s="85">
        <f t="shared" si="8"/>
        <v>1548</v>
      </c>
      <c r="M132" s="60"/>
    </row>
    <row r="133" spans="1:13">
      <c r="A133" s="57"/>
      <c r="B133" s="69" t="s">
        <v>132</v>
      </c>
      <c r="C133" s="62" t="s">
        <v>593</v>
      </c>
      <c r="D133" s="63" t="s">
        <v>581</v>
      </c>
      <c r="E133" s="58">
        <v>3</v>
      </c>
      <c r="F133" s="59" t="s">
        <v>24</v>
      </c>
      <c r="G133" s="180">
        <f>IFERROR(VLOOKUP(C133,Sheet4!A:D,4,0),0)</f>
        <v>1414</v>
      </c>
      <c r="H133" s="184">
        <f>IFERROR(VLOOKUP(C133,Sheet4!A:D,3,0),0)</f>
        <v>3</v>
      </c>
      <c r="I133" s="84">
        <f t="shared" si="6"/>
        <v>471.33333333333331</v>
      </c>
      <c r="J133" s="65">
        <f t="shared" si="7"/>
        <v>1414</v>
      </c>
      <c r="K133" s="68">
        <f>G133/$G$244</f>
        <v>2.1887326756874783E-4</v>
      </c>
      <c r="L133" s="85">
        <f t="shared" si="8"/>
        <v>471.33333333333331</v>
      </c>
      <c r="M133" s="60"/>
    </row>
    <row r="134" spans="1:13">
      <c r="A134" s="57"/>
      <c r="B134" s="69" t="s">
        <v>132</v>
      </c>
      <c r="C134" s="106" t="s">
        <v>582</v>
      </c>
      <c r="D134" s="69" t="s">
        <v>583</v>
      </c>
      <c r="E134" s="58">
        <v>10</v>
      </c>
      <c r="F134" s="59" t="s">
        <v>85</v>
      </c>
      <c r="G134" s="180">
        <f>IFERROR(VLOOKUP(C134,Sheet4!A:D,4,0),0)</f>
        <v>13695</v>
      </c>
      <c r="H134" s="184">
        <f>IFERROR(VLOOKUP(C134,Sheet4!A:D,3,0),0)</f>
        <v>19</v>
      </c>
      <c r="I134" s="84">
        <f t="shared" si="6"/>
        <v>720.78947368421052</v>
      </c>
      <c r="J134" s="65">
        <f t="shared" si="7"/>
        <v>13695</v>
      </c>
      <c r="K134" s="68">
        <f>G134/$G$244</f>
        <v>2.1198510603635087E-3</v>
      </c>
      <c r="L134" s="85">
        <f t="shared" si="8"/>
        <v>1369.5</v>
      </c>
      <c r="M134" s="60"/>
    </row>
    <row r="135" spans="1:13">
      <c r="A135" s="57"/>
      <c r="B135" s="69" t="s">
        <v>132</v>
      </c>
      <c r="C135" s="106" t="s">
        <v>584</v>
      </c>
      <c r="D135" s="69" t="s">
        <v>585</v>
      </c>
      <c r="E135" s="58">
        <v>5</v>
      </c>
      <c r="F135" s="59" t="s">
        <v>85</v>
      </c>
      <c r="G135" s="180">
        <f>IFERROR(VLOOKUP(C135,Sheet4!A:D,4,0),0)</f>
        <v>0</v>
      </c>
      <c r="H135" s="184">
        <f>IFERROR(VLOOKUP(C135,Sheet4!A:D,3,0),0)</f>
        <v>0</v>
      </c>
      <c r="I135" s="84">
        <f t="shared" si="6"/>
        <v>0</v>
      </c>
      <c r="J135" s="65">
        <f t="shared" si="7"/>
        <v>0</v>
      </c>
      <c r="K135" s="68">
        <f>G135/$G$244</f>
        <v>0</v>
      </c>
      <c r="L135" s="85">
        <f t="shared" si="8"/>
        <v>0</v>
      </c>
      <c r="M135" s="60"/>
    </row>
    <row r="136" spans="1:13">
      <c r="A136" s="57"/>
      <c r="B136" s="69" t="s">
        <v>693</v>
      </c>
      <c r="C136" s="106" t="s">
        <v>586</v>
      </c>
      <c r="D136" s="69" t="s">
        <v>574</v>
      </c>
      <c r="E136" s="58">
        <v>6</v>
      </c>
      <c r="F136" s="59" t="s">
        <v>21</v>
      </c>
      <c r="G136" s="180">
        <f>IFERROR(VLOOKUP(C136,Sheet4!A:D,4,0),0)</f>
        <v>3160</v>
      </c>
      <c r="H136" s="184">
        <f>IFERROR(VLOOKUP(C136,Sheet4!A:D,3,0),0)</f>
        <v>316</v>
      </c>
      <c r="I136" s="84">
        <f t="shared" si="6"/>
        <v>10</v>
      </c>
      <c r="J136" s="65">
        <f t="shared" si="7"/>
        <v>3160</v>
      </c>
      <c r="K136" s="68">
        <f>G136/$G$244</f>
        <v>4.8913686387358068E-4</v>
      </c>
      <c r="L136" s="85">
        <f t="shared" si="8"/>
        <v>526.66666666666663</v>
      </c>
      <c r="M136" s="60"/>
    </row>
    <row r="137" spans="1:13">
      <c r="A137" s="57"/>
      <c r="B137" s="69" t="s">
        <v>685</v>
      </c>
      <c r="C137" s="106" t="s">
        <v>594</v>
      </c>
      <c r="D137" s="69" t="s">
        <v>190</v>
      </c>
      <c r="E137" s="58">
        <v>6</v>
      </c>
      <c r="F137" s="59" t="s">
        <v>13</v>
      </c>
      <c r="G137" s="180">
        <f>IFERROR(VLOOKUP(C137,Sheet4!A:D,4,0),0)</f>
        <v>1024</v>
      </c>
      <c r="H137" s="184">
        <f>IFERROR(VLOOKUP(C137,Sheet4!A:D,3,0),0)</f>
        <v>7</v>
      </c>
      <c r="I137" s="84">
        <f t="shared" si="6"/>
        <v>146.28571428571428</v>
      </c>
      <c r="J137" s="65">
        <f t="shared" si="7"/>
        <v>1024</v>
      </c>
      <c r="K137" s="68">
        <f>G137/$G$244</f>
        <v>1.5850511031852743E-4</v>
      </c>
      <c r="L137" s="85">
        <f t="shared" si="8"/>
        <v>170.66666666666666</v>
      </c>
      <c r="M137" s="60"/>
    </row>
    <row r="138" spans="1:13">
      <c r="A138" s="57"/>
      <c r="B138" s="69" t="s">
        <v>693</v>
      </c>
      <c r="C138" s="106" t="s">
        <v>568</v>
      </c>
      <c r="D138" s="69" t="s">
        <v>569</v>
      </c>
      <c r="E138" s="58">
        <v>13</v>
      </c>
      <c r="F138" s="59" t="s">
        <v>21</v>
      </c>
      <c r="G138" s="180">
        <f>IFERROR(VLOOKUP(C138,Sheet4!A:D,4,0),0)</f>
        <v>1770.25</v>
      </c>
      <c r="H138" s="184">
        <f>IFERROR(VLOOKUP(C138,Sheet4!A:D,3,0),0)</f>
        <v>12</v>
      </c>
      <c r="I138" s="84">
        <f t="shared" si="6"/>
        <v>147.52083333333334</v>
      </c>
      <c r="J138" s="65">
        <f t="shared" si="7"/>
        <v>1770.25</v>
      </c>
      <c r="K138" s="68">
        <f>G138/$G$244</f>
        <v>2.7401725736462222E-4</v>
      </c>
      <c r="L138" s="85">
        <f t="shared" si="8"/>
        <v>136.17307692307693</v>
      </c>
      <c r="M138" s="60"/>
    </row>
    <row r="139" spans="1:13">
      <c r="A139" s="57"/>
      <c r="B139" s="69" t="s">
        <v>685</v>
      </c>
      <c r="C139" s="62" t="s">
        <v>587</v>
      </c>
      <c r="D139" s="69" t="s">
        <v>696</v>
      </c>
      <c r="E139" s="58">
        <v>3</v>
      </c>
      <c r="F139" s="59" t="s">
        <v>21</v>
      </c>
      <c r="G139" s="180">
        <f>IFERROR(VLOOKUP(C139,Sheet4!A:D,4,0),0)</f>
        <v>352</v>
      </c>
      <c r="H139" s="184">
        <f>IFERROR(VLOOKUP(C139,Sheet4!A:D,3,0),0)</f>
        <v>1</v>
      </c>
      <c r="I139" s="84">
        <f t="shared" si="6"/>
        <v>352</v>
      </c>
      <c r="J139" s="65">
        <f t="shared" si="7"/>
        <v>352</v>
      </c>
      <c r="K139" s="68">
        <f>G139/$G$244</f>
        <v>5.4486131671993804E-5</v>
      </c>
      <c r="L139" s="85">
        <f t="shared" si="8"/>
        <v>117.33333333333333</v>
      </c>
      <c r="M139" s="60"/>
    </row>
    <row r="140" spans="1:13">
      <c r="A140" s="92" t="s">
        <v>227</v>
      </c>
      <c r="B140" s="93" t="s">
        <v>228</v>
      </c>
      <c r="C140" s="93" t="s">
        <v>59</v>
      </c>
      <c r="D140" s="93"/>
      <c r="E140" s="96">
        <f>SUM(E85:E139)</f>
        <v>9748.7000000000007</v>
      </c>
      <c r="F140" s="95"/>
      <c r="G140" s="182">
        <f>SUM(G85:G139)</f>
        <v>1754710.86</v>
      </c>
      <c r="H140" s="186">
        <f>SUM(H85:H139)</f>
        <v>4909</v>
      </c>
      <c r="I140" s="96">
        <f t="shared" si="6"/>
        <v>357.44772051334286</v>
      </c>
      <c r="J140" s="94">
        <f t="shared" si="7"/>
        <v>1754710.86</v>
      </c>
      <c r="K140" s="97">
        <f>G140/$G$244</f>
        <v>0.27161195160294738</v>
      </c>
      <c r="L140" s="94">
        <f t="shared" si="8"/>
        <v>179.99434386123278</v>
      </c>
      <c r="M140" s="93"/>
    </row>
    <row r="141" spans="1:13">
      <c r="A141" s="57"/>
      <c r="B141" s="114" t="s">
        <v>229</v>
      </c>
      <c r="C141" s="106" t="s">
        <v>230</v>
      </c>
      <c r="D141" s="69" t="s">
        <v>231</v>
      </c>
      <c r="E141" s="58">
        <v>780</v>
      </c>
      <c r="F141" s="59" t="s">
        <v>146</v>
      </c>
      <c r="G141" s="180">
        <f>IFERROR(VLOOKUP(C141,Sheet4!A:D,4,0),0)</f>
        <v>42064</v>
      </c>
      <c r="H141" s="184">
        <f>IFERROR(VLOOKUP(C141,Sheet4!A:D,3,0),0)</f>
        <v>361</v>
      </c>
      <c r="I141" s="84">
        <f t="shared" si="6"/>
        <v>116.5207756232687</v>
      </c>
      <c r="J141" s="65">
        <f t="shared" si="7"/>
        <v>42064</v>
      </c>
      <c r="K141" s="68">
        <f>G141/$G$244</f>
        <v>6.5110927348032595E-3</v>
      </c>
      <c r="L141" s="85">
        <f t="shared" si="8"/>
        <v>53.928205128205128</v>
      </c>
      <c r="M141" s="60"/>
    </row>
    <row r="142" spans="1:13">
      <c r="A142" s="69"/>
      <c r="B142" s="69" t="s">
        <v>229</v>
      </c>
      <c r="C142" s="69" t="s">
        <v>232</v>
      </c>
      <c r="D142" s="69" t="s">
        <v>233</v>
      </c>
      <c r="E142" s="58">
        <v>184</v>
      </c>
      <c r="F142" s="59" t="s">
        <v>85</v>
      </c>
      <c r="G142" s="180">
        <f>IFERROR(VLOOKUP(C142,Sheet4!A:D,4,0),0)</f>
        <v>20590.899999999998</v>
      </c>
      <c r="H142" s="184">
        <f>IFERROR(VLOOKUP(C142,Sheet4!A:D,3,0),0)</f>
        <v>380</v>
      </c>
      <c r="I142" s="84">
        <f t="shared" si="6"/>
        <v>54.186578947368417</v>
      </c>
      <c r="J142" s="65">
        <f t="shared" si="7"/>
        <v>20590.899999999998</v>
      </c>
      <c r="K142" s="68">
        <f>G142/$G$244</f>
        <v>3.1872684336501618E-3</v>
      </c>
      <c r="L142" s="85">
        <f t="shared" si="8"/>
        <v>111.90706521739129</v>
      </c>
      <c r="M142" s="60"/>
    </row>
    <row r="143" spans="1:13">
      <c r="A143" s="69"/>
      <c r="B143" s="69" t="s">
        <v>229</v>
      </c>
      <c r="C143" s="69" t="s">
        <v>234</v>
      </c>
      <c r="D143" s="69" t="s">
        <v>235</v>
      </c>
      <c r="E143" s="58">
        <v>5480</v>
      </c>
      <c r="F143" s="59" t="s">
        <v>146</v>
      </c>
      <c r="G143" s="180">
        <f>IFERROR(VLOOKUP(C143,Sheet4!A:D,4,0),0)</f>
        <v>149205.79999999999</v>
      </c>
      <c r="H143" s="184">
        <f>IFERROR(VLOOKUP(C143,Sheet4!A:D,3,0),0)</f>
        <v>4097</v>
      </c>
      <c r="I143" s="84">
        <f t="shared" si="6"/>
        <v>36.418306077617764</v>
      </c>
      <c r="J143" s="65">
        <f t="shared" si="7"/>
        <v>149205.79999999999</v>
      </c>
      <c r="K143" s="68">
        <f>G143/$G$244</f>
        <v>2.3095587684730603E-2</v>
      </c>
      <c r="L143" s="85">
        <f t="shared" si="8"/>
        <v>27.227335766423355</v>
      </c>
      <c r="M143" s="60"/>
    </row>
    <row r="144" spans="1:13">
      <c r="A144" s="69"/>
      <c r="B144" s="69" t="s">
        <v>229</v>
      </c>
      <c r="C144" s="69" t="s">
        <v>236</v>
      </c>
      <c r="D144" s="69" t="s">
        <v>237</v>
      </c>
      <c r="E144" s="58">
        <v>75</v>
      </c>
      <c r="F144" s="59" t="s">
        <v>3</v>
      </c>
      <c r="G144" s="180">
        <f>IFERROR(VLOOKUP(C144,Sheet4!A:D,4,0),0)</f>
        <v>1324</v>
      </c>
      <c r="H144" s="184">
        <f>IFERROR(VLOOKUP(C144,Sheet4!A:D,3,0),0)</f>
        <v>6</v>
      </c>
      <c r="I144" s="84">
        <f t="shared" si="6"/>
        <v>220.66666666666666</v>
      </c>
      <c r="J144" s="65">
        <f t="shared" si="7"/>
        <v>1324</v>
      </c>
      <c r="K144" s="68">
        <f>G144/$G$244</f>
        <v>2.0494215435715849E-4</v>
      </c>
      <c r="L144" s="85">
        <f t="shared" si="8"/>
        <v>17.653333333333332</v>
      </c>
      <c r="M144" s="60"/>
    </row>
    <row r="145" spans="1:13">
      <c r="A145" s="69"/>
      <c r="B145" s="69" t="s">
        <v>229</v>
      </c>
      <c r="C145" s="69" t="s">
        <v>697</v>
      </c>
      <c r="D145" s="69" t="s">
        <v>698</v>
      </c>
      <c r="E145" s="58">
        <v>137</v>
      </c>
      <c r="F145" s="59" t="s">
        <v>13</v>
      </c>
      <c r="G145" s="180">
        <f>IFERROR(VLOOKUP(C145,Sheet4!A:D,4,0),0)</f>
        <v>26729</v>
      </c>
      <c r="H145" s="184">
        <f>IFERROR(VLOOKUP(C145,Sheet4!A:D,3,0),0)</f>
        <v>38</v>
      </c>
      <c r="I145" s="84">
        <f t="shared" si="6"/>
        <v>703.39473684210532</v>
      </c>
      <c r="J145" s="65">
        <f t="shared" si="7"/>
        <v>26729</v>
      </c>
      <c r="K145" s="68">
        <f>G145/$G$244</f>
        <v>4.1373858336952339E-3</v>
      </c>
      <c r="L145" s="85">
        <f t="shared" si="8"/>
        <v>195.10218978102191</v>
      </c>
      <c r="M145" s="60"/>
    </row>
    <row r="146" spans="1:13">
      <c r="A146" s="69"/>
      <c r="B146" s="69" t="s">
        <v>229</v>
      </c>
      <c r="C146" s="69" t="s">
        <v>240</v>
      </c>
      <c r="D146" s="69" t="s">
        <v>241</v>
      </c>
      <c r="E146" s="58">
        <v>72</v>
      </c>
      <c r="F146" s="59" t="s">
        <v>3</v>
      </c>
      <c r="G146" s="180">
        <f>IFERROR(VLOOKUP(C146,Sheet4!A:D,4,0),0)</f>
        <v>5012</v>
      </c>
      <c r="H146" s="184">
        <f>IFERROR(VLOOKUP(C146,Sheet4!A:D,3,0),0)</f>
        <v>6</v>
      </c>
      <c r="I146" s="84">
        <f t="shared" si="6"/>
        <v>835.33333333333337</v>
      </c>
      <c r="J146" s="65">
        <f t="shared" si="7"/>
        <v>5012</v>
      </c>
      <c r="K146" s="68">
        <f>G146/$G$244</f>
        <v>7.7580821573872995E-4</v>
      </c>
      <c r="L146" s="85">
        <f t="shared" si="8"/>
        <v>69.611111111111114</v>
      </c>
      <c r="M146" s="60"/>
    </row>
    <row r="147" spans="1:13">
      <c r="A147" s="69"/>
      <c r="B147" s="69" t="s">
        <v>229</v>
      </c>
      <c r="C147" s="69" t="s">
        <v>699</v>
      </c>
      <c r="D147" s="69" t="s">
        <v>700</v>
      </c>
      <c r="E147" s="58">
        <v>112</v>
      </c>
      <c r="F147" s="59" t="s">
        <v>3</v>
      </c>
      <c r="G147" s="180">
        <f>IFERROR(VLOOKUP(C147,Sheet4!A:D,4,0),0)</f>
        <v>5082</v>
      </c>
      <c r="H147" s="184">
        <f>IFERROR(VLOOKUP(C147,Sheet4!A:D,3,0),0)</f>
        <v>9</v>
      </c>
      <c r="I147" s="84">
        <f t="shared" si="6"/>
        <v>564.66666666666663</v>
      </c>
      <c r="J147" s="65">
        <f t="shared" si="7"/>
        <v>5082</v>
      </c>
      <c r="K147" s="68">
        <f>G147/$G$244</f>
        <v>7.8664352601441048E-4</v>
      </c>
      <c r="L147" s="85">
        <f t="shared" si="8"/>
        <v>45.375</v>
      </c>
      <c r="M147" s="60"/>
    </row>
    <row r="148" spans="1:13">
      <c r="A148" s="69"/>
      <c r="B148" s="69" t="s">
        <v>701</v>
      </c>
      <c r="C148" s="69" t="s">
        <v>702</v>
      </c>
      <c r="D148" s="69" t="s">
        <v>703</v>
      </c>
      <c r="E148" s="58">
        <v>24</v>
      </c>
      <c r="F148" s="59" t="s">
        <v>6</v>
      </c>
      <c r="G148" s="180">
        <f>IFERROR(VLOOKUP(C148,Sheet4!A:D,4,0),0)</f>
        <v>4196</v>
      </c>
      <c r="H148" s="184">
        <f>IFERROR(VLOOKUP(C148,Sheet4!A:D,3,0),0)</f>
        <v>24</v>
      </c>
      <c r="I148" s="84">
        <f t="shared" si="6"/>
        <v>174.83333333333334</v>
      </c>
      <c r="J148" s="65">
        <f t="shared" si="7"/>
        <v>4196</v>
      </c>
      <c r="K148" s="68">
        <f>G148/$G$244</f>
        <v>6.4949945595365341E-4</v>
      </c>
      <c r="L148" s="85">
        <f t="shared" si="8"/>
        <v>174.83333333333334</v>
      </c>
      <c r="M148" s="60"/>
    </row>
    <row r="149" spans="1:13">
      <c r="A149" s="69"/>
      <c r="B149" s="69" t="s">
        <v>704</v>
      </c>
      <c r="C149" s="69" t="s">
        <v>705</v>
      </c>
      <c r="D149" s="69" t="s">
        <v>706</v>
      </c>
      <c r="E149" s="58">
        <v>56</v>
      </c>
      <c r="F149" s="59" t="s">
        <v>21</v>
      </c>
      <c r="G149" s="180">
        <f>IFERROR(VLOOKUP(C149,Sheet4!A:D,4,0),0)</f>
        <v>3121</v>
      </c>
      <c r="H149" s="184">
        <f>IFERROR(VLOOKUP(C149,Sheet4!A:D,3,0),0)</f>
        <v>24</v>
      </c>
      <c r="I149" s="84">
        <f t="shared" si="6"/>
        <v>130.04166666666666</v>
      </c>
      <c r="J149" s="65">
        <f t="shared" si="7"/>
        <v>3121</v>
      </c>
      <c r="K149" s="68">
        <f>G149/$G$244</f>
        <v>4.8310004814855869E-4</v>
      </c>
      <c r="L149" s="85">
        <f t="shared" si="8"/>
        <v>55.732142857142854</v>
      </c>
      <c r="M149" s="60"/>
    </row>
    <row r="150" spans="1:13">
      <c r="A150" s="69"/>
      <c r="B150" s="69" t="s">
        <v>704</v>
      </c>
      <c r="C150" s="69" t="s">
        <v>707</v>
      </c>
      <c r="D150" s="69" t="s">
        <v>708</v>
      </c>
      <c r="E150" s="58">
        <v>20</v>
      </c>
      <c r="F150" s="59" t="s">
        <v>21</v>
      </c>
      <c r="G150" s="180">
        <f>IFERROR(VLOOKUP(C150,Sheet4!A:D,4,0),0)</f>
        <v>2109.5</v>
      </c>
      <c r="H150" s="184">
        <f>IFERROR(VLOOKUP(C150,Sheet4!A:D,3,0),0)</f>
        <v>89</v>
      </c>
      <c r="I150" s="84">
        <f t="shared" si="6"/>
        <v>23.702247191011235</v>
      </c>
      <c r="J150" s="65">
        <f t="shared" si="7"/>
        <v>2109.5</v>
      </c>
      <c r="K150" s="68">
        <f>G150/$G$244</f>
        <v>3.265298146649742E-4</v>
      </c>
      <c r="L150" s="85">
        <f t="shared" si="8"/>
        <v>105.47499999999999</v>
      </c>
      <c r="M150" s="60"/>
    </row>
    <row r="151" spans="1:13">
      <c r="A151" s="69"/>
      <c r="B151" s="69" t="s">
        <v>229</v>
      </c>
      <c r="C151" s="69" t="s">
        <v>709</v>
      </c>
      <c r="D151" s="69" t="s">
        <v>710</v>
      </c>
      <c r="E151" s="58">
        <v>78</v>
      </c>
      <c r="F151" s="59" t="s">
        <v>21</v>
      </c>
      <c r="G151" s="180">
        <f>IFERROR(VLOOKUP(C151,Sheet4!A:D,4,0),0)</f>
        <v>20790.46</v>
      </c>
      <c r="H151" s="184">
        <f>IFERROR(VLOOKUP(C151,Sheet4!A:D,3,0),0)</f>
        <v>706</v>
      </c>
      <c r="I151" s="84">
        <f t="shared" si="6"/>
        <v>29.448243626062322</v>
      </c>
      <c r="J151" s="65">
        <f t="shared" si="7"/>
        <v>20790.46</v>
      </c>
      <c r="K151" s="68">
        <f>G151/$G$244</f>
        <v>3.2181583553446596E-3</v>
      </c>
      <c r="L151" s="85">
        <f t="shared" si="8"/>
        <v>266.54435897435894</v>
      </c>
      <c r="M151" s="60"/>
    </row>
    <row r="152" spans="1:13">
      <c r="A152" s="69"/>
      <c r="B152" s="69" t="s">
        <v>701</v>
      </c>
      <c r="C152" s="69" t="s">
        <v>245</v>
      </c>
      <c r="D152" s="69" t="s">
        <v>246</v>
      </c>
      <c r="E152" s="58">
        <v>102</v>
      </c>
      <c r="F152" s="59" t="s">
        <v>3</v>
      </c>
      <c r="G152" s="180">
        <f>IFERROR(VLOOKUP(C152,Sheet4!A:D,4,0),0)</f>
        <v>21051</v>
      </c>
      <c r="H152" s="184">
        <f>IFERROR(VLOOKUP(C152,Sheet4!A:D,3,0),0)</f>
        <v>35</v>
      </c>
      <c r="I152" s="84">
        <f t="shared" si="6"/>
        <v>601.45714285714291</v>
      </c>
      <c r="J152" s="65">
        <f t="shared" si="7"/>
        <v>21051</v>
      </c>
      <c r="K152" s="68">
        <f>G152/$G$244</f>
        <v>3.2584873801907431E-3</v>
      </c>
      <c r="L152" s="85">
        <f t="shared" si="8"/>
        <v>206.38235294117646</v>
      </c>
      <c r="M152" s="60" t="s">
        <v>548</v>
      </c>
    </row>
    <row r="153" spans="1:13">
      <c r="A153" s="69"/>
      <c r="B153" s="69" t="s">
        <v>229</v>
      </c>
      <c r="C153" s="69" t="s">
        <v>711</v>
      </c>
      <c r="D153" s="69" t="s">
        <v>712</v>
      </c>
      <c r="E153" s="58">
        <v>27</v>
      </c>
      <c r="F153" s="59" t="s">
        <v>13</v>
      </c>
      <c r="G153" s="180">
        <f>IFERROR(VLOOKUP(C153,Sheet4!A:D,4,0),0)</f>
        <v>2316</v>
      </c>
      <c r="H153" s="184">
        <f>IFERROR(VLOOKUP(C153,Sheet4!A:D,3,0),0)</f>
        <v>7</v>
      </c>
      <c r="I153" s="84">
        <f t="shared" si="6"/>
        <v>330.85714285714283</v>
      </c>
      <c r="J153" s="65">
        <f t="shared" si="7"/>
        <v>2316</v>
      </c>
      <c r="K153" s="68">
        <f>G153/$G$244</f>
        <v>3.5849397997823196E-4</v>
      </c>
      <c r="L153" s="85">
        <f t="shared" si="8"/>
        <v>85.777777777777771</v>
      </c>
      <c r="M153" s="60"/>
    </row>
    <row r="154" spans="1:13">
      <c r="A154" s="69"/>
      <c r="B154" s="69" t="s">
        <v>229</v>
      </c>
      <c r="C154" s="69" t="s">
        <v>248</v>
      </c>
      <c r="D154" s="69" t="s">
        <v>249</v>
      </c>
      <c r="E154" s="58">
        <v>145</v>
      </c>
      <c r="F154" s="59" t="s">
        <v>3</v>
      </c>
      <c r="G154" s="180">
        <f>IFERROR(VLOOKUP(C154,Sheet4!A:D,4,0),0)</f>
        <v>46642</v>
      </c>
      <c r="H154" s="184">
        <f>IFERROR(VLOOKUP(C154,Sheet4!A:D,3,0),0)</f>
        <v>79</v>
      </c>
      <c r="I154" s="84">
        <f t="shared" si="6"/>
        <v>590.40506329113919</v>
      </c>
      <c r="J154" s="65">
        <f t="shared" si="7"/>
        <v>46642</v>
      </c>
      <c r="K154" s="68">
        <f>G154/$G$244</f>
        <v>7.2197220268327691E-3</v>
      </c>
      <c r="L154" s="85">
        <f t="shared" si="8"/>
        <v>321.66896551724136</v>
      </c>
      <c r="M154" s="60"/>
    </row>
    <row r="155" spans="1:13">
      <c r="A155" s="69"/>
      <c r="B155" s="69" t="s">
        <v>229</v>
      </c>
      <c r="C155" s="69" t="s">
        <v>250</v>
      </c>
      <c r="D155" s="69" t="s">
        <v>251</v>
      </c>
      <c r="E155" s="58">
        <v>101</v>
      </c>
      <c r="F155" s="59" t="s">
        <v>3</v>
      </c>
      <c r="G155" s="180">
        <f>IFERROR(VLOOKUP(C155,Sheet4!A:D,4,0),0)</f>
        <v>22587</v>
      </c>
      <c r="H155" s="184">
        <f>IFERROR(VLOOKUP(C155,Sheet4!A:D,3,0),0)</f>
        <v>48</v>
      </c>
      <c r="I155" s="84">
        <f t="shared" si="6"/>
        <v>470.5625</v>
      </c>
      <c r="J155" s="65">
        <f t="shared" si="7"/>
        <v>22587</v>
      </c>
      <c r="K155" s="68">
        <f>G155/$G$244</f>
        <v>3.4962450456685339E-3</v>
      </c>
      <c r="L155" s="85">
        <f t="shared" si="8"/>
        <v>223.63366336633663</v>
      </c>
      <c r="M155" s="60"/>
    </row>
    <row r="156" spans="1:13">
      <c r="A156" s="69"/>
      <c r="B156" s="69" t="s">
        <v>229</v>
      </c>
      <c r="C156" s="69" t="s">
        <v>252</v>
      </c>
      <c r="D156" s="69" t="s">
        <v>253</v>
      </c>
      <c r="E156" s="58">
        <v>92</v>
      </c>
      <c r="F156" s="59" t="s">
        <v>3</v>
      </c>
      <c r="G156" s="180">
        <f>IFERROR(VLOOKUP(C156,Sheet4!A:D,4,0),0)</f>
        <v>9853</v>
      </c>
      <c r="H156" s="184">
        <f>IFERROR(VLOOKUP(C156,Sheet4!A:D,3,0),0)</f>
        <v>25</v>
      </c>
      <c r="I156" s="84">
        <f t="shared" si="6"/>
        <v>394.12</v>
      </c>
      <c r="J156" s="65">
        <f t="shared" si="7"/>
        <v>9853</v>
      </c>
      <c r="K156" s="68">
        <f>G156/$G$244</f>
        <v>1.5251473163754401E-3</v>
      </c>
      <c r="L156" s="85">
        <f t="shared" si="8"/>
        <v>107.09782608695652</v>
      </c>
      <c r="M156" s="60"/>
    </row>
    <row r="157" spans="1:13">
      <c r="A157" s="57"/>
      <c r="B157" s="69" t="s">
        <v>229</v>
      </c>
      <c r="C157" s="106" t="s">
        <v>254</v>
      </c>
      <c r="D157" s="69" t="s">
        <v>255</v>
      </c>
      <c r="E157" s="58">
        <v>346</v>
      </c>
      <c r="F157" s="59" t="s">
        <v>21</v>
      </c>
      <c r="G157" s="180">
        <f>IFERROR(VLOOKUP(C157,Sheet4!A:D,4,0),0)</f>
        <v>42429.2</v>
      </c>
      <c r="H157" s="184">
        <f>IFERROR(VLOOKUP(C157,Sheet4!A:D,3,0),0)</f>
        <v>1062</v>
      </c>
      <c r="I157" s="84">
        <f t="shared" si="6"/>
        <v>39.952165725047081</v>
      </c>
      <c r="J157" s="65">
        <f t="shared" si="7"/>
        <v>42429.2</v>
      </c>
      <c r="K157" s="68">
        <f>G157/$G$244</f>
        <v>6.5676220964129527E-3</v>
      </c>
      <c r="L157" s="85">
        <f t="shared" si="8"/>
        <v>122.62774566473988</v>
      </c>
      <c r="M157" s="60"/>
    </row>
    <row r="158" spans="1:13">
      <c r="A158" s="57"/>
      <c r="B158" s="69" t="s">
        <v>229</v>
      </c>
      <c r="C158" s="106" t="s">
        <v>256</v>
      </c>
      <c r="D158" s="69" t="s">
        <v>257</v>
      </c>
      <c r="E158" s="58">
        <v>300</v>
      </c>
      <c r="F158" s="59" t="s">
        <v>3</v>
      </c>
      <c r="G158" s="180">
        <f>IFERROR(VLOOKUP(C158,Sheet4!A:D,4,0),0)</f>
        <v>29346</v>
      </c>
      <c r="H158" s="184">
        <f>IFERROR(VLOOKUP(C158,Sheet4!A:D,3,0),0)</f>
        <v>53</v>
      </c>
      <c r="I158" s="84">
        <f t="shared" si="6"/>
        <v>553.69811320754718</v>
      </c>
      <c r="J158" s="65">
        <f t="shared" si="7"/>
        <v>29346</v>
      </c>
      <c r="K158" s="68">
        <f>G158/$G$244</f>
        <v>4.5424716478588926E-3</v>
      </c>
      <c r="L158" s="85">
        <f t="shared" si="8"/>
        <v>97.82</v>
      </c>
      <c r="M158" s="60"/>
    </row>
    <row r="159" spans="1:13">
      <c r="A159" s="57"/>
      <c r="B159" s="69" t="s">
        <v>713</v>
      </c>
      <c r="C159" s="106" t="s">
        <v>714</v>
      </c>
      <c r="D159" s="69" t="s">
        <v>715</v>
      </c>
      <c r="E159" s="58">
        <v>308</v>
      </c>
      <c r="F159" s="59" t="s">
        <v>3</v>
      </c>
      <c r="G159" s="180">
        <f>IFERROR(VLOOKUP(C159,Sheet4!A:D,4,0),0)</f>
        <v>49835</v>
      </c>
      <c r="H159" s="184">
        <f>IFERROR(VLOOKUP(C159,Sheet4!A:D,3,0),0)</f>
        <v>65</v>
      </c>
      <c r="I159" s="84">
        <f t="shared" si="6"/>
        <v>766.69230769230774</v>
      </c>
      <c r="J159" s="65">
        <f t="shared" si="7"/>
        <v>49835</v>
      </c>
      <c r="K159" s="68">
        <f>G159/$G$244</f>
        <v>7.7139669655505996E-3</v>
      </c>
      <c r="L159" s="85">
        <f t="shared" si="8"/>
        <v>161.80194805194805</v>
      </c>
      <c r="M159" s="60"/>
    </row>
    <row r="160" spans="1:13">
      <c r="A160" s="57"/>
      <c r="B160" s="69" t="s">
        <v>229</v>
      </c>
      <c r="C160" s="106" t="s">
        <v>258</v>
      </c>
      <c r="D160" s="69" t="s">
        <v>259</v>
      </c>
      <c r="E160" s="58">
        <v>68</v>
      </c>
      <c r="F160" s="59" t="s">
        <v>16</v>
      </c>
      <c r="G160" s="180">
        <f>IFERROR(VLOOKUP(C160,Sheet4!A:D,4,0),0)</f>
        <v>2300</v>
      </c>
      <c r="H160" s="184">
        <f>IFERROR(VLOOKUP(C160,Sheet4!A:D,3,0),0)</f>
        <v>2</v>
      </c>
      <c r="I160" s="84">
        <f t="shared" si="6"/>
        <v>1150</v>
      </c>
      <c r="J160" s="65">
        <f t="shared" si="7"/>
        <v>2300</v>
      </c>
      <c r="K160" s="68">
        <f>G160/$G$244</f>
        <v>3.5601733762950495E-4</v>
      </c>
      <c r="L160" s="85">
        <f t="shared" si="8"/>
        <v>33.823529411764703</v>
      </c>
      <c r="M160" s="60"/>
    </row>
    <row r="161" spans="1:13">
      <c r="A161" s="57"/>
      <c r="B161" s="69" t="s">
        <v>229</v>
      </c>
      <c r="C161" s="106" t="s">
        <v>260</v>
      </c>
      <c r="D161" s="69" t="s">
        <v>261</v>
      </c>
      <c r="E161" s="58">
        <v>1255</v>
      </c>
      <c r="F161" s="59" t="s">
        <v>3</v>
      </c>
      <c r="G161" s="180">
        <f>IFERROR(VLOOKUP(C161,Sheet4!A:D,4,0),0)</f>
        <v>84694.9</v>
      </c>
      <c r="H161" s="184">
        <f>IFERROR(VLOOKUP(C161,Sheet4!A:D,3,0),0)</f>
        <v>200</v>
      </c>
      <c r="I161" s="84">
        <f t="shared" si="6"/>
        <v>423.47449999999998</v>
      </c>
      <c r="J161" s="65">
        <f t="shared" si="7"/>
        <v>84694.9</v>
      </c>
      <c r="K161" s="68">
        <f>G161/$G$244</f>
        <v>1.3109936003824851E-2</v>
      </c>
      <c r="L161" s="85">
        <f t="shared" si="8"/>
        <v>67.485976095617531</v>
      </c>
      <c r="M161" s="60"/>
    </row>
    <row r="162" spans="1:13">
      <c r="A162" s="57"/>
      <c r="B162" s="69" t="s">
        <v>229</v>
      </c>
      <c r="C162" s="106" t="s">
        <v>716</v>
      </c>
      <c r="D162" s="69" t="s">
        <v>717</v>
      </c>
      <c r="E162" s="58">
        <v>124</v>
      </c>
      <c r="F162" s="59" t="s">
        <v>689</v>
      </c>
      <c r="G162" s="180">
        <f>IFERROR(VLOOKUP(C162,Sheet4!A:D,4,0),0)</f>
        <v>11316.72</v>
      </c>
      <c r="H162" s="184">
        <f>IFERROR(VLOOKUP(C162,Sheet4!A:D,3,0),0)</f>
        <v>121</v>
      </c>
      <c r="I162" s="84">
        <f t="shared" si="6"/>
        <v>93.526611570247923</v>
      </c>
      <c r="J162" s="65">
        <f t="shared" si="7"/>
        <v>11316.72</v>
      </c>
      <c r="K162" s="68">
        <f>G162/$G$244</f>
        <v>1.751716750042857E-3</v>
      </c>
      <c r="L162" s="85">
        <f t="shared" si="8"/>
        <v>91.263870967741937</v>
      </c>
      <c r="M162" s="60"/>
    </row>
    <row r="163" spans="1:13">
      <c r="A163" s="57"/>
      <c r="B163" s="69" t="s">
        <v>229</v>
      </c>
      <c r="C163" s="106" t="s">
        <v>718</v>
      </c>
      <c r="D163" s="69" t="s">
        <v>719</v>
      </c>
      <c r="E163" s="58">
        <v>54</v>
      </c>
      <c r="F163" s="59" t="s">
        <v>16</v>
      </c>
      <c r="G163" s="180">
        <f>IFERROR(VLOOKUP(C163,Sheet4!A:D,4,0),0)</f>
        <v>12599</v>
      </c>
      <c r="H163" s="184">
        <f>IFERROR(VLOOKUP(C163,Sheet4!A:D,3,0),0)</f>
        <v>2</v>
      </c>
      <c r="I163" s="84">
        <f t="shared" si="6"/>
        <v>6299.5</v>
      </c>
      <c r="J163" s="65">
        <f t="shared" si="7"/>
        <v>12599</v>
      </c>
      <c r="K163" s="68">
        <f>G163/$G$244</f>
        <v>1.9502010594757099E-3</v>
      </c>
      <c r="L163" s="85">
        <f t="shared" si="8"/>
        <v>233.31481481481481</v>
      </c>
      <c r="M163" s="60"/>
    </row>
    <row r="164" spans="1:13">
      <c r="A164" s="57"/>
      <c r="B164" s="69" t="s">
        <v>229</v>
      </c>
      <c r="C164" s="106" t="s">
        <v>720</v>
      </c>
      <c r="D164" s="69" t="s">
        <v>721</v>
      </c>
      <c r="E164" s="58">
        <v>105</v>
      </c>
      <c r="F164" s="59" t="s">
        <v>689</v>
      </c>
      <c r="G164" s="180">
        <f>IFERROR(VLOOKUP(C164,Sheet4!A:D,4,0),0)</f>
        <v>4738</v>
      </c>
      <c r="H164" s="184">
        <f>IFERROR(VLOOKUP(C164,Sheet4!A:D,3,0),0)</f>
        <v>11</v>
      </c>
      <c r="I164" s="84">
        <f t="shared" si="6"/>
        <v>430.72727272727275</v>
      </c>
      <c r="J164" s="65">
        <f t="shared" si="7"/>
        <v>4738</v>
      </c>
      <c r="K164" s="68">
        <f>G164/$G$244</f>
        <v>7.3339571551678023E-4</v>
      </c>
      <c r="L164" s="85">
        <f t="shared" si="8"/>
        <v>45.123809523809527</v>
      </c>
      <c r="M164" s="60"/>
    </row>
    <row r="165" spans="1:13">
      <c r="A165" s="57"/>
      <c r="B165" s="69" t="s">
        <v>229</v>
      </c>
      <c r="C165" s="106" t="s">
        <v>269</v>
      </c>
      <c r="D165" s="69" t="s">
        <v>270</v>
      </c>
      <c r="E165" s="58">
        <v>37</v>
      </c>
      <c r="F165" s="59" t="s">
        <v>6</v>
      </c>
      <c r="G165" s="180">
        <f>IFERROR(VLOOKUP(C165,Sheet4!A:D,4,0),0)</f>
        <v>10457</v>
      </c>
      <c r="H165" s="184">
        <f>IFERROR(VLOOKUP(C165,Sheet4!A:D,3,0),0)</f>
        <v>16</v>
      </c>
      <c r="I165" s="84">
        <f t="shared" si="6"/>
        <v>653.5625</v>
      </c>
      <c r="J165" s="65">
        <f t="shared" si="7"/>
        <v>10457</v>
      </c>
      <c r="K165" s="68">
        <f>G165/$G$244</f>
        <v>1.618640565039884E-3</v>
      </c>
      <c r="L165" s="85">
        <f t="shared" si="8"/>
        <v>282.62162162162161</v>
      </c>
      <c r="M165" s="60" t="s">
        <v>549</v>
      </c>
    </row>
    <row r="166" spans="1:13">
      <c r="A166" s="57"/>
      <c r="B166" s="69" t="s">
        <v>229</v>
      </c>
      <c r="C166" s="115" t="s">
        <v>271</v>
      </c>
      <c r="D166" s="69" t="s">
        <v>272</v>
      </c>
      <c r="E166" s="58">
        <v>77</v>
      </c>
      <c r="F166" s="59" t="s">
        <v>3</v>
      </c>
      <c r="G166" s="180">
        <f>IFERROR(VLOOKUP(C166,Sheet4!A:D,4,0),0)</f>
        <v>2266</v>
      </c>
      <c r="H166" s="184">
        <f>IFERROR(VLOOKUP(C166,Sheet4!A:D,3,0),0)</f>
        <v>7</v>
      </c>
      <c r="I166" s="84">
        <f t="shared" si="6"/>
        <v>323.71428571428572</v>
      </c>
      <c r="J166" s="65">
        <f t="shared" si="7"/>
        <v>2266</v>
      </c>
      <c r="K166" s="68">
        <f>G166/$G$244</f>
        <v>3.507544726384601E-4</v>
      </c>
      <c r="L166" s="85">
        <f t="shared" si="8"/>
        <v>29.428571428571427</v>
      </c>
      <c r="M166" s="60"/>
    </row>
    <row r="167" spans="1:13">
      <c r="A167" s="57"/>
      <c r="B167" s="69" t="s">
        <v>229</v>
      </c>
      <c r="C167" s="115" t="s">
        <v>273</v>
      </c>
      <c r="D167" s="69" t="s">
        <v>274</v>
      </c>
      <c r="E167" s="58">
        <v>321</v>
      </c>
      <c r="F167" s="59" t="s">
        <v>85</v>
      </c>
      <c r="G167" s="180">
        <f>IFERROR(VLOOKUP(C167,Sheet4!A:D,4,0),0)</f>
        <v>31166.100000000002</v>
      </c>
      <c r="H167" s="184">
        <f>IFERROR(VLOOKUP(C167,Sheet4!A:D,3,0),0)</f>
        <v>199</v>
      </c>
      <c r="I167" s="84">
        <f t="shared" si="6"/>
        <v>156.61356783919598</v>
      </c>
      <c r="J167" s="65">
        <f t="shared" si="7"/>
        <v>31166.100000000002</v>
      </c>
      <c r="K167" s="68">
        <f>G167/$G$244</f>
        <v>4.8242051940412672E-3</v>
      </c>
      <c r="L167" s="85">
        <f t="shared" si="8"/>
        <v>97.090654205607478</v>
      </c>
      <c r="M167" s="60"/>
    </row>
    <row r="168" spans="1:13">
      <c r="A168" s="57"/>
      <c r="B168" s="69" t="s">
        <v>229</v>
      </c>
      <c r="C168" s="115" t="s">
        <v>275</v>
      </c>
      <c r="D168" s="69" t="s">
        <v>276</v>
      </c>
      <c r="E168" s="58">
        <v>148</v>
      </c>
      <c r="F168" s="59" t="s">
        <v>85</v>
      </c>
      <c r="G168" s="180">
        <f>IFERROR(VLOOKUP(C168,Sheet4!A:D,4,0),0)</f>
        <v>9268.6</v>
      </c>
      <c r="H168" s="184">
        <f>IFERROR(VLOOKUP(C168,Sheet4!A:D,3,0),0)</f>
        <v>64</v>
      </c>
      <c r="I168" s="84">
        <f t="shared" si="6"/>
        <v>144.82187500000001</v>
      </c>
      <c r="J168" s="65">
        <f t="shared" si="7"/>
        <v>9268.6</v>
      </c>
      <c r="K168" s="68">
        <f>G168/$G$244</f>
        <v>1.4346879545881867E-3</v>
      </c>
      <c r="L168" s="85">
        <f t="shared" si="8"/>
        <v>62.62567567567568</v>
      </c>
      <c r="M168" s="60"/>
    </row>
    <row r="169" spans="1:13">
      <c r="A169" s="57"/>
      <c r="B169" s="114" t="s">
        <v>229</v>
      </c>
      <c r="C169" s="116" t="s">
        <v>722</v>
      </c>
      <c r="D169" s="69" t="s">
        <v>723</v>
      </c>
      <c r="E169" s="58">
        <v>113</v>
      </c>
      <c r="F169" s="59" t="s">
        <v>85</v>
      </c>
      <c r="G169" s="180">
        <f>IFERROR(VLOOKUP(C169,Sheet4!A:D,4,0),0)</f>
        <v>8210</v>
      </c>
      <c r="H169" s="184">
        <f>IFERROR(VLOOKUP(C169,Sheet4!A:D,3,0),0)</f>
        <v>46</v>
      </c>
      <c r="I169" s="84">
        <f t="shared" si="6"/>
        <v>178.47826086956522</v>
      </c>
      <c r="J169" s="65">
        <f t="shared" si="7"/>
        <v>8210</v>
      </c>
      <c r="K169" s="68">
        <f>G169/$G$244</f>
        <v>1.2708271051905373E-3</v>
      </c>
      <c r="L169" s="85">
        <f t="shared" si="8"/>
        <v>72.654867256637175</v>
      </c>
      <c r="M169" s="60"/>
    </row>
    <row r="170" spans="1:13">
      <c r="A170" s="57"/>
      <c r="B170" s="69" t="s">
        <v>229</v>
      </c>
      <c r="C170" s="115" t="s">
        <v>724</v>
      </c>
      <c r="D170" s="69" t="s">
        <v>725</v>
      </c>
      <c r="E170" s="58">
        <v>202</v>
      </c>
      <c r="F170" s="59" t="s">
        <v>85</v>
      </c>
      <c r="G170" s="180">
        <f>IFERROR(VLOOKUP(C170,Sheet4!A:D,4,0),0)</f>
        <v>28723</v>
      </c>
      <c r="H170" s="184">
        <f>IFERROR(VLOOKUP(C170,Sheet4!A:D,3,0),0)</f>
        <v>580</v>
      </c>
      <c r="I170" s="84">
        <f t="shared" si="6"/>
        <v>49.522413793103446</v>
      </c>
      <c r="J170" s="65">
        <f t="shared" si="7"/>
        <v>28723</v>
      </c>
      <c r="K170" s="68">
        <f>G170/$G$244</f>
        <v>4.4460373864053347E-3</v>
      </c>
      <c r="L170" s="85">
        <f t="shared" si="8"/>
        <v>142.19306930693068</v>
      </c>
      <c r="M170" s="60"/>
    </row>
    <row r="171" spans="1:13">
      <c r="A171" s="57"/>
      <c r="B171" s="69" t="s">
        <v>229</v>
      </c>
      <c r="C171" s="115" t="s">
        <v>279</v>
      </c>
      <c r="D171" s="69" t="s">
        <v>280</v>
      </c>
      <c r="E171" s="58">
        <v>137</v>
      </c>
      <c r="F171" s="59" t="s">
        <v>3</v>
      </c>
      <c r="G171" s="180">
        <f>IFERROR(VLOOKUP(C171,Sheet4!A:D,4,0),0)</f>
        <v>33693</v>
      </c>
      <c r="H171" s="184">
        <f>IFERROR(VLOOKUP(C171,Sheet4!A:D,3,0),0)</f>
        <v>48</v>
      </c>
      <c r="I171" s="84">
        <f t="shared" si="6"/>
        <v>701.9375</v>
      </c>
      <c r="J171" s="65">
        <f t="shared" si="7"/>
        <v>33693</v>
      </c>
      <c r="K171" s="68">
        <f>G171/$G$244</f>
        <v>5.2153444159786563E-3</v>
      </c>
      <c r="L171" s="85">
        <f t="shared" si="8"/>
        <v>245.93430656934308</v>
      </c>
      <c r="M171" s="60" t="s">
        <v>550</v>
      </c>
    </row>
    <row r="172" spans="1:13">
      <c r="A172" s="57"/>
      <c r="B172" s="69" t="s">
        <v>229</v>
      </c>
      <c r="C172" s="115" t="s">
        <v>726</v>
      </c>
      <c r="D172" s="69" t="s">
        <v>727</v>
      </c>
      <c r="E172" s="58">
        <v>72</v>
      </c>
      <c r="F172" s="59" t="s">
        <v>13</v>
      </c>
      <c r="G172" s="180">
        <f>IFERROR(VLOOKUP(C172,Sheet4!A:D,4,0),0)</f>
        <v>8241</v>
      </c>
      <c r="H172" s="184">
        <f>IFERROR(VLOOKUP(C172,Sheet4!A:D,3,0),0)</f>
        <v>10</v>
      </c>
      <c r="I172" s="84">
        <f t="shared" si="6"/>
        <v>824.1</v>
      </c>
      <c r="J172" s="65">
        <f t="shared" si="7"/>
        <v>8241</v>
      </c>
      <c r="K172" s="68">
        <f>G172/$G$244</f>
        <v>1.2756255997411958E-3</v>
      </c>
      <c r="L172" s="85">
        <f t="shared" si="8"/>
        <v>114.45833333333333</v>
      </c>
      <c r="M172" s="60"/>
    </row>
    <row r="173" spans="1:13">
      <c r="A173" s="57"/>
      <c r="B173" s="69" t="s">
        <v>229</v>
      </c>
      <c r="C173" s="115" t="s">
        <v>285</v>
      </c>
      <c r="D173" s="69" t="s">
        <v>286</v>
      </c>
      <c r="E173" s="58">
        <v>89</v>
      </c>
      <c r="F173" s="59" t="s">
        <v>3</v>
      </c>
      <c r="G173" s="180">
        <f>IFERROR(VLOOKUP(C173,Sheet4!A:D,4,0),0)</f>
        <v>8338</v>
      </c>
      <c r="H173" s="184">
        <f>IFERROR(VLOOKUP(C173,Sheet4!A:D,3,0),0)</f>
        <v>27</v>
      </c>
      <c r="I173" s="84">
        <f t="shared" si="6"/>
        <v>308.81481481481484</v>
      </c>
      <c r="J173" s="65">
        <f t="shared" si="7"/>
        <v>8338</v>
      </c>
      <c r="K173" s="68">
        <f>G173/$G$244</f>
        <v>1.2906402439803531E-3</v>
      </c>
      <c r="L173" s="85">
        <f t="shared" si="8"/>
        <v>93.68539325842697</v>
      </c>
      <c r="M173" s="60"/>
    </row>
    <row r="174" spans="1:13">
      <c r="A174" s="57"/>
      <c r="B174" s="69" t="s">
        <v>229</v>
      </c>
      <c r="C174" s="115" t="s">
        <v>287</v>
      </c>
      <c r="D174" s="69" t="s">
        <v>288</v>
      </c>
      <c r="E174" s="58">
        <v>201</v>
      </c>
      <c r="F174" s="59" t="s">
        <v>85</v>
      </c>
      <c r="G174" s="180">
        <f>IFERROR(VLOOKUP(C174,Sheet4!A:D,4,0),0)</f>
        <v>21052.499999999996</v>
      </c>
      <c r="H174" s="184">
        <f>IFERROR(VLOOKUP(C174,Sheet4!A:D,3,0),0)</f>
        <v>78</v>
      </c>
      <c r="I174" s="84">
        <f t="shared" si="6"/>
        <v>269.90384615384613</v>
      </c>
      <c r="J174" s="65">
        <f t="shared" si="7"/>
        <v>21052.499999999996</v>
      </c>
      <c r="K174" s="68">
        <f>G174/$G$244</f>
        <v>3.2587195654109353E-3</v>
      </c>
      <c r="L174" s="85">
        <f t="shared" si="8"/>
        <v>104.73880597014923</v>
      </c>
      <c r="M174" s="60"/>
    </row>
    <row r="175" spans="1:13" s="29" customFormat="1">
      <c r="A175" s="57"/>
      <c r="B175" s="69" t="s">
        <v>229</v>
      </c>
      <c r="C175" s="115" t="s">
        <v>728</v>
      </c>
      <c r="D175" s="69" t="s">
        <v>729</v>
      </c>
      <c r="E175" s="89">
        <v>361</v>
      </c>
      <c r="F175" s="90" t="s">
        <v>170</v>
      </c>
      <c r="G175" s="180">
        <f>IFERROR(VLOOKUP(C175,Sheet4!A:D,4,0),0)</f>
        <v>18866</v>
      </c>
      <c r="H175" s="184">
        <f>IFERROR(VLOOKUP(C175,Sheet4!A:D,3,0),0)</f>
        <v>214</v>
      </c>
      <c r="I175" s="84">
        <f t="shared" si="6"/>
        <v>88.158878504672899</v>
      </c>
      <c r="J175" s="65">
        <f t="shared" si="7"/>
        <v>18866</v>
      </c>
      <c r="K175" s="68">
        <f>G175/$G$244</f>
        <v>2.9202709094427134E-3</v>
      </c>
      <c r="L175" s="85">
        <f t="shared" si="8"/>
        <v>52.260387811634352</v>
      </c>
      <c r="M175" s="60"/>
    </row>
    <row r="176" spans="1:13">
      <c r="A176" s="57"/>
      <c r="B176" s="69" t="s">
        <v>229</v>
      </c>
      <c r="C176" s="115" t="s">
        <v>289</v>
      </c>
      <c r="D176" s="114" t="s">
        <v>290</v>
      </c>
      <c r="E176" s="58">
        <v>100</v>
      </c>
      <c r="F176" s="59" t="s">
        <v>146</v>
      </c>
      <c r="G176" s="180">
        <f>IFERROR(VLOOKUP(C176,Sheet4!A:D,4,0),0)</f>
        <v>18571.849999999999</v>
      </c>
      <c r="H176" s="184">
        <f>IFERROR(VLOOKUP(C176,Sheet4!A:D,3,0),0)</f>
        <v>544</v>
      </c>
      <c r="I176" s="84">
        <f t="shared" si="6"/>
        <v>34.139430147058818</v>
      </c>
      <c r="J176" s="65">
        <f t="shared" si="7"/>
        <v>18571.849999999999</v>
      </c>
      <c r="K176" s="68">
        <f>G176/$G$244</f>
        <v>2.8747393877628351E-3</v>
      </c>
      <c r="L176" s="85">
        <f t="shared" si="8"/>
        <v>185.71849999999998</v>
      </c>
      <c r="M176" s="60"/>
    </row>
    <row r="177" spans="1:13">
      <c r="A177" s="57"/>
      <c r="B177" s="69" t="s">
        <v>713</v>
      </c>
      <c r="C177" s="115" t="s">
        <v>730</v>
      </c>
      <c r="D177" s="114" t="s">
        <v>731</v>
      </c>
      <c r="E177" s="58">
        <v>100</v>
      </c>
      <c r="F177" s="59" t="s">
        <v>533</v>
      </c>
      <c r="G177" s="180">
        <f>IFERROR(VLOOKUP(C177,Sheet4!A:D,4,0),0)</f>
        <v>6548</v>
      </c>
      <c r="H177" s="184">
        <f>IFERROR(VLOOKUP(C177,Sheet4!A:D,3,0),0)</f>
        <v>74</v>
      </c>
      <c r="I177" s="84">
        <f t="shared" si="6"/>
        <v>88.486486486486484</v>
      </c>
      <c r="J177" s="65">
        <f t="shared" si="7"/>
        <v>6548</v>
      </c>
      <c r="K177" s="68">
        <f>G177/$G$244</f>
        <v>1.0135658812165211E-3</v>
      </c>
      <c r="L177" s="85">
        <f t="shared" si="8"/>
        <v>65.48</v>
      </c>
      <c r="M177" s="60"/>
    </row>
    <row r="178" spans="1:13">
      <c r="A178" s="57"/>
      <c r="B178" s="69" t="s">
        <v>229</v>
      </c>
      <c r="C178" s="115" t="s">
        <v>732</v>
      </c>
      <c r="D178" s="114" t="s">
        <v>733</v>
      </c>
      <c r="E178" s="58">
        <v>5</v>
      </c>
      <c r="F178" s="59" t="s">
        <v>85</v>
      </c>
      <c r="G178" s="180">
        <f>IFERROR(VLOOKUP(C178,Sheet4!A:D,4,0),0)</f>
        <v>6648</v>
      </c>
      <c r="H178" s="184">
        <f>IFERROR(VLOOKUP(C178,Sheet4!A:D,3,0),0)</f>
        <v>15</v>
      </c>
      <c r="I178" s="84">
        <f t="shared" si="6"/>
        <v>443.2</v>
      </c>
      <c r="J178" s="65">
        <f t="shared" si="7"/>
        <v>6648</v>
      </c>
      <c r="K178" s="68">
        <f>G178/$G$244</f>
        <v>1.0290448958960648E-3</v>
      </c>
      <c r="L178" s="85">
        <f t="shared" si="8"/>
        <v>1329.6</v>
      </c>
      <c r="M178" s="60"/>
    </row>
    <row r="179" spans="1:13">
      <c r="A179" s="57"/>
      <c r="B179" s="69" t="s">
        <v>229</v>
      </c>
      <c r="C179" s="115" t="s">
        <v>734</v>
      </c>
      <c r="D179" s="114" t="s">
        <v>735</v>
      </c>
      <c r="E179" s="58">
        <v>5</v>
      </c>
      <c r="F179" s="59" t="s">
        <v>16</v>
      </c>
      <c r="G179" s="180">
        <f>IFERROR(VLOOKUP(C179,Sheet4!A:D,4,0),0)</f>
        <v>699</v>
      </c>
      <c r="H179" s="184">
        <f>IFERROR(VLOOKUP(C179,Sheet4!A:D,3,0),0)</f>
        <v>2</v>
      </c>
      <c r="I179" s="84">
        <f t="shared" si="6"/>
        <v>349.5</v>
      </c>
      <c r="J179" s="65">
        <f t="shared" si="7"/>
        <v>699</v>
      </c>
      <c r="K179" s="68">
        <f>G179/$G$244</f>
        <v>1.0819831261001041E-4</v>
      </c>
      <c r="L179" s="85">
        <f t="shared" si="8"/>
        <v>139.80000000000001</v>
      </c>
      <c r="M179" s="60"/>
    </row>
    <row r="180" spans="1:13">
      <c r="A180" s="57"/>
      <c r="B180" s="69" t="s">
        <v>229</v>
      </c>
      <c r="C180" s="115" t="s">
        <v>736</v>
      </c>
      <c r="D180" s="114" t="s">
        <v>737</v>
      </c>
      <c r="E180" s="58">
        <v>15</v>
      </c>
      <c r="F180" s="59" t="s">
        <v>13</v>
      </c>
      <c r="G180" s="180">
        <f>IFERROR(VLOOKUP(C180,Sheet4!A:D,4,0),0)</f>
        <v>3217</v>
      </c>
      <c r="H180" s="184">
        <f>IFERROR(VLOOKUP(C180,Sheet4!A:D,3,0),0)</f>
        <v>10</v>
      </c>
      <c r="I180" s="84">
        <f t="shared" si="6"/>
        <v>321.7</v>
      </c>
      <c r="J180" s="65">
        <f t="shared" si="7"/>
        <v>3217</v>
      </c>
      <c r="K180" s="68">
        <f>G180/$G$244</f>
        <v>4.9795990224092061E-4</v>
      </c>
      <c r="L180" s="85">
        <f t="shared" si="8"/>
        <v>214.46666666666667</v>
      </c>
      <c r="M180" s="60"/>
    </row>
    <row r="181" spans="1:13">
      <c r="A181" s="57"/>
      <c r="B181" s="69" t="s">
        <v>229</v>
      </c>
      <c r="C181" s="115" t="s">
        <v>738</v>
      </c>
      <c r="D181" s="114" t="s">
        <v>739</v>
      </c>
      <c r="E181" s="58">
        <v>20</v>
      </c>
      <c r="F181" s="59" t="s">
        <v>16</v>
      </c>
      <c r="G181" s="180">
        <f>IFERROR(VLOOKUP(C181,Sheet4!A:D,4,0),0)</f>
        <v>15100.1</v>
      </c>
      <c r="H181" s="184">
        <f>IFERROR(VLOOKUP(C181,Sheet4!A:D,3,0),0)</f>
        <v>88</v>
      </c>
      <c r="I181" s="84">
        <f t="shared" si="6"/>
        <v>171.59204545454546</v>
      </c>
      <c r="J181" s="65">
        <f t="shared" si="7"/>
        <v>15100.1</v>
      </c>
      <c r="K181" s="68">
        <f>G181/$G$244</f>
        <v>2.3373466956257772E-3</v>
      </c>
      <c r="L181" s="85">
        <f t="shared" si="8"/>
        <v>755.005</v>
      </c>
      <c r="M181" s="60"/>
    </row>
    <row r="182" spans="1:13">
      <c r="A182" s="57"/>
      <c r="B182" s="69" t="s">
        <v>740</v>
      </c>
      <c r="C182" s="115" t="s">
        <v>741</v>
      </c>
      <c r="D182" s="114" t="s">
        <v>552</v>
      </c>
      <c r="E182" s="58">
        <v>5</v>
      </c>
      <c r="F182" s="59" t="s">
        <v>16</v>
      </c>
      <c r="G182" s="180">
        <f>IFERROR(VLOOKUP(C182,Sheet4!A:D,4,0),0)</f>
        <v>1860</v>
      </c>
      <c r="H182" s="184">
        <f>IFERROR(VLOOKUP(C182,Sheet4!A:D,3,0),0)</f>
        <v>62</v>
      </c>
      <c r="I182" s="84">
        <f t="shared" si="6"/>
        <v>30</v>
      </c>
      <c r="J182" s="65">
        <f t="shared" si="7"/>
        <v>1860</v>
      </c>
      <c r="K182" s="68">
        <f>G182/$G$244</f>
        <v>2.8790967303951272E-4</v>
      </c>
      <c r="L182" s="85">
        <f t="shared" si="8"/>
        <v>372</v>
      </c>
      <c r="M182" s="60"/>
    </row>
    <row r="183" spans="1:13">
      <c r="A183" s="57"/>
      <c r="B183" s="69" t="s">
        <v>229</v>
      </c>
      <c r="C183" s="106" t="s">
        <v>742</v>
      </c>
      <c r="D183" s="69" t="s">
        <v>263</v>
      </c>
      <c r="E183" s="58">
        <v>5</v>
      </c>
      <c r="F183" s="59" t="s">
        <v>16</v>
      </c>
      <c r="G183" s="180">
        <f>IFERROR(VLOOKUP(C183,Sheet4!A:D,4,0),0)</f>
        <v>2088</v>
      </c>
      <c r="H183" s="184">
        <f>IFERROR(VLOOKUP(C183,Sheet4!A:D,3,0),0)</f>
        <v>5</v>
      </c>
      <c r="I183" s="84">
        <f t="shared" si="6"/>
        <v>417.6</v>
      </c>
      <c r="J183" s="65">
        <f t="shared" si="7"/>
        <v>2088</v>
      </c>
      <c r="K183" s="68">
        <f>G183/$G$244</f>
        <v>3.2320182650887231E-4</v>
      </c>
      <c r="L183" s="85">
        <f t="shared" si="8"/>
        <v>417.6</v>
      </c>
      <c r="M183" s="60"/>
    </row>
    <row r="184" spans="1:13">
      <c r="A184" s="57"/>
      <c r="B184" s="69" t="s">
        <v>229</v>
      </c>
      <c r="C184" s="115" t="s">
        <v>743</v>
      </c>
      <c r="D184" s="114" t="s">
        <v>744</v>
      </c>
      <c r="E184" s="58">
        <v>1.5</v>
      </c>
      <c r="F184" s="59" t="s">
        <v>21</v>
      </c>
      <c r="G184" s="180">
        <f>IFERROR(VLOOKUP(C184,Sheet4!A:D,4,0),0)</f>
        <v>1570</v>
      </c>
      <c r="H184" s="184">
        <f>IFERROR(VLOOKUP(C184,Sheet4!A:D,3,0),0)</f>
        <v>157</v>
      </c>
      <c r="I184" s="84">
        <f t="shared" si="6"/>
        <v>10</v>
      </c>
      <c r="J184" s="65">
        <f t="shared" si="7"/>
        <v>1570</v>
      </c>
      <c r="K184" s="68">
        <f>G184/$G$244</f>
        <v>2.43020530468836E-4</v>
      </c>
      <c r="L184" s="85">
        <f t="shared" si="8"/>
        <v>1046.6666666666667</v>
      </c>
      <c r="M184" s="60"/>
    </row>
    <row r="185" spans="1:13">
      <c r="A185" s="57"/>
      <c r="B185" s="69" t="s">
        <v>229</v>
      </c>
      <c r="C185" s="115" t="s">
        <v>745</v>
      </c>
      <c r="D185" s="114" t="s">
        <v>292</v>
      </c>
      <c r="E185" s="58">
        <v>90</v>
      </c>
      <c r="F185" s="59" t="s">
        <v>146</v>
      </c>
      <c r="G185" s="180">
        <f>IFERROR(VLOOKUP(C185,Sheet4!A:D,4,0),0)</f>
        <v>1190</v>
      </c>
      <c r="H185" s="184">
        <f>IFERROR(VLOOKUP(C185,Sheet4!A:D,3,0),0)</f>
        <v>12</v>
      </c>
      <c r="I185" s="84">
        <f t="shared" si="6"/>
        <v>99.166666666666671</v>
      </c>
      <c r="J185" s="65">
        <f t="shared" si="7"/>
        <v>1190</v>
      </c>
      <c r="K185" s="68">
        <f>G185/$G$244</f>
        <v>1.8420027468656996E-4</v>
      </c>
      <c r="L185" s="85">
        <f t="shared" si="8"/>
        <v>13.222222222222221</v>
      </c>
      <c r="M185" s="60"/>
    </row>
    <row r="186" spans="1:13">
      <c r="A186" s="57"/>
      <c r="B186" s="69" t="s">
        <v>229</v>
      </c>
      <c r="C186" s="115" t="s">
        <v>746</v>
      </c>
      <c r="D186" s="114" t="s">
        <v>747</v>
      </c>
      <c r="E186" s="58">
        <v>5</v>
      </c>
      <c r="F186" s="59" t="s">
        <v>6</v>
      </c>
      <c r="G186" s="180">
        <f>IFERROR(VLOOKUP(C186,Sheet4!A:D,4,0),0)</f>
        <v>720</v>
      </c>
      <c r="H186" s="184">
        <f>IFERROR(VLOOKUP(C186,Sheet4!A:D,3,0),0)</f>
        <v>8</v>
      </c>
      <c r="I186" s="84">
        <f t="shared" si="6"/>
        <v>90</v>
      </c>
      <c r="J186" s="65">
        <f t="shared" si="7"/>
        <v>720</v>
      </c>
      <c r="K186" s="68">
        <f>G186/$G$244</f>
        <v>1.1144890569271459E-4</v>
      </c>
      <c r="L186" s="85">
        <f t="shared" si="8"/>
        <v>144</v>
      </c>
      <c r="M186" s="60"/>
    </row>
    <row r="187" spans="1:13">
      <c r="A187" s="92" t="s">
        <v>293</v>
      </c>
      <c r="B187" s="93" t="s">
        <v>294</v>
      </c>
      <c r="C187" s="93" t="s">
        <v>59</v>
      </c>
      <c r="D187" s="93"/>
      <c r="E187" s="96">
        <f>SUM(E141:E186)</f>
        <v>12154.5</v>
      </c>
      <c r="F187" s="95"/>
      <c r="G187" s="182">
        <f>SUM(G141:G186)</f>
        <v>858425.62999999989</v>
      </c>
      <c r="H187" s="186">
        <f>SUM(H141:H186)</f>
        <v>9716</v>
      </c>
      <c r="I187" s="96">
        <f t="shared" si="6"/>
        <v>88.351752778921352</v>
      </c>
      <c r="J187" s="96">
        <f t="shared" si="7"/>
        <v>858425.62999999989</v>
      </c>
      <c r="K187" s="97">
        <f>G187/$G$244</f>
        <v>0.13287582928066541</v>
      </c>
      <c r="L187" s="94">
        <f t="shared" si="8"/>
        <v>70.626157390266968</v>
      </c>
      <c r="M187" s="93"/>
    </row>
    <row r="188" spans="1:13">
      <c r="A188" s="57"/>
      <c r="B188" s="69" t="s">
        <v>295</v>
      </c>
      <c r="C188" s="117" t="s">
        <v>296</v>
      </c>
      <c r="D188" s="69" t="s">
        <v>297</v>
      </c>
      <c r="E188" s="58">
        <v>1214</v>
      </c>
      <c r="F188" s="59" t="s">
        <v>170</v>
      </c>
      <c r="G188" s="180">
        <f>IFERROR(VLOOKUP(C188,Sheet4!A:D,4,0),0)</f>
        <v>61374</v>
      </c>
      <c r="H188" s="184">
        <f>IFERROR(VLOOKUP(C188,Sheet4!A:D,3,0),0)</f>
        <v>365</v>
      </c>
      <c r="I188" s="84">
        <f t="shared" si="6"/>
        <v>168.14794520547946</v>
      </c>
      <c r="J188" s="65">
        <f t="shared" si="7"/>
        <v>61374</v>
      </c>
      <c r="K188" s="68">
        <f>G188/$G$244</f>
        <v>9.5000904694231472E-3</v>
      </c>
      <c r="L188" s="85">
        <f t="shared" si="8"/>
        <v>50.555189456342667</v>
      </c>
      <c r="M188" s="60"/>
    </row>
    <row r="189" spans="1:13">
      <c r="A189" s="57"/>
      <c r="B189" s="69" t="s">
        <v>295</v>
      </c>
      <c r="C189" s="117" t="s">
        <v>298</v>
      </c>
      <c r="D189" s="114" t="s">
        <v>299</v>
      </c>
      <c r="E189" s="58">
        <v>160</v>
      </c>
      <c r="F189" s="59" t="s">
        <v>170</v>
      </c>
      <c r="G189" s="180">
        <f>IFERROR(VLOOKUP(C189,Sheet4!A:D,4,0),0)</f>
        <v>13719</v>
      </c>
      <c r="H189" s="184">
        <f>IFERROR(VLOOKUP(C189,Sheet4!A:D,3,0),0)</f>
        <v>96</v>
      </c>
      <c r="I189" s="84">
        <f t="shared" si="6"/>
        <v>142.90625</v>
      </c>
      <c r="J189" s="65">
        <f t="shared" si="7"/>
        <v>13719</v>
      </c>
      <c r="K189" s="68">
        <f>G189/$G$244</f>
        <v>2.1235660238865992E-3</v>
      </c>
      <c r="L189" s="85">
        <f t="shared" si="8"/>
        <v>85.743750000000006</v>
      </c>
      <c r="M189" s="60"/>
    </row>
    <row r="190" spans="1:13">
      <c r="A190" s="57"/>
      <c r="B190" s="69" t="s">
        <v>295</v>
      </c>
      <c r="C190" s="117" t="s">
        <v>300</v>
      </c>
      <c r="D190" s="114" t="s">
        <v>301</v>
      </c>
      <c r="E190" s="58">
        <v>232</v>
      </c>
      <c r="F190" s="59" t="s">
        <v>170</v>
      </c>
      <c r="G190" s="180">
        <f>IFERROR(VLOOKUP(C190,Sheet4!A:D,4,0),0)</f>
        <v>20162.099999999999</v>
      </c>
      <c r="H190" s="184">
        <f>IFERROR(VLOOKUP(C190,Sheet4!A:D,3,0),0)</f>
        <v>215</v>
      </c>
      <c r="I190" s="84">
        <f t="shared" si="6"/>
        <v>93.777209302325574</v>
      </c>
      <c r="J190" s="65">
        <f t="shared" si="7"/>
        <v>20162.099999999999</v>
      </c>
      <c r="K190" s="68">
        <f>G190/$G$244</f>
        <v>3.1208944187042786E-3</v>
      </c>
      <c r="L190" s="85">
        <f t="shared" si="8"/>
        <v>86.905603448275855</v>
      </c>
      <c r="M190" s="60"/>
    </row>
    <row r="191" spans="1:13">
      <c r="A191" s="57"/>
      <c r="B191" s="69" t="s">
        <v>295</v>
      </c>
      <c r="C191" s="117" t="s">
        <v>302</v>
      </c>
      <c r="D191" s="114" t="s">
        <v>303</v>
      </c>
      <c r="E191" s="58">
        <v>243</v>
      </c>
      <c r="F191" s="59" t="s">
        <v>170</v>
      </c>
      <c r="G191" s="180">
        <f>IFERROR(VLOOKUP(C191,Sheet4!A:D,4,0),0)</f>
        <v>24398</v>
      </c>
      <c r="H191" s="184">
        <f>IFERROR(VLOOKUP(C191,Sheet4!A:D,3,0),0)</f>
        <v>295</v>
      </c>
      <c r="I191" s="84">
        <f t="shared" si="6"/>
        <v>82.705084745762719</v>
      </c>
      <c r="J191" s="65">
        <f t="shared" si="7"/>
        <v>24398</v>
      </c>
      <c r="K191" s="68">
        <f>G191/$G$244</f>
        <v>3.7765700015150701E-3</v>
      </c>
      <c r="L191" s="85">
        <f t="shared" si="8"/>
        <v>100.40329218106996</v>
      </c>
      <c r="M191" s="60"/>
    </row>
    <row r="192" spans="1:13">
      <c r="A192" s="57"/>
      <c r="B192" s="69" t="s">
        <v>295</v>
      </c>
      <c r="C192" s="117" t="s">
        <v>304</v>
      </c>
      <c r="D192" s="114" t="s">
        <v>748</v>
      </c>
      <c r="E192" s="58">
        <v>208</v>
      </c>
      <c r="F192" s="59" t="s">
        <v>170</v>
      </c>
      <c r="G192" s="180">
        <f>IFERROR(VLOOKUP(C192,Sheet4!A:D,4,0),0)</f>
        <v>22529</v>
      </c>
      <c r="H192" s="184">
        <f>IFERROR(VLOOKUP(C192,Sheet4!A:D,3,0),0)</f>
        <v>190</v>
      </c>
      <c r="I192" s="84">
        <f t="shared" si="6"/>
        <v>118.57368421052631</v>
      </c>
      <c r="J192" s="65">
        <f t="shared" si="7"/>
        <v>22529</v>
      </c>
      <c r="K192" s="68">
        <f>G192/$G$244</f>
        <v>3.4872672171543987E-3</v>
      </c>
      <c r="L192" s="85">
        <f t="shared" si="8"/>
        <v>108.3125</v>
      </c>
      <c r="M192" s="60"/>
    </row>
    <row r="193" spans="1:13">
      <c r="A193" s="57"/>
      <c r="B193" s="69" t="s">
        <v>295</v>
      </c>
      <c r="C193" s="117" t="s">
        <v>749</v>
      </c>
      <c r="D193" s="114" t="s">
        <v>750</v>
      </c>
      <c r="E193" s="58">
        <v>57</v>
      </c>
      <c r="F193" s="59" t="s">
        <v>85</v>
      </c>
      <c r="G193" s="180">
        <f>IFERROR(VLOOKUP(C193,Sheet4!A:D,4,0),0)</f>
        <v>3214</v>
      </c>
      <c r="H193" s="184">
        <f>IFERROR(VLOOKUP(C193,Sheet4!A:D,3,0),0)</f>
        <v>7</v>
      </c>
      <c r="I193" s="84">
        <f t="shared" si="6"/>
        <v>459.14285714285717</v>
      </c>
      <c r="J193" s="65">
        <f t="shared" si="7"/>
        <v>3214</v>
      </c>
      <c r="K193" s="68">
        <f>G193/$G$244</f>
        <v>4.9749553180053431E-4</v>
      </c>
      <c r="L193" s="85">
        <f t="shared" si="8"/>
        <v>56.385964912280699</v>
      </c>
      <c r="M193" s="60"/>
    </row>
    <row r="194" spans="1:13">
      <c r="A194" s="57"/>
      <c r="B194" s="69" t="s">
        <v>295</v>
      </c>
      <c r="C194" s="106" t="s">
        <v>307</v>
      </c>
      <c r="D194" s="69" t="s">
        <v>308</v>
      </c>
      <c r="E194" s="58">
        <v>87</v>
      </c>
      <c r="F194" s="59" t="s">
        <v>21</v>
      </c>
      <c r="G194" s="180">
        <f>IFERROR(VLOOKUP(C194,Sheet4!A:D,4,0),0)</f>
        <v>9263</v>
      </c>
      <c r="H194" s="184">
        <f>IFERROR(VLOOKUP(C194,Sheet4!A:D,3,0),0)</f>
        <v>529</v>
      </c>
      <c r="I194" s="84">
        <f t="shared" ref="I194:I244" si="9">IFERROR(G194/H194,0)</f>
        <v>17.51039697542533</v>
      </c>
      <c r="J194" s="65">
        <f t="shared" ref="J194:J244" si="10">G194</f>
        <v>9263</v>
      </c>
      <c r="K194" s="68">
        <f>G194/$G$244</f>
        <v>1.4338211297661324E-3</v>
      </c>
      <c r="L194" s="85">
        <f t="shared" ref="L194:L244" si="11">J194/E194</f>
        <v>106.47126436781609</v>
      </c>
      <c r="M194" s="60"/>
    </row>
    <row r="195" spans="1:13">
      <c r="A195" s="57"/>
      <c r="B195" s="69" t="s">
        <v>295</v>
      </c>
      <c r="C195" s="106" t="s">
        <v>751</v>
      </c>
      <c r="D195" s="69" t="s">
        <v>752</v>
      </c>
      <c r="E195" s="58">
        <v>23</v>
      </c>
      <c r="F195" s="59" t="s">
        <v>21</v>
      </c>
      <c r="G195" s="180">
        <f>IFERROR(VLOOKUP(C195,Sheet4!A:D,4,0),0)</f>
        <v>1331</v>
      </c>
      <c r="H195" s="184">
        <f>IFERROR(VLOOKUP(C195,Sheet4!A:D,3,0),0)</f>
        <v>8</v>
      </c>
      <c r="I195" s="84">
        <f t="shared" si="9"/>
        <v>166.375</v>
      </c>
      <c r="J195" s="65">
        <f t="shared" si="10"/>
        <v>1331</v>
      </c>
      <c r="K195" s="68">
        <f>G195/$G$244</f>
        <v>2.0602568538472655E-4</v>
      </c>
      <c r="L195" s="85">
        <f t="shared" si="11"/>
        <v>57.869565217391305</v>
      </c>
      <c r="M195" s="60"/>
    </row>
    <row r="196" spans="1:13">
      <c r="A196" s="57"/>
      <c r="B196" s="69" t="s">
        <v>295</v>
      </c>
      <c r="C196" s="117" t="s">
        <v>753</v>
      </c>
      <c r="D196" s="69" t="s">
        <v>314</v>
      </c>
      <c r="E196" s="58">
        <v>75</v>
      </c>
      <c r="F196" s="59" t="s">
        <v>21</v>
      </c>
      <c r="G196" s="180">
        <f>IFERROR(VLOOKUP(C196,Sheet4!A:D,4,0),0)</f>
        <v>4105.6000000000004</v>
      </c>
      <c r="H196" s="184">
        <f>IFERROR(VLOOKUP(C196,Sheet4!A:D,3,0),0)</f>
        <v>102</v>
      </c>
      <c r="I196" s="84">
        <f t="shared" si="9"/>
        <v>40.250980392156869</v>
      </c>
      <c r="J196" s="65">
        <f t="shared" si="10"/>
        <v>4105.6000000000004</v>
      </c>
      <c r="K196" s="68">
        <f>G196/$G$244</f>
        <v>6.3550642668334597E-4</v>
      </c>
      <c r="L196" s="85">
        <f t="shared" si="11"/>
        <v>54.741333333333337</v>
      </c>
      <c r="M196" s="60"/>
    </row>
    <row r="197" spans="1:13">
      <c r="A197" s="57"/>
      <c r="B197" s="69" t="s">
        <v>295</v>
      </c>
      <c r="C197" s="62" t="s">
        <v>754</v>
      </c>
      <c r="D197" s="69" t="s">
        <v>169</v>
      </c>
      <c r="E197" s="58">
        <v>429</v>
      </c>
      <c r="F197" s="59" t="s">
        <v>170</v>
      </c>
      <c r="G197" s="180">
        <f>IFERROR(VLOOKUP(C197,Sheet4!A:D,4,0),0)</f>
        <v>46323</v>
      </c>
      <c r="H197" s="184">
        <f>IFERROR(VLOOKUP(C197,Sheet4!A:D,3,0),0)</f>
        <v>166</v>
      </c>
      <c r="I197" s="84">
        <f t="shared" si="9"/>
        <v>279.0542168674699</v>
      </c>
      <c r="J197" s="65">
        <f t="shared" si="10"/>
        <v>46323</v>
      </c>
      <c r="K197" s="68">
        <f>G197/$G$244</f>
        <v>7.1703439700050251E-3</v>
      </c>
      <c r="L197" s="85">
        <f t="shared" si="11"/>
        <v>107.97902097902097</v>
      </c>
      <c r="M197" s="60"/>
    </row>
    <row r="198" spans="1:13">
      <c r="A198" s="57"/>
      <c r="B198" s="69" t="s">
        <v>295</v>
      </c>
      <c r="C198" s="117" t="s">
        <v>317</v>
      </c>
      <c r="D198" s="69" t="s">
        <v>318</v>
      </c>
      <c r="E198" s="58">
        <v>298</v>
      </c>
      <c r="F198" s="59" t="s">
        <v>170</v>
      </c>
      <c r="G198" s="180">
        <f>IFERROR(VLOOKUP(C198,Sheet4!A:D,4,0),0)</f>
        <v>33639</v>
      </c>
      <c r="H198" s="184">
        <f>IFERROR(VLOOKUP(C198,Sheet4!A:D,3,0),0)</f>
        <v>81</v>
      </c>
      <c r="I198" s="84">
        <f t="shared" si="9"/>
        <v>415.2962962962963</v>
      </c>
      <c r="J198" s="65">
        <f t="shared" si="10"/>
        <v>33639</v>
      </c>
      <c r="K198" s="68">
        <f>G198/$G$244</f>
        <v>5.206985748051703E-3</v>
      </c>
      <c r="L198" s="85">
        <f t="shared" si="11"/>
        <v>112.88255033557047</v>
      </c>
      <c r="M198" s="60"/>
    </row>
    <row r="199" spans="1:13">
      <c r="A199" s="57"/>
      <c r="B199" s="69" t="s">
        <v>295</v>
      </c>
      <c r="C199" s="106" t="s">
        <v>319</v>
      </c>
      <c r="D199" s="69" t="s">
        <v>320</v>
      </c>
      <c r="E199" s="58">
        <v>801</v>
      </c>
      <c r="F199" s="59" t="s">
        <v>170</v>
      </c>
      <c r="G199" s="180">
        <f>IFERROR(VLOOKUP(C199,Sheet4!A:D,4,0),0)</f>
        <v>39786</v>
      </c>
      <c r="H199" s="184">
        <f>IFERROR(VLOOKUP(C199,Sheet4!A:D,3,0),0)</f>
        <v>213</v>
      </c>
      <c r="I199" s="84">
        <f t="shared" si="9"/>
        <v>186.78873239436621</v>
      </c>
      <c r="J199" s="65">
        <f t="shared" si="10"/>
        <v>39786</v>
      </c>
      <c r="K199" s="68">
        <f>G199/$G$244</f>
        <v>6.1584807804032542E-3</v>
      </c>
      <c r="L199" s="85">
        <f t="shared" si="11"/>
        <v>49.670411985018724</v>
      </c>
      <c r="M199" s="60"/>
    </row>
    <row r="200" spans="1:13">
      <c r="A200" s="57"/>
      <c r="B200" s="69" t="s">
        <v>295</v>
      </c>
      <c r="C200" s="106" t="s">
        <v>325</v>
      </c>
      <c r="D200" s="69" t="s">
        <v>326</v>
      </c>
      <c r="E200" s="58">
        <v>163</v>
      </c>
      <c r="F200" s="59" t="s">
        <v>170</v>
      </c>
      <c r="G200" s="180">
        <f>IFERROR(VLOOKUP(C200,Sheet4!A:D,4,0),0)</f>
        <v>10973.9</v>
      </c>
      <c r="H200" s="184">
        <f>IFERROR(VLOOKUP(C200,Sheet4!A:D,3,0),0)</f>
        <v>128</v>
      </c>
      <c r="I200" s="84">
        <f t="shared" si="9"/>
        <v>85.733593749999997</v>
      </c>
      <c r="J200" s="65">
        <f t="shared" si="10"/>
        <v>10973.9</v>
      </c>
      <c r="K200" s="68">
        <f>G200/$G$244</f>
        <v>1.6986515919184453E-3</v>
      </c>
      <c r="L200" s="85">
        <f t="shared" si="11"/>
        <v>67.324539877300609</v>
      </c>
      <c r="M200" s="60"/>
    </row>
    <row r="201" spans="1:13">
      <c r="A201" s="57"/>
      <c r="B201" s="69" t="s">
        <v>295</v>
      </c>
      <c r="C201" s="106" t="s">
        <v>327</v>
      </c>
      <c r="D201" s="69" t="s">
        <v>328</v>
      </c>
      <c r="E201" s="58">
        <v>580</v>
      </c>
      <c r="F201" s="59" t="s">
        <v>170</v>
      </c>
      <c r="G201" s="180">
        <f>IFERROR(VLOOKUP(C201,Sheet4!A:D,4,0),0)</f>
        <v>29107</v>
      </c>
      <c r="H201" s="184">
        <f>IFERROR(VLOOKUP(C201,Sheet4!A:D,3,0),0)</f>
        <v>110</v>
      </c>
      <c r="I201" s="84">
        <f t="shared" si="9"/>
        <v>264.60909090909092</v>
      </c>
      <c r="J201" s="65">
        <f t="shared" si="10"/>
        <v>29107</v>
      </c>
      <c r="K201" s="68">
        <f>G201/$G$244</f>
        <v>4.5054768027747829E-3</v>
      </c>
      <c r="L201" s="85">
        <f t="shared" si="11"/>
        <v>50.184482758620689</v>
      </c>
      <c r="M201" s="60" t="s">
        <v>551</v>
      </c>
    </row>
    <row r="202" spans="1:13">
      <c r="A202" s="57"/>
      <c r="B202" s="69" t="s">
        <v>295</v>
      </c>
      <c r="C202" s="106" t="s">
        <v>786</v>
      </c>
      <c r="D202" s="69" t="s">
        <v>785</v>
      </c>
      <c r="E202" s="58">
        <v>359</v>
      </c>
      <c r="F202" s="59" t="s">
        <v>787</v>
      </c>
      <c r="G202" s="180">
        <f>IFERROR(VLOOKUP(C202,Sheet4!A:D,4,0),0)</f>
        <v>23060</v>
      </c>
      <c r="H202" s="184">
        <f>IFERROR(VLOOKUP(C202,Sheet4!A:D,3,0),0)</f>
        <v>124</v>
      </c>
      <c r="I202" s="84">
        <f t="shared" si="9"/>
        <v>185.96774193548387</v>
      </c>
      <c r="J202" s="65">
        <f t="shared" si="10"/>
        <v>23060</v>
      </c>
      <c r="K202" s="68">
        <f>G202/$G$244</f>
        <v>3.5694607851027758E-3</v>
      </c>
      <c r="L202" s="85">
        <f t="shared" si="11"/>
        <v>64.233983286908071</v>
      </c>
      <c r="M202" s="60"/>
    </row>
    <row r="203" spans="1:13">
      <c r="A203" s="57"/>
      <c r="B203" s="69" t="s">
        <v>295</v>
      </c>
      <c r="C203" s="117" t="s">
        <v>331</v>
      </c>
      <c r="D203" s="113" t="s">
        <v>332</v>
      </c>
      <c r="E203" s="58">
        <v>93</v>
      </c>
      <c r="F203" s="59" t="s">
        <v>170</v>
      </c>
      <c r="G203" s="180">
        <f>IFERROR(VLOOKUP(C203,Sheet4!A:D,4,0),0)</f>
        <v>9316.44</v>
      </c>
      <c r="H203" s="184">
        <f>IFERROR(VLOOKUP(C203,Sheet4!A:D,3,0),0)</f>
        <v>105</v>
      </c>
      <c r="I203" s="84">
        <f t="shared" si="9"/>
        <v>88.728000000000009</v>
      </c>
      <c r="J203" s="65">
        <f t="shared" si="10"/>
        <v>9316.44</v>
      </c>
      <c r="K203" s="68">
        <f>G203/$G$244</f>
        <v>1.4420931152108805E-3</v>
      </c>
      <c r="L203" s="85">
        <f t="shared" si="11"/>
        <v>100.1767741935484</v>
      </c>
      <c r="M203" s="60"/>
    </row>
    <row r="204" spans="1:13">
      <c r="A204" s="57"/>
      <c r="B204" s="69" t="s">
        <v>295</v>
      </c>
      <c r="C204" s="117" t="s">
        <v>333</v>
      </c>
      <c r="D204" s="113" t="s">
        <v>334</v>
      </c>
      <c r="E204" s="58">
        <v>290</v>
      </c>
      <c r="F204" s="59" t="s">
        <v>170</v>
      </c>
      <c r="G204" s="180">
        <f>IFERROR(VLOOKUP(C204,Sheet4!A:D,4,0),0)</f>
        <v>22377</v>
      </c>
      <c r="H204" s="184">
        <f>IFERROR(VLOOKUP(C204,Sheet4!A:D,3,0),0)</f>
        <v>98</v>
      </c>
      <c r="I204" s="84">
        <f t="shared" si="9"/>
        <v>228.33673469387756</v>
      </c>
      <c r="J204" s="65">
        <f t="shared" si="10"/>
        <v>22377</v>
      </c>
      <c r="K204" s="68">
        <f>G204/$G$244</f>
        <v>3.4637391148414922E-3</v>
      </c>
      <c r="L204" s="85">
        <f t="shared" si="11"/>
        <v>77.162068965517236</v>
      </c>
      <c r="M204" s="60"/>
    </row>
    <row r="205" spans="1:13">
      <c r="A205" s="57"/>
      <c r="B205" s="62" t="s">
        <v>295</v>
      </c>
      <c r="C205" s="62" t="s">
        <v>335</v>
      </c>
      <c r="D205" s="113" t="s">
        <v>336</v>
      </c>
      <c r="E205" s="58">
        <v>368</v>
      </c>
      <c r="F205" s="59" t="s">
        <v>170</v>
      </c>
      <c r="G205" s="180">
        <f>IFERROR(VLOOKUP(C205,Sheet4!A:D,4,0),0)</f>
        <v>31218</v>
      </c>
      <c r="H205" s="184">
        <f>IFERROR(VLOOKUP(C205,Sheet4!A:D,3,0),0)</f>
        <v>287</v>
      </c>
      <c r="I205" s="84">
        <f t="shared" si="9"/>
        <v>108.77351916376307</v>
      </c>
      <c r="J205" s="65">
        <f t="shared" si="10"/>
        <v>31218</v>
      </c>
      <c r="K205" s="68">
        <f>G205/$G$244</f>
        <v>4.8322388026599506E-3</v>
      </c>
      <c r="L205" s="85">
        <f t="shared" si="11"/>
        <v>84.831521739130437</v>
      </c>
      <c r="M205" s="60"/>
    </row>
    <row r="206" spans="1:13">
      <c r="A206" s="57"/>
      <c r="B206" s="62" t="s">
        <v>295</v>
      </c>
      <c r="C206" s="62" t="s">
        <v>755</v>
      </c>
      <c r="D206" s="113" t="s">
        <v>756</v>
      </c>
      <c r="E206" s="58">
        <v>94</v>
      </c>
      <c r="F206" s="59" t="s">
        <v>21</v>
      </c>
      <c r="G206" s="180">
        <f>IFERROR(VLOOKUP(C206,Sheet4!A:D,4,0),0)</f>
        <v>5213</v>
      </c>
      <c r="H206" s="184">
        <f>IFERROR(VLOOKUP(C206,Sheet4!A:D,3,0),0)</f>
        <v>41</v>
      </c>
      <c r="I206" s="84">
        <f t="shared" si="9"/>
        <v>127.14634146341463</v>
      </c>
      <c r="J206" s="65">
        <f t="shared" si="10"/>
        <v>5213</v>
      </c>
      <c r="K206" s="68">
        <f>G206/$G$244</f>
        <v>8.0692103524461272E-4</v>
      </c>
      <c r="L206" s="85">
        <f t="shared" si="11"/>
        <v>55.457446808510639</v>
      </c>
      <c r="M206" s="60"/>
    </row>
    <row r="207" spans="1:13">
      <c r="A207" s="92" t="s">
        <v>337</v>
      </c>
      <c r="B207" s="93" t="s">
        <v>338</v>
      </c>
      <c r="C207" s="93" t="s">
        <v>59</v>
      </c>
      <c r="D207" s="93"/>
      <c r="E207" s="96">
        <f>SUM(E188:E206)</f>
        <v>5774</v>
      </c>
      <c r="F207" s="95"/>
      <c r="G207" s="182">
        <f>SUM(G188:G206)</f>
        <v>411109.04000000004</v>
      </c>
      <c r="H207" s="186">
        <f>SUM(H188:H206)</f>
        <v>3160</v>
      </c>
      <c r="I207" s="96">
        <f t="shared" si="9"/>
        <v>130.09779746835443</v>
      </c>
      <c r="J207" s="94">
        <f t="shared" si="10"/>
        <v>411109.04000000004</v>
      </c>
      <c r="K207" s="97">
        <f>G207/$G$244</f>
        <v>6.3635628650531156E-2</v>
      </c>
      <c r="L207" s="94">
        <f t="shared" si="11"/>
        <v>71.200041565639083</v>
      </c>
      <c r="M207" s="93"/>
    </row>
    <row r="208" spans="1:13">
      <c r="A208" s="118"/>
      <c r="B208" s="118" t="s">
        <v>339</v>
      </c>
      <c r="C208" s="118" t="s">
        <v>340</v>
      </c>
      <c r="D208" s="118" t="s">
        <v>341</v>
      </c>
      <c r="E208" s="58">
        <v>1027</v>
      </c>
      <c r="F208" s="59" t="s">
        <v>170</v>
      </c>
      <c r="G208" s="180">
        <f>IFERROR(VLOOKUP(C208,Sheet4!A:D,4,0),0)</f>
        <v>51261.01</v>
      </c>
      <c r="H208" s="184">
        <f>IFERROR(VLOOKUP(C208,Sheet4!A:D,3,0),0)</f>
        <v>150</v>
      </c>
      <c r="I208" s="84">
        <f t="shared" si="9"/>
        <v>341.74006666666668</v>
      </c>
      <c r="J208" s="65">
        <f t="shared" si="10"/>
        <v>51261.01</v>
      </c>
      <c r="K208" s="68">
        <f>G208/$G$244</f>
        <v>7.9346992627823618E-3</v>
      </c>
      <c r="L208" s="85">
        <f t="shared" si="11"/>
        <v>49.913349561830579</v>
      </c>
      <c r="M208" s="103"/>
    </row>
    <row r="209" spans="1:13">
      <c r="A209" s="69"/>
      <c r="B209" s="69" t="s">
        <v>339</v>
      </c>
      <c r="C209" s="69" t="s">
        <v>342</v>
      </c>
      <c r="D209" s="69" t="s">
        <v>343</v>
      </c>
      <c r="E209" s="58">
        <v>335</v>
      </c>
      <c r="F209" s="59" t="s">
        <v>170</v>
      </c>
      <c r="G209" s="180">
        <f>IFERROR(VLOOKUP(C209,Sheet4!A:D,4,0),0)</f>
        <v>35250</v>
      </c>
      <c r="H209" s="184">
        <f>IFERROR(VLOOKUP(C209,Sheet4!A:D,3,0),0)</f>
        <v>169</v>
      </c>
      <c r="I209" s="84">
        <f t="shared" si="9"/>
        <v>208.57988165680473</v>
      </c>
      <c r="J209" s="65">
        <f t="shared" si="10"/>
        <v>35250</v>
      </c>
      <c r="K209" s="68">
        <f>G209/$G$244</f>
        <v>5.4563526745391522E-3</v>
      </c>
      <c r="L209" s="85">
        <f t="shared" si="11"/>
        <v>105.22388059701493</v>
      </c>
      <c r="M209" s="60"/>
    </row>
    <row r="210" spans="1:13">
      <c r="A210" s="69"/>
      <c r="B210" s="69" t="s">
        <v>339</v>
      </c>
      <c r="C210" s="69" t="s">
        <v>344</v>
      </c>
      <c r="D210" s="69" t="s">
        <v>345</v>
      </c>
      <c r="E210" s="58">
        <v>171</v>
      </c>
      <c r="F210" s="59" t="s">
        <v>170</v>
      </c>
      <c r="G210" s="180">
        <f>IFERROR(VLOOKUP(C210,Sheet4!A:D,4,0),0)</f>
        <v>20473.800000000003</v>
      </c>
      <c r="H210" s="184">
        <f>IFERROR(VLOOKUP(C210,Sheet4!A:D,3,0),0)</f>
        <v>321</v>
      </c>
      <c r="I210" s="84">
        <f t="shared" si="9"/>
        <v>63.781308411214965</v>
      </c>
      <c r="J210" s="65">
        <f t="shared" si="10"/>
        <v>20473.800000000003</v>
      </c>
      <c r="K210" s="68">
        <f>G210/$G$244</f>
        <v>3.1691425074604172E-3</v>
      </c>
      <c r="L210" s="85">
        <f t="shared" si="11"/>
        <v>119.72982456140353</v>
      </c>
      <c r="M210" s="60"/>
    </row>
    <row r="211" spans="1:13">
      <c r="A211" s="69"/>
      <c r="B211" s="69" t="s">
        <v>339</v>
      </c>
      <c r="C211" s="69" t="s">
        <v>346</v>
      </c>
      <c r="D211" s="69" t="s">
        <v>757</v>
      </c>
      <c r="E211" s="58">
        <v>295</v>
      </c>
      <c r="F211" s="59" t="s">
        <v>170</v>
      </c>
      <c r="G211" s="180">
        <f>IFERROR(VLOOKUP(C211,Sheet4!A:D,4,0),0)</f>
        <v>27150.35</v>
      </c>
      <c r="H211" s="184">
        <f>IFERROR(VLOOKUP(C211,Sheet4!A:D,3,0),0)</f>
        <v>147</v>
      </c>
      <c r="I211" s="84">
        <f t="shared" si="9"/>
        <v>184.69625850340134</v>
      </c>
      <c r="J211" s="65">
        <f t="shared" si="10"/>
        <v>27150.35</v>
      </c>
      <c r="K211" s="68">
        <f>G211/$G$244</f>
        <v>4.2026066620474908E-3</v>
      </c>
      <c r="L211" s="85">
        <f t="shared" si="11"/>
        <v>92.035084745762703</v>
      </c>
      <c r="M211" s="60"/>
    </row>
    <row r="212" spans="1:13">
      <c r="A212" s="69"/>
      <c r="B212" s="69" t="s">
        <v>339</v>
      </c>
      <c r="C212" s="69" t="s">
        <v>348</v>
      </c>
      <c r="D212" s="69" t="s">
        <v>349</v>
      </c>
      <c r="E212" s="58">
        <v>243</v>
      </c>
      <c r="F212" s="59" t="s">
        <v>170</v>
      </c>
      <c r="G212" s="180">
        <f>IFERROR(VLOOKUP(C212,Sheet4!A:D,4,0),0)</f>
        <v>26734</v>
      </c>
      <c r="H212" s="184">
        <f>IFERROR(VLOOKUP(C212,Sheet4!A:D,3,0),0)</f>
        <v>166</v>
      </c>
      <c r="I212" s="84">
        <f t="shared" si="9"/>
        <v>161.04819277108433</v>
      </c>
      <c r="J212" s="65">
        <f t="shared" si="10"/>
        <v>26734</v>
      </c>
      <c r="K212" s="68">
        <f>G212/$G$244</f>
        <v>4.1381597844292106E-3</v>
      </c>
      <c r="L212" s="85">
        <f t="shared" si="11"/>
        <v>110.01646090534979</v>
      </c>
      <c r="M212" s="60"/>
    </row>
    <row r="213" spans="1:13">
      <c r="A213" s="69"/>
      <c r="B213" s="69" t="s">
        <v>339</v>
      </c>
      <c r="C213" s="69" t="s">
        <v>350</v>
      </c>
      <c r="D213" s="69" t="s">
        <v>351</v>
      </c>
      <c r="E213" s="58">
        <v>292</v>
      </c>
      <c r="F213" s="59" t="s">
        <v>170</v>
      </c>
      <c r="G213" s="180">
        <f>IFERROR(VLOOKUP(C213,Sheet4!A:D,4,0),0)</f>
        <v>24710</v>
      </c>
      <c r="H213" s="184">
        <f>IFERROR(VLOOKUP(C213,Sheet4!A:D,3,0),0)</f>
        <v>193</v>
      </c>
      <c r="I213" s="84">
        <f t="shared" si="9"/>
        <v>128.03108808290156</v>
      </c>
      <c r="J213" s="65">
        <f t="shared" si="10"/>
        <v>24710</v>
      </c>
      <c r="K213" s="68">
        <f>G213/$G$244</f>
        <v>3.8248645273152465E-3</v>
      </c>
      <c r="L213" s="85">
        <f t="shared" si="11"/>
        <v>84.623287671232873</v>
      </c>
      <c r="M213" s="60"/>
    </row>
    <row r="214" spans="1:13">
      <c r="A214" s="69"/>
      <c r="B214" s="69" t="s">
        <v>339</v>
      </c>
      <c r="C214" s="69" t="s">
        <v>352</v>
      </c>
      <c r="D214" s="69" t="s">
        <v>353</v>
      </c>
      <c r="E214" s="58">
        <v>204</v>
      </c>
      <c r="F214" s="59" t="s">
        <v>170</v>
      </c>
      <c r="G214" s="180">
        <f>IFERROR(VLOOKUP(C214,Sheet4!A:D,4,0),0)</f>
        <v>21603</v>
      </c>
      <c r="H214" s="184">
        <f>IFERROR(VLOOKUP(C214,Sheet4!A:D,3,0),0)</f>
        <v>216</v>
      </c>
      <c r="I214" s="84">
        <f t="shared" si="9"/>
        <v>100.01388888888889</v>
      </c>
      <c r="J214" s="65">
        <f t="shared" si="10"/>
        <v>21603</v>
      </c>
      <c r="K214" s="68">
        <f>G214/$G$244</f>
        <v>3.3439315412218239E-3</v>
      </c>
      <c r="L214" s="85">
        <f t="shared" si="11"/>
        <v>105.89705882352941</v>
      </c>
      <c r="M214" s="60"/>
    </row>
    <row r="215" spans="1:13">
      <c r="A215" s="69"/>
      <c r="B215" s="69" t="s">
        <v>339</v>
      </c>
      <c r="C215" s="69" t="s">
        <v>356</v>
      </c>
      <c r="D215" s="69" t="s">
        <v>357</v>
      </c>
      <c r="E215" s="58">
        <v>182</v>
      </c>
      <c r="F215" s="59" t="s">
        <v>170</v>
      </c>
      <c r="G215" s="180">
        <f>IFERROR(VLOOKUP(C215,Sheet4!A:D,4,0),0)</f>
        <v>17323.599999999999</v>
      </c>
      <c r="H215" s="184">
        <f>IFERROR(VLOOKUP(C215,Sheet4!A:D,3,0),0)</f>
        <v>240</v>
      </c>
      <c r="I215" s="84">
        <f t="shared" si="9"/>
        <v>72.181666666666658</v>
      </c>
      <c r="J215" s="65">
        <f t="shared" si="10"/>
        <v>17323.599999999999</v>
      </c>
      <c r="K215" s="68">
        <f>G215/$G$244</f>
        <v>2.6815225870254309E-3</v>
      </c>
      <c r="L215" s="85">
        <f t="shared" si="11"/>
        <v>95.18461538461537</v>
      </c>
      <c r="M215" s="60"/>
    </row>
    <row r="216" spans="1:13">
      <c r="A216" s="69"/>
      <c r="B216" s="69" t="s">
        <v>339</v>
      </c>
      <c r="C216" s="69" t="s">
        <v>758</v>
      </c>
      <c r="D216" s="69" t="s">
        <v>759</v>
      </c>
      <c r="E216" s="58">
        <v>937</v>
      </c>
      <c r="F216" s="59" t="s">
        <v>85</v>
      </c>
      <c r="G216" s="180">
        <f>IFERROR(VLOOKUP(C216,Sheet4!A:D,4,0),0)</f>
        <v>16777.86</v>
      </c>
      <c r="H216" s="184">
        <f>IFERROR(VLOOKUP(C216,Sheet4!A:D,3,0),0)</f>
        <v>74</v>
      </c>
      <c r="I216" s="84">
        <f t="shared" si="9"/>
        <v>226.72783783783785</v>
      </c>
      <c r="J216" s="65">
        <f t="shared" si="10"/>
        <v>16777.86</v>
      </c>
      <c r="K216" s="68">
        <f>G216/$G$244</f>
        <v>2.5970474123132897E-3</v>
      </c>
      <c r="L216" s="85">
        <f t="shared" si="11"/>
        <v>17.905933831376736</v>
      </c>
      <c r="M216" s="60"/>
    </row>
    <row r="217" spans="1:13">
      <c r="A217" s="69"/>
      <c r="B217" s="69" t="s">
        <v>339</v>
      </c>
      <c r="C217" s="69" t="s">
        <v>358</v>
      </c>
      <c r="D217" s="69" t="s">
        <v>359</v>
      </c>
      <c r="E217" s="58">
        <v>531</v>
      </c>
      <c r="F217" s="59" t="s">
        <v>170</v>
      </c>
      <c r="G217" s="180">
        <f>IFERROR(VLOOKUP(C217,Sheet4!A:D,4,0),0)</f>
        <v>29346</v>
      </c>
      <c r="H217" s="184">
        <f>IFERROR(VLOOKUP(C217,Sheet4!A:D,3,0),0)</f>
        <v>429</v>
      </c>
      <c r="I217" s="84">
        <f t="shared" si="9"/>
        <v>68.4055944055944</v>
      </c>
      <c r="J217" s="65">
        <f t="shared" si="10"/>
        <v>29346</v>
      </c>
      <c r="K217" s="68">
        <f>G217/$G$244</f>
        <v>4.5424716478588926E-3</v>
      </c>
      <c r="L217" s="85">
        <f t="shared" si="11"/>
        <v>55.265536723163841</v>
      </c>
      <c r="M217" s="60"/>
    </row>
    <row r="218" spans="1:13">
      <c r="A218" s="69"/>
      <c r="B218" s="69" t="s">
        <v>339</v>
      </c>
      <c r="C218" s="69" t="s">
        <v>760</v>
      </c>
      <c r="D218" s="69" t="s">
        <v>761</v>
      </c>
      <c r="E218" s="58">
        <v>180</v>
      </c>
      <c r="F218" s="59" t="s">
        <v>170</v>
      </c>
      <c r="G218" s="180">
        <f>IFERROR(VLOOKUP(C218,Sheet4!A:D,4,0),0)</f>
        <v>19832</v>
      </c>
      <c r="H218" s="184">
        <f>IFERROR(VLOOKUP(C218,Sheet4!A:D,3,0),0)</f>
        <v>103</v>
      </c>
      <c r="I218" s="84">
        <f t="shared" si="9"/>
        <v>192.54368932038835</v>
      </c>
      <c r="J218" s="65">
        <f t="shared" si="10"/>
        <v>19832</v>
      </c>
      <c r="K218" s="68">
        <f>G218/$G$244</f>
        <v>3.0697981912471053E-3</v>
      </c>
      <c r="L218" s="85">
        <f t="shared" si="11"/>
        <v>110.17777777777778</v>
      </c>
      <c r="M218" s="60"/>
    </row>
    <row r="219" spans="1:13" s="29" customFormat="1">
      <c r="A219" s="69"/>
      <c r="B219" s="69" t="s">
        <v>339</v>
      </c>
      <c r="C219" s="69" t="s">
        <v>362</v>
      </c>
      <c r="D219" s="69" t="s">
        <v>363</v>
      </c>
      <c r="E219" s="89">
        <v>413</v>
      </c>
      <c r="F219" s="90" t="s">
        <v>170</v>
      </c>
      <c r="G219" s="180">
        <f>IFERROR(VLOOKUP(C219,Sheet4!A:D,4,0),0)</f>
        <v>38112.32</v>
      </c>
      <c r="H219" s="184">
        <f>IFERROR(VLOOKUP(C219,Sheet4!A:D,3,0),0)</f>
        <v>138</v>
      </c>
      <c r="I219" s="84">
        <f t="shared" si="9"/>
        <v>276.17623188405798</v>
      </c>
      <c r="J219" s="65">
        <f t="shared" si="10"/>
        <v>38112.32</v>
      </c>
      <c r="K219" s="68">
        <f>G219/$G$244</f>
        <v>5.8994116075146673E-3</v>
      </c>
      <c r="L219" s="85">
        <f t="shared" si="11"/>
        <v>92.281646489104119</v>
      </c>
      <c r="M219" s="60"/>
    </row>
    <row r="220" spans="1:13" s="29" customFormat="1">
      <c r="A220" s="69"/>
      <c r="B220" s="69" t="s">
        <v>339</v>
      </c>
      <c r="C220" s="69" t="s">
        <v>762</v>
      </c>
      <c r="D220" s="69" t="s">
        <v>763</v>
      </c>
      <c r="E220" s="89">
        <v>688</v>
      </c>
      <c r="F220" s="90" t="s">
        <v>21</v>
      </c>
      <c r="G220" s="180">
        <f>IFERROR(VLOOKUP(C220,Sheet4!A:D,4,0),0)</f>
        <v>24549</v>
      </c>
      <c r="H220" s="184">
        <f>IFERROR(VLOOKUP(C220,Sheet4!A:D,3,0),0)</f>
        <v>329</v>
      </c>
      <c r="I220" s="84">
        <f t="shared" si="9"/>
        <v>74.61702127659575</v>
      </c>
      <c r="J220" s="65">
        <f t="shared" si="10"/>
        <v>24549</v>
      </c>
      <c r="K220" s="68">
        <f>G220/$G$244</f>
        <v>3.7999433136811814E-3</v>
      </c>
      <c r="L220" s="85">
        <f t="shared" si="11"/>
        <v>35.681686046511629</v>
      </c>
      <c r="M220" s="60"/>
    </row>
    <row r="221" spans="1:13">
      <c r="A221" s="57"/>
      <c r="B221" s="69" t="s">
        <v>764</v>
      </c>
      <c r="C221" s="69" t="s">
        <v>765</v>
      </c>
      <c r="D221" s="113" t="s">
        <v>766</v>
      </c>
      <c r="E221" s="58">
        <v>1518</v>
      </c>
      <c r="F221" s="59" t="s">
        <v>170</v>
      </c>
      <c r="G221" s="180">
        <f>IFERROR(VLOOKUP(C221,Sheet4!A:D,4,0),0)</f>
        <v>175268</v>
      </c>
      <c r="H221" s="184">
        <f>IFERROR(VLOOKUP(C221,Sheet4!A:D,3,0),0)</f>
        <v>511</v>
      </c>
      <c r="I221" s="84">
        <f t="shared" si="9"/>
        <v>342.99021526418784</v>
      </c>
      <c r="J221" s="65">
        <f t="shared" si="10"/>
        <v>175268</v>
      </c>
      <c r="K221" s="68">
        <f>G221/$G$244</f>
        <v>2.712975944854264E-2</v>
      </c>
      <c r="L221" s="85">
        <f t="shared" si="11"/>
        <v>115.45981554677206</v>
      </c>
      <c r="M221" s="60"/>
    </row>
    <row r="222" spans="1:13">
      <c r="A222" s="57"/>
      <c r="B222" s="69" t="s">
        <v>339</v>
      </c>
      <c r="C222" s="69" t="s">
        <v>368</v>
      </c>
      <c r="D222" s="113" t="s">
        <v>767</v>
      </c>
      <c r="E222" s="58">
        <v>538</v>
      </c>
      <c r="F222" s="59" t="s">
        <v>170</v>
      </c>
      <c r="G222" s="180">
        <f>IFERROR(VLOOKUP(C222,Sheet4!A:D,4,0),0)</f>
        <v>31826</v>
      </c>
      <c r="H222" s="184">
        <f>IFERROR(VLOOKUP(C222,Sheet4!A:D,3,0),0)</f>
        <v>237</v>
      </c>
      <c r="I222" s="84">
        <f t="shared" si="9"/>
        <v>134.28691983122363</v>
      </c>
      <c r="J222" s="65">
        <f t="shared" si="10"/>
        <v>31826</v>
      </c>
      <c r="K222" s="68">
        <f>G222/$G$244</f>
        <v>4.9263512119115758E-3</v>
      </c>
      <c r="L222" s="85">
        <f t="shared" si="11"/>
        <v>59.156133828996282</v>
      </c>
      <c r="M222" s="60"/>
    </row>
    <row r="223" spans="1:13">
      <c r="A223" s="57"/>
      <c r="B223" s="69" t="s">
        <v>339</v>
      </c>
      <c r="C223" s="106" t="s">
        <v>370</v>
      </c>
      <c r="D223" s="113" t="s">
        <v>371</v>
      </c>
      <c r="E223" s="58">
        <v>305</v>
      </c>
      <c r="F223" s="59" t="s">
        <v>170</v>
      </c>
      <c r="G223" s="180">
        <f>IFERROR(VLOOKUP(C223,Sheet4!A:D,4,0),0)</f>
        <v>46220</v>
      </c>
      <c r="H223" s="184">
        <f>IFERROR(VLOOKUP(C223,Sheet4!A:D,3,0),0)</f>
        <v>172</v>
      </c>
      <c r="I223" s="84">
        <f t="shared" si="9"/>
        <v>268.72093023255815</v>
      </c>
      <c r="J223" s="65">
        <f t="shared" si="10"/>
        <v>46220</v>
      </c>
      <c r="K223" s="68">
        <f>G223/$G$244</f>
        <v>7.1544005848850952E-3</v>
      </c>
      <c r="L223" s="85">
        <f t="shared" si="11"/>
        <v>151.54098360655738</v>
      </c>
      <c r="M223" s="60"/>
    </row>
    <row r="224" spans="1:13">
      <c r="A224" s="57"/>
      <c r="B224" s="69" t="s">
        <v>339</v>
      </c>
      <c r="C224" s="117" t="s">
        <v>372</v>
      </c>
      <c r="D224" s="113" t="s">
        <v>373</v>
      </c>
      <c r="E224" s="58">
        <v>574</v>
      </c>
      <c r="F224" s="59" t="s">
        <v>170</v>
      </c>
      <c r="G224" s="180">
        <f>IFERROR(VLOOKUP(C224,Sheet4!A:D,4,0),0)</f>
        <v>40057</v>
      </c>
      <c r="H224" s="184">
        <f>IFERROR(VLOOKUP(C224,Sheet4!A:D,3,0),0)</f>
        <v>273</v>
      </c>
      <c r="I224" s="84">
        <f t="shared" si="9"/>
        <v>146.72893772893772</v>
      </c>
      <c r="J224" s="65">
        <f t="shared" si="10"/>
        <v>40057</v>
      </c>
      <c r="K224" s="68">
        <f>G224/$G$244</f>
        <v>6.2004289101848173E-3</v>
      </c>
      <c r="L224" s="85">
        <f t="shared" si="11"/>
        <v>69.785714285714292</v>
      </c>
      <c r="M224" s="60"/>
    </row>
    <row r="225" spans="1:13">
      <c r="A225" s="57"/>
      <c r="B225" s="69" t="s">
        <v>339</v>
      </c>
      <c r="C225" s="106" t="s">
        <v>374</v>
      </c>
      <c r="D225" s="113" t="s">
        <v>768</v>
      </c>
      <c r="E225" s="58">
        <v>359</v>
      </c>
      <c r="F225" s="59" t="s">
        <v>170</v>
      </c>
      <c r="G225" s="180">
        <f>IFERROR(VLOOKUP(C225,Sheet4!A:D,4,0),0)</f>
        <v>31148</v>
      </c>
      <c r="H225" s="184">
        <f>IFERROR(VLOOKUP(C225,Sheet4!A:D,3,0),0)</f>
        <v>248</v>
      </c>
      <c r="I225" s="84">
        <f t="shared" si="9"/>
        <v>125.59677419354838</v>
      </c>
      <c r="J225" s="65">
        <f t="shared" si="10"/>
        <v>31148</v>
      </c>
      <c r="K225" s="68">
        <f>G225/$G$244</f>
        <v>4.8214034923842698E-3</v>
      </c>
      <c r="L225" s="85">
        <f t="shared" si="11"/>
        <v>86.763231197771589</v>
      </c>
      <c r="M225" s="60"/>
    </row>
    <row r="226" spans="1:13">
      <c r="A226" s="57"/>
      <c r="B226" s="69" t="s">
        <v>339</v>
      </c>
      <c r="C226" s="69" t="s">
        <v>376</v>
      </c>
      <c r="D226" s="113" t="s">
        <v>377</v>
      </c>
      <c r="E226" s="58">
        <v>91</v>
      </c>
      <c r="F226" s="59" t="s">
        <v>170</v>
      </c>
      <c r="G226" s="180">
        <f>IFERROR(VLOOKUP(C226,Sheet4!A:D,4,0),0)</f>
        <v>10593</v>
      </c>
      <c r="H226" s="184">
        <f>IFERROR(VLOOKUP(C226,Sheet4!A:D,3,0),0)</f>
        <v>149</v>
      </c>
      <c r="I226" s="84">
        <f t="shared" si="9"/>
        <v>71.09395973154362</v>
      </c>
      <c r="J226" s="65">
        <f t="shared" si="10"/>
        <v>10593</v>
      </c>
      <c r="K226" s="68">
        <f>G226/$G$244</f>
        <v>1.6396920250040634E-3</v>
      </c>
      <c r="L226" s="85">
        <f t="shared" si="11"/>
        <v>116.4065934065934</v>
      </c>
      <c r="M226" s="60"/>
    </row>
    <row r="227" spans="1:13">
      <c r="A227" s="57"/>
      <c r="B227" s="69" t="s">
        <v>339</v>
      </c>
      <c r="C227" s="69" t="s">
        <v>378</v>
      </c>
      <c r="D227" s="113" t="s">
        <v>379</v>
      </c>
      <c r="E227" s="58">
        <v>2091</v>
      </c>
      <c r="F227" s="59" t="s">
        <v>146</v>
      </c>
      <c r="G227" s="180">
        <f>IFERROR(VLOOKUP(C227,Sheet4!A:D,4,0),0)</f>
        <v>110866</v>
      </c>
      <c r="H227" s="184">
        <f>IFERROR(VLOOKUP(C227,Sheet4!A:D,3,0),0)</f>
        <v>81</v>
      </c>
      <c r="I227" s="84">
        <f t="shared" si="9"/>
        <v>1368.7160493827159</v>
      </c>
      <c r="J227" s="65">
        <f t="shared" si="10"/>
        <v>110866</v>
      </c>
      <c r="K227" s="68">
        <f>G227/$G$244</f>
        <v>1.716096441462291E-2</v>
      </c>
      <c r="L227" s="85">
        <f t="shared" si="11"/>
        <v>53.020564323290294</v>
      </c>
      <c r="M227" s="60"/>
    </row>
    <row r="228" spans="1:13">
      <c r="A228" s="57"/>
      <c r="B228" s="69" t="s">
        <v>769</v>
      </c>
      <c r="C228" s="69" t="s">
        <v>770</v>
      </c>
      <c r="D228" s="113" t="s">
        <v>744</v>
      </c>
      <c r="E228" s="58">
        <v>1.5</v>
      </c>
      <c r="F228" s="59" t="s">
        <v>21</v>
      </c>
      <c r="G228" s="180">
        <f>IFERROR(VLOOKUP(C228,Sheet4!A:D,4,0),0)</f>
        <v>1680</v>
      </c>
      <c r="H228" s="184">
        <f>IFERROR(VLOOKUP(C228,Sheet4!A:D,3,0),0)</f>
        <v>168</v>
      </c>
      <c r="I228" s="84">
        <f t="shared" si="9"/>
        <v>10</v>
      </c>
      <c r="J228" s="65">
        <f t="shared" si="10"/>
        <v>1680</v>
      </c>
      <c r="K228" s="68">
        <f>G228/$G$244</f>
        <v>2.6004744661633404E-4</v>
      </c>
      <c r="L228" s="85">
        <f t="shared" si="11"/>
        <v>1120</v>
      </c>
      <c r="M228" s="60"/>
    </row>
    <row r="229" spans="1:13">
      <c r="A229" s="92" t="s">
        <v>380</v>
      </c>
      <c r="B229" s="93" t="s">
        <v>381</v>
      </c>
      <c r="C229" s="93" t="s">
        <v>59</v>
      </c>
      <c r="D229" s="93"/>
      <c r="E229" s="96">
        <f>SUM(E208:E228)</f>
        <v>10975.5</v>
      </c>
      <c r="F229" s="95"/>
      <c r="G229" s="182">
        <f>SUM(G208:G228)</f>
        <v>800780.94</v>
      </c>
      <c r="H229" s="186">
        <f>SUM(H208:H228)</f>
        <v>4514</v>
      </c>
      <c r="I229" s="96">
        <f t="shared" si="9"/>
        <v>177.39941072219759</v>
      </c>
      <c r="J229" s="94">
        <f t="shared" si="10"/>
        <v>800780.94</v>
      </c>
      <c r="K229" s="97">
        <f>G229/$G$244</f>
        <v>0.12395299925358796</v>
      </c>
      <c r="L229" s="94">
        <f t="shared" si="11"/>
        <v>72.960770807708073</v>
      </c>
      <c r="M229" s="93"/>
    </row>
    <row r="230" spans="1:13">
      <c r="A230" s="70"/>
      <c r="B230" s="69" t="s">
        <v>382</v>
      </c>
      <c r="C230" s="69" t="s">
        <v>383</v>
      </c>
      <c r="D230" s="72" t="s">
        <v>384</v>
      </c>
      <c r="E230" s="58">
        <v>2599</v>
      </c>
      <c r="F230" s="59" t="s">
        <v>146</v>
      </c>
      <c r="G230" s="180">
        <f>IFERROR(VLOOKUP(C230,Sheet4!A:D,4,0),0)</f>
        <v>14849</v>
      </c>
      <c r="H230" s="184">
        <f>IFERROR(VLOOKUP(C230,Sheet4!A:D,3,0),0)</f>
        <v>7</v>
      </c>
      <c r="I230" s="84">
        <f t="shared" si="9"/>
        <v>2121.2857142857142</v>
      </c>
      <c r="J230" s="65">
        <f t="shared" si="10"/>
        <v>14849</v>
      </c>
      <c r="K230" s="68">
        <f>G230/$G$244</f>
        <v>2.2984788897654432E-3</v>
      </c>
      <c r="L230" s="85">
        <f t="shared" si="11"/>
        <v>5.7133512889572913</v>
      </c>
      <c r="M230" s="60"/>
    </row>
    <row r="231" spans="1:13">
      <c r="A231" s="70"/>
      <c r="B231" s="69" t="s">
        <v>771</v>
      </c>
      <c r="C231" s="69" t="s">
        <v>772</v>
      </c>
      <c r="D231" s="114" t="s">
        <v>773</v>
      </c>
      <c r="E231" s="58">
        <v>258</v>
      </c>
      <c r="F231" s="59" t="s">
        <v>21</v>
      </c>
      <c r="G231" s="180">
        <f>IFERROR(VLOOKUP(C231,Sheet4!A:D,4,0),0)</f>
        <v>3988</v>
      </c>
      <c r="H231" s="184">
        <f>IFERROR(VLOOKUP(C231,Sheet4!A:D,3,0),0)</f>
        <v>10</v>
      </c>
      <c r="I231" s="84">
        <f t="shared" si="9"/>
        <v>398.8</v>
      </c>
      <c r="J231" s="65">
        <f t="shared" si="10"/>
        <v>3988</v>
      </c>
      <c r="K231" s="68">
        <f>G231/$G$244</f>
        <v>6.1730310542020244E-4</v>
      </c>
      <c r="L231" s="85">
        <f t="shared" si="11"/>
        <v>15.457364341085272</v>
      </c>
      <c r="M231" s="60"/>
    </row>
    <row r="232" spans="1:13">
      <c r="A232" s="57"/>
      <c r="B232" s="69" t="s">
        <v>382</v>
      </c>
      <c r="C232" s="69" t="s">
        <v>387</v>
      </c>
      <c r="D232" s="69" t="s">
        <v>388</v>
      </c>
      <c r="E232" s="58">
        <v>427</v>
      </c>
      <c r="F232" s="59" t="s">
        <v>21</v>
      </c>
      <c r="G232" s="180">
        <f>IFERROR(VLOOKUP(C232,Sheet4!A:D,4,0),0)</f>
        <v>2145</v>
      </c>
      <c r="H232" s="184">
        <f>IFERROR(VLOOKUP(C232,Sheet4!A:D,3,0),0)</f>
        <v>9</v>
      </c>
      <c r="I232" s="84">
        <f t="shared" si="9"/>
        <v>238.33333333333334</v>
      </c>
      <c r="J232" s="65">
        <f t="shared" si="10"/>
        <v>2145</v>
      </c>
      <c r="K232" s="68">
        <f>G232/$G$244</f>
        <v>3.3202486487621225E-4</v>
      </c>
      <c r="L232" s="85">
        <f t="shared" si="11"/>
        <v>5.0234192037470722</v>
      </c>
      <c r="M232" s="60"/>
    </row>
    <row r="233" spans="1:13">
      <c r="A233" s="57"/>
      <c r="B233" s="69" t="s">
        <v>382</v>
      </c>
      <c r="C233" s="69" t="s">
        <v>385</v>
      </c>
      <c r="D233" s="69" t="s">
        <v>386</v>
      </c>
      <c r="E233" s="58">
        <v>231</v>
      </c>
      <c r="F233" s="59" t="s">
        <v>137</v>
      </c>
      <c r="G233" s="180">
        <f>IFERROR(VLOOKUP(C233,Sheet4!A:D,4,0),0)</f>
        <v>9601.4</v>
      </c>
      <c r="H233" s="184">
        <f>IFERROR(VLOOKUP(C233,Sheet4!A:D,3,0),0)</f>
        <v>302</v>
      </c>
      <c r="I233" s="84">
        <f t="shared" si="9"/>
        <v>31.79271523178808</v>
      </c>
      <c r="J233" s="65">
        <f t="shared" si="10"/>
        <v>9601.4</v>
      </c>
      <c r="K233" s="68">
        <f>G233/$G$244</f>
        <v>1.4862021154417081E-3</v>
      </c>
      <c r="L233" s="85">
        <f t="shared" si="11"/>
        <v>41.564502164502166</v>
      </c>
      <c r="M233" s="60"/>
    </row>
    <row r="234" spans="1:13">
      <c r="A234" s="92" t="s">
        <v>389</v>
      </c>
      <c r="B234" s="93" t="s">
        <v>390</v>
      </c>
      <c r="C234" s="93" t="s">
        <v>59</v>
      </c>
      <c r="D234" s="93"/>
      <c r="E234" s="96">
        <f>SUM(E230:E233)</f>
        <v>3515</v>
      </c>
      <c r="F234" s="95"/>
      <c r="G234" s="182">
        <f>SUM(G230:G233)</f>
        <v>30583.4</v>
      </c>
      <c r="H234" s="186">
        <f>SUM(H230:H233)</f>
        <v>328</v>
      </c>
      <c r="I234" s="96">
        <f t="shared" si="9"/>
        <v>93.242073170731715</v>
      </c>
      <c r="J234" s="94">
        <f t="shared" si="10"/>
        <v>30583.4</v>
      </c>
      <c r="K234" s="97">
        <f>G234/$G$244</f>
        <v>4.7340089755035664E-3</v>
      </c>
      <c r="L234" s="94">
        <f t="shared" si="11"/>
        <v>8.7008250355618788</v>
      </c>
      <c r="M234" s="93"/>
    </row>
    <row r="235" spans="1:13">
      <c r="A235" s="70"/>
      <c r="B235" s="70" t="s">
        <v>774</v>
      </c>
      <c r="C235" s="70" t="s">
        <v>391</v>
      </c>
      <c r="D235" s="72" t="s">
        <v>775</v>
      </c>
      <c r="E235" s="58">
        <v>9704.19</v>
      </c>
      <c r="F235" s="59" t="s">
        <v>533</v>
      </c>
      <c r="G235" s="180">
        <f>IFERROR(VLOOKUP(C235,Sheet4!A:D,4,0),0)</f>
        <v>490000</v>
      </c>
      <c r="H235" s="184">
        <f>IFERROR(VLOOKUP(C235,Sheet4!A:D,3,0),0)</f>
        <v>7951</v>
      </c>
      <c r="I235" s="84">
        <f t="shared" si="9"/>
        <v>61.6274682429883</v>
      </c>
      <c r="J235" s="89">
        <f t="shared" si="10"/>
        <v>490000</v>
      </c>
      <c r="K235" s="68">
        <f>G235/$G$244</f>
        <v>7.5847171929764104E-2</v>
      </c>
      <c r="L235" s="85">
        <f t="shared" si="11"/>
        <v>50.49365274175382</v>
      </c>
      <c r="M235" s="60"/>
    </row>
    <row r="236" spans="1:13">
      <c r="A236" s="57"/>
      <c r="B236" s="62" t="s">
        <v>392</v>
      </c>
      <c r="C236" s="62" t="s">
        <v>396</v>
      </c>
      <c r="D236" s="69" t="s">
        <v>397</v>
      </c>
      <c r="E236" s="58">
        <v>95</v>
      </c>
      <c r="F236" s="59" t="s">
        <v>21</v>
      </c>
      <c r="G236" s="180">
        <f>IFERROR(VLOOKUP(C236,Sheet4!A:D,4,0),0)</f>
        <v>9484.34</v>
      </c>
      <c r="H236" s="184">
        <f>IFERROR(VLOOKUP(C236,Sheet4!A:D,3,0),0)</f>
        <v>324</v>
      </c>
      <c r="I236" s="84">
        <f t="shared" si="9"/>
        <v>29.272654320987655</v>
      </c>
      <c r="J236" s="89">
        <f t="shared" si="10"/>
        <v>9484.34</v>
      </c>
      <c r="K236" s="68">
        <f>G236/$G$244</f>
        <v>1.4680823808578343E-3</v>
      </c>
      <c r="L236" s="85">
        <f t="shared" si="11"/>
        <v>99.835157894736838</v>
      </c>
      <c r="M236" s="60"/>
    </row>
    <row r="237" spans="1:13">
      <c r="A237" s="57"/>
      <c r="B237" s="62" t="s">
        <v>776</v>
      </c>
      <c r="C237" s="62" t="s">
        <v>777</v>
      </c>
      <c r="D237" s="69" t="s">
        <v>778</v>
      </c>
      <c r="E237" s="58">
        <v>1354</v>
      </c>
      <c r="F237" s="59" t="s">
        <v>170</v>
      </c>
      <c r="G237" s="180">
        <f>IFERROR(VLOOKUP(C237,Sheet4!A:D,4,0),0)</f>
        <v>55271.79</v>
      </c>
      <c r="H237" s="184">
        <f>IFERROR(VLOOKUP(C237,Sheet4!A:D,3,0),0)</f>
        <v>3021</v>
      </c>
      <c r="I237" s="84">
        <f t="shared" si="9"/>
        <v>18.295858987090369</v>
      </c>
      <c r="J237" s="89">
        <f t="shared" si="10"/>
        <v>55271.79</v>
      </c>
      <c r="K237" s="68">
        <f>G237/$G$244</f>
        <v>8.5555284877465634E-3</v>
      </c>
      <c r="L237" s="85">
        <f t="shared" si="11"/>
        <v>40.82111521418021</v>
      </c>
      <c r="M237" s="60"/>
    </row>
    <row r="238" spans="1:13">
      <c r="A238" s="57"/>
      <c r="B238" s="62" t="s">
        <v>392</v>
      </c>
      <c r="C238" s="62" t="s">
        <v>403</v>
      </c>
      <c r="D238" s="69" t="s">
        <v>794</v>
      </c>
      <c r="E238" s="58">
        <v>92</v>
      </c>
      <c r="F238" s="59" t="s">
        <v>21</v>
      </c>
      <c r="G238" s="180">
        <f>IFERROR(VLOOKUP(C238,Sheet4!A:D,4,0),0)</f>
        <v>5642.2</v>
      </c>
      <c r="H238" s="184">
        <f>IFERROR(VLOOKUP(C238,Sheet4!A:D,3,0),0)</f>
        <v>253</v>
      </c>
      <c r="I238" s="84">
        <f t="shared" si="9"/>
        <v>22.301185770750987</v>
      </c>
      <c r="J238" s="89">
        <f t="shared" si="10"/>
        <v>5642.2</v>
      </c>
      <c r="K238" s="68">
        <f>G238/$G$244</f>
        <v>8.7335696624921426E-4</v>
      </c>
      <c r="L238" s="85">
        <f t="shared" si="11"/>
        <v>61.328260869565213</v>
      </c>
      <c r="M238" s="60"/>
    </row>
    <row r="239" spans="1:13">
      <c r="A239" s="57"/>
      <c r="B239" s="62" t="s">
        <v>392</v>
      </c>
      <c r="C239" s="62" t="s">
        <v>779</v>
      </c>
      <c r="D239" s="69" t="s">
        <v>412</v>
      </c>
      <c r="E239" s="58">
        <v>44</v>
      </c>
      <c r="F239" s="59" t="s">
        <v>21</v>
      </c>
      <c r="G239" s="180">
        <f>IFERROR(VLOOKUP(C239,Sheet4!A:D,4,0),0)</f>
        <v>5274</v>
      </c>
      <c r="H239" s="184">
        <f>IFERROR(VLOOKUP(C239,Sheet4!A:D,3,0),0)</f>
        <v>356</v>
      </c>
      <c r="I239" s="84">
        <f t="shared" si="9"/>
        <v>14.814606741573034</v>
      </c>
      <c r="J239" s="89">
        <f t="shared" si="10"/>
        <v>5274</v>
      </c>
      <c r="K239" s="68">
        <f>G239/$G$244</f>
        <v>8.1636323419913444E-4</v>
      </c>
      <c r="L239" s="85">
        <f t="shared" si="11"/>
        <v>119.86363636363636</v>
      </c>
      <c r="M239" s="60"/>
    </row>
    <row r="240" spans="1:13">
      <c r="A240" s="57"/>
      <c r="B240" s="69" t="s">
        <v>392</v>
      </c>
      <c r="C240" s="106" t="s">
        <v>780</v>
      </c>
      <c r="D240" s="69" t="s">
        <v>414</v>
      </c>
      <c r="E240" s="58">
        <v>26</v>
      </c>
      <c r="F240" s="59" t="s">
        <v>21</v>
      </c>
      <c r="G240" s="180">
        <f>IFERROR(VLOOKUP(C240,Sheet4!A:D,4,0),0)</f>
        <v>6405</v>
      </c>
      <c r="H240" s="184">
        <f>IFERROR(VLOOKUP(C240,Sheet4!A:D,3,0),0)</f>
        <v>380</v>
      </c>
      <c r="I240" s="84">
        <f t="shared" si="9"/>
        <v>16.855263157894736</v>
      </c>
      <c r="J240" s="89">
        <f t="shared" si="10"/>
        <v>6405</v>
      </c>
      <c r="K240" s="68">
        <f>G240/$G$244</f>
        <v>9.9143089022477363E-4</v>
      </c>
      <c r="L240" s="85">
        <f t="shared" si="11"/>
        <v>246.34615384615384</v>
      </c>
      <c r="M240" s="60"/>
    </row>
    <row r="241" spans="1:13">
      <c r="A241" s="57"/>
      <c r="B241" s="69" t="s">
        <v>774</v>
      </c>
      <c r="C241" s="69" t="s">
        <v>781</v>
      </c>
      <c r="D241" s="69" t="s">
        <v>782</v>
      </c>
      <c r="E241" s="58">
        <v>22</v>
      </c>
      <c r="F241" s="59" t="s">
        <v>21</v>
      </c>
      <c r="G241" s="180">
        <f>IFERROR(VLOOKUP(C241,Sheet4!A:D,4,0),0)</f>
        <v>5235.1000000000004</v>
      </c>
      <c r="H241" s="184">
        <f>IFERROR(VLOOKUP(C241,Sheet4!A:D,3,0),0)</f>
        <v>103</v>
      </c>
      <c r="I241" s="84">
        <f t="shared" si="9"/>
        <v>50.82621359223301</v>
      </c>
      <c r="J241" s="89">
        <f t="shared" si="10"/>
        <v>5235.1000000000004</v>
      </c>
      <c r="K241" s="68">
        <f>G241/$G$244</f>
        <v>8.1034189748879196E-4</v>
      </c>
      <c r="L241" s="85">
        <f t="shared" si="11"/>
        <v>237.95909090909092</v>
      </c>
      <c r="M241" s="60"/>
    </row>
    <row r="242" spans="1:13">
      <c r="A242" s="136"/>
      <c r="B242" s="137"/>
      <c r="C242" s="137" t="s">
        <v>791</v>
      </c>
      <c r="D242" s="137" t="s">
        <v>792</v>
      </c>
      <c r="E242" s="138">
        <v>100</v>
      </c>
      <c r="F242" s="139" t="s">
        <v>793</v>
      </c>
      <c r="G242" s="180">
        <f>IFERROR(VLOOKUP(C242,Sheet4!A:D,4,0),0)</f>
        <v>20017</v>
      </c>
      <c r="H242" s="184">
        <f>IFERROR(VLOOKUP(C242,Sheet4!A:D,3,0),0)</f>
        <v>23</v>
      </c>
      <c r="I242" s="84">
        <f t="shared" si="9"/>
        <v>870.304347826087</v>
      </c>
      <c r="J242" s="89">
        <f t="shared" si="10"/>
        <v>20017</v>
      </c>
      <c r="K242" s="68">
        <f>G242/$G$244</f>
        <v>3.0984343684042613E-3</v>
      </c>
      <c r="L242" s="85">
        <f t="shared" si="11"/>
        <v>200.17</v>
      </c>
      <c r="M242" s="140"/>
    </row>
    <row r="243" spans="1:13">
      <c r="A243" s="38" t="s">
        <v>783</v>
      </c>
      <c r="B243" s="38" t="s">
        <v>784</v>
      </c>
      <c r="C243" s="38"/>
      <c r="D243" s="38"/>
      <c r="E243" s="39">
        <f>SUM(E235:E242)</f>
        <v>11437.19</v>
      </c>
      <c r="F243" s="49"/>
      <c r="G243" s="183">
        <f>SUM(G235:G242)</f>
        <v>597329.42999999993</v>
      </c>
      <c r="H243" s="187">
        <f>SUM(H235:H242)</f>
        <v>12411</v>
      </c>
      <c r="I243" s="39">
        <f t="shared" si="9"/>
        <v>48.129033115784381</v>
      </c>
      <c r="J243" s="42">
        <f t="shared" si="10"/>
        <v>597329.42999999993</v>
      </c>
      <c r="K243" s="97">
        <f>G243/$G$244</f>
        <v>9.2460710154934664E-2</v>
      </c>
      <c r="L243" s="94">
        <f t="shared" si="11"/>
        <v>52.226939484261422</v>
      </c>
      <c r="M243" s="40"/>
    </row>
    <row r="244" spans="1:13" s="47" customFormat="1">
      <c r="A244" s="119"/>
      <c r="B244" s="119" t="s">
        <v>437</v>
      </c>
      <c r="C244" s="119"/>
      <c r="D244" s="119"/>
      <c r="E244" s="120">
        <f>SUM(E243,E234,E229,E207,E187,E140,E84,E48)</f>
        <v>70424.89</v>
      </c>
      <c r="F244" s="120"/>
      <c r="G244" s="120">
        <f>SUM(G243,G234,G229,G207,G187,G140,G84,G48)</f>
        <v>6460359.5300000003</v>
      </c>
      <c r="H244" s="179">
        <f>SUM(H243,H234,H229,H207,H187,H140,H84,H48)</f>
        <v>41887</v>
      </c>
      <c r="I244" s="120">
        <f t="shared" si="9"/>
        <v>154.23304438131163</v>
      </c>
      <c r="J244" s="120">
        <f t="shared" si="10"/>
        <v>6460359.5300000003</v>
      </c>
      <c r="K244" s="122">
        <f>G244/$G$244</f>
        <v>1</v>
      </c>
      <c r="L244" s="121">
        <f t="shared" si="11"/>
        <v>91.734037923239924</v>
      </c>
      <c r="M244" s="123"/>
    </row>
    <row r="245" spans="1:13" ht="148.5">
      <c r="A245" s="53"/>
      <c r="B245" s="6" t="s">
        <v>965</v>
      </c>
      <c r="C245" s="54"/>
      <c r="D245" s="64" t="s">
        <v>620</v>
      </c>
      <c r="E245" s="37"/>
      <c r="F245" s="37"/>
      <c r="G245" s="45"/>
      <c r="H245" s="45"/>
      <c r="I245" s="52"/>
      <c r="J245" s="33"/>
      <c r="K245" s="33"/>
      <c r="L245" s="67"/>
      <c r="M245" s="43"/>
    </row>
    <row r="246" spans="1:13" ht="16.5" customHeight="1">
      <c r="A246" s="50"/>
      <c r="B246" s="50"/>
      <c r="C246" s="54"/>
      <c r="D246" s="55"/>
      <c r="E246" s="55"/>
      <c r="F246" s="55"/>
      <c r="G246" s="56"/>
      <c r="H246" s="56"/>
      <c r="I246" s="124"/>
      <c r="J246" s="33"/>
      <c r="K246" s="33"/>
      <c r="L246" s="67"/>
      <c r="M246" s="51"/>
    </row>
    <row r="247" spans="1:13" ht="15.75" customHeight="1">
      <c r="A247" s="50"/>
      <c r="B247" s="50"/>
      <c r="C247" s="54"/>
      <c r="D247" s="55"/>
      <c r="E247" s="55"/>
      <c r="F247" s="55"/>
      <c r="G247" s="56"/>
      <c r="H247" s="56"/>
      <c r="I247" s="124"/>
      <c r="J247" s="33"/>
      <c r="K247" s="33"/>
      <c r="L247" s="67"/>
      <c r="M247" s="51"/>
    </row>
    <row r="248" spans="1:13" ht="14.25" customHeight="1">
      <c r="A248" s="50"/>
      <c r="B248" s="50"/>
      <c r="C248" s="54"/>
      <c r="D248" s="55"/>
      <c r="E248" s="55"/>
      <c r="F248" s="55"/>
      <c r="G248" s="56"/>
      <c r="H248" s="56"/>
      <c r="I248" s="124"/>
      <c r="J248" s="33"/>
      <c r="K248" s="33"/>
      <c r="L248" s="67"/>
      <c r="M248" s="51"/>
    </row>
    <row r="249" spans="1:13" ht="14.25">
      <c r="A249" s="125" t="s">
        <v>438</v>
      </c>
      <c r="B249" s="125" t="s">
        <v>621</v>
      </c>
      <c r="C249" s="126" t="s">
        <v>439</v>
      </c>
      <c r="D249" s="127"/>
      <c r="E249" s="128"/>
      <c r="F249" s="126"/>
      <c r="G249" s="129"/>
      <c r="H249" s="129"/>
      <c r="I249" s="124"/>
      <c r="J249" s="33"/>
      <c r="K249" s="33"/>
      <c r="L249" s="67"/>
      <c r="M249" s="33"/>
    </row>
    <row r="250" spans="1:13" ht="14.25">
      <c r="A250" s="126" t="s">
        <v>440</v>
      </c>
      <c r="B250" s="125" t="s">
        <v>395</v>
      </c>
      <c r="C250" s="130" t="s">
        <v>441</v>
      </c>
      <c r="D250" s="130"/>
      <c r="E250" s="131"/>
      <c r="F250" s="130"/>
      <c r="G250" s="129"/>
      <c r="H250" s="129"/>
      <c r="I250" s="124"/>
      <c r="J250" s="33"/>
      <c r="K250" s="33"/>
      <c r="L250" s="67"/>
      <c r="M250" s="33"/>
    </row>
    <row r="251" spans="1:13" ht="14.25">
      <c r="A251" s="126"/>
      <c r="B251" s="125" t="s">
        <v>622</v>
      </c>
      <c r="C251" s="130" t="s">
        <v>442</v>
      </c>
      <c r="D251" s="130"/>
      <c r="E251" s="131"/>
      <c r="F251" s="130"/>
      <c r="G251" s="129"/>
      <c r="H251" s="129"/>
      <c r="I251" s="124"/>
      <c r="J251" s="33"/>
      <c r="K251" s="33"/>
      <c r="L251" s="67"/>
      <c r="M251" s="33"/>
    </row>
    <row r="252" spans="1:13" ht="14.25">
      <c r="A252" s="126"/>
      <c r="B252" s="125" t="s">
        <v>623</v>
      </c>
      <c r="C252" s="130" t="s">
        <v>443</v>
      </c>
      <c r="D252" s="130"/>
      <c r="E252" s="131"/>
      <c r="F252" s="130"/>
      <c r="G252" s="129"/>
      <c r="H252" s="129"/>
      <c r="I252" s="124"/>
      <c r="J252" s="33"/>
      <c r="K252" s="33"/>
      <c r="L252" s="67"/>
      <c r="M252" s="33"/>
    </row>
    <row r="253" spans="1:13" ht="14.25">
      <c r="A253" s="126"/>
      <c r="B253" s="125" t="s">
        <v>400</v>
      </c>
      <c r="C253" s="130" t="s">
        <v>444</v>
      </c>
      <c r="D253" s="130"/>
      <c r="E253" s="131"/>
      <c r="F253" s="130"/>
      <c r="G253" s="129"/>
      <c r="H253" s="129"/>
      <c r="I253" s="124"/>
      <c r="J253" s="33"/>
      <c r="K253" s="33"/>
      <c r="L253" s="67"/>
      <c r="M253" s="33"/>
    </row>
    <row r="254" spans="1:13" ht="14.25">
      <c r="A254" s="126"/>
      <c r="B254" s="125" t="s">
        <v>445</v>
      </c>
      <c r="C254" s="130" t="s">
        <v>446</v>
      </c>
      <c r="D254" s="130"/>
      <c r="E254" s="131"/>
      <c r="F254" s="130"/>
      <c r="G254" s="129"/>
      <c r="H254" s="129"/>
      <c r="I254" s="124"/>
      <c r="J254" s="33"/>
      <c r="K254" s="33"/>
      <c r="L254" s="67"/>
      <c r="M254" s="33"/>
    </row>
    <row r="255" spans="1:13" ht="14.25">
      <c r="A255" s="126"/>
      <c r="B255" s="125" t="s">
        <v>624</v>
      </c>
      <c r="C255" s="130" t="s">
        <v>447</v>
      </c>
      <c r="D255" s="130"/>
      <c r="E255" s="131"/>
      <c r="F255" s="130"/>
      <c r="G255" s="129"/>
      <c r="H255" s="129"/>
      <c r="I255" s="124"/>
      <c r="J255" s="33"/>
      <c r="K255" s="33"/>
      <c r="L255" s="67"/>
      <c r="M255" s="33"/>
    </row>
    <row r="256" spans="1:13" ht="14.25">
      <c r="A256" s="126" t="s">
        <v>625</v>
      </c>
      <c r="B256" s="125" t="s">
        <v>626</v>
      </c>
      <c r="C256" s="130" t="s">
        <v>448</v>
      </c>
      <c r="D256" s="130"/>
      <c r="E256" s="131"/>
      <c r="F256" s="130"/>
      <c r="G256" s="129"/>
      <c r="H256" s="129"/>
      <c r="I256" s="124"/>
      <c r="J256" s="33"/>
      <c r="K256" s="33"/>
      <c r="L256" s="67"/>
      <c r="M256" s="33"/>
    </row>
    <row r="257" spans="1:13" ht="14.25">
      <c r="A257" s="126"/>
      <c r="B257" s="125" t="s">
        <v>627</v>
      </c>
      <c r="C257" s="130" t="s">
        <v>449</v>
      </c>
      <c r="D257" s="130"/>
      <c r="E257" s="131"/>
      <c r="F257" s="130"/>
      <c r="G257" s="129"/>
      <c r="H257" s="129"/>
      <c r="I257" s="124"/>
      <c r="J257" s="33"/>
      <c r="K257" s="33"/>
      <c r="L257" s="67"/>
      <c r="M257" s="33"/>
    </row>
    <row r="258" spans="1:13" ht="14.25">
      <c r="A258" s="126" t="s">
        <v>628</v>
      </c>
      <c r="B258" s="125" t="s">
        <v>629</v>
      </c>
      <c r="C258" s="130" t="s">
        <v>450</v>
      </c>
      <c r="D258" s="130"/>
      <c r="E258" s="131"/>
      <c r="F258" s="130"/>
      <c r="G258" s="129"/>
      <c r="H258" s="129"/>
      <c r="I258" s="124"/>
      <c r="J258" s="33"/>
      <c r="K258" s="33"/>
      <c r="L258" s="67"/>
      <c r="M258" s="33"/>
    </row>
    <row r="259" spans="1:13" ht="14.25">
      <c r="A259" s="126"/>
      <c r="B259" s="125" t="s">
        <v>630</v>
      </c>
      <c r="C259" s="130" t="s">
        <v>451</v>
      </c>
      <c r="D259" s="130"/>
      <c r="E259" s="131"/>
      <c r="F259" s="130"/>
      <c r="G259" s="129"/>
      <c r="H259" s="129"/>
      <c r="I259" s="124"/>
      <c r="J259" s="8"/>
      <c r="K259" s="8"/>
      <c r="L259" s="67"/>
      <c r="M259" s="33"/>
    </row>
    <row r="260" spans="1:13" ht="14.25">
      <c r="A260" s="126" t="s">
        <v>631</v>
      </c>
      <c r="B260" s="125" t="s">
        <v>632</v>
      </c>
      <c r="C260" s="130" t="s">
        <v>452</v>
      </c>
      <c r="D260" s="130"/>
      <c r="E260" s="131"/>
      <c r="F260" s="130"/>
      <c r="G260" s="129"/>
      <c r="H260" s="129"/>
      <c r="I260" s="124"/>
      <c r="J260" s="8"/>
      <c r="K260" s="8"/>
      <c r="L260" s="67"/>
      <c r="M260" s="33"/>
    </row>
    <row r="261" spans="1:13" ht="14.25">
      <c r="A261" s="126"/>
      <c r="B261" s="125" t="s">
        <v>633</v>
      </c>
      <c r="C261" s="130" t="s">
        <v>634</v>
      </c>
      <c r="D261" s="132"/>
      <c r="E261" s="133"/>
      <c r="F261" s="132"/>
      <c r="G261" s="134"/>
      <c r="H261" s="134"/>
      <c r="I261" s="124"/>
      <c r="J261" s="8"/>
      <c r="K261" s="8"/>
      <c r="L261" s="67"/>
      <c r="M261" s="8"/>
    </row>
    <row r="262" spans="1:13">
      <c r="J262" s="8"/>
      <c r="K262" s="8"/>
      <c r="L262" s="8"/>
      <c r="M262" s="28"/>
    </row>
    <row r="263" spans="1:13">
      <c r="J263" s="8"/>
      <c r="K263" s="8"/>
      <c r="L263" s="8"/>
    </row>
    <row r="264" spans="1:13">
      <c r="J264" s="8"/>
      <c r="K264" s="8"/>
      <c r="L264" s="8"/>
    </row>
    <row r="265" spans="1:13">
      <c r="J265" s="8"/>
      <c r="K265" s="8"/>
      <c r="L265" s="8"/>
    </row>
  </sheetData>
  <autoFilter ref="A2:M261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workbookViewId="0">
      <selection activeCell="D1" sqref="D1:D1048576"/>
    </sheetView>
  </sheetViews>
  <sheetFormatPr defaultRowHeight="13.5"/>
  <cols>
    <col min="1" max="1" width="9" style="172"/>
    <col min="2" max="2" width="15.625" style="172" customWidth="1"/>
    <col min="3" max="4" width="9" style="172"/>
  </cols>
  <sheetData>
    <row r="1" spans="1:4">
      <c r="A1" s="158" t="s">
        <v>453</v>
      </c>
      <c r="B1" s="159" t="s">
        <v>808</v>
      </c>
      <c r="C1" s="173" t="s">
        <v>517</v>
      </c>
      <c r="D1" s="159" t="s">
        <v>962</v>
      </c>
    </row>
    <row r="2" spans="1:4">
      <c r="A2" s="160" t="s">
        <v>391</v>
      </c>
      <c r="B2" s="161" t="s">
        <v>505</v>
      </c>
      <c r="C2" s="174">
        <v>7951</v>
      </c>
      <c r="D2" s="176">
        <v>490000</v>
      </c>
    </row>
    <row r="3" spans="1:4">
      <c r="A3" s="160" t="s">
        <v>396</v>
      </c>
      <c r="B3" s="161" t="s">
        <v>397</v>
      </c>
      <c r="C3" s="174">
        <v>324</v>
      </c>
      <c r="D3" s="176">
        <v>9484.34</v>
      </c>
    </row>
    <row r="4" spans="1:4">
      <c r="A4" s="160" t="s">
        <v>809</v>
      </c>
      <c r="B4" s="161" t="s">
        <v>810</v>
      </c>
      <c r="C4" s="174">
        <v>23</v>
      </c>
      <c r="D4" s="176">
        <v>20017</v>
      </c>
    </row>
    <row r="5" spans="1:4">
      <c r="A5" s="160" t="s">
        <v>510</v>
      </c>
      <c r="B5" s="161" t="s">
        <v>511</v>
      </c>
      <c r="C5" s="174">
        <v>3021</v>
      </c>
      <c r="D5" s="176">
        <v>55271.79</v>
      </c>
    </row>
    <row r="6" spans="1:4">
      <c r="A6" s="160" t="s">
        <v>811</v>
      </c>
      <c r="B6" s="161" t="s">
        <v>812</v>
      </c>
      <c r="C6" s="174">
        <v>253</v>
      </c>
      <c r="D6" s="176">
        <v>5642.2</v>
      </c>
    </row>
    <row r="7" spans="1:4">
      <c r="A7" s="160" t="s">
        <v>813</v>
      </c>
      <c r="B7" s="161" t="s">
        <v>414</v>
      </c>
      <c r="C7" s="174">
        <v>380</v>
      </c>
      <c r="D7" s="176">
        <v>6405</v>
      </c>
    </row>
    <row r="8" spans="1:4">
      <c r="A8" s="160" t="s">
        <v>814</v>
      </c>
      <c r="B8" s="161" t="s">
        <v>815</v>
      </c>
      <c r="C8" s="174">
        <v>0</v>
      </c>
      <c r="D8" s="176">
        <v>0</v>
      </c>
    </row>
    <row r="9" spans="1:4">
      <c r="A9" s="160" t="s">
        <v>816</v>
      </c>
      <c r="B9" s="161" t="s">
        <v>516</v>
      </c>
      <c r="C9" s="174">
        <v>356</v>
      </c>
      <c r="D9" s="176">
        <v>5274</v>
      </c>
    </row>
    <row r="10" spans="1:4">
      <c r="A10" s="160" t="s">
        <v>817</v>
      </c>
      <c r="B10" s="161" t="s">
        <v>434</v>
      </c>
      <c r="C10" s="174">
        <v>103</v>
      </c>
      <c r="D10" s="176">
        <v>5235.1000000000004</v>
      </c>
    </row>
    <row r="11" spans="1:4">
      <c r="A11" s="162" t="s">
        <v>818</v>
      </c>
      <c r="B11" s="163" t="s">
        <v>819</v>
      </c>
      <c r="C11" s="174">
        <v>334</v>
      </c>
      <c r="D11" s="176">
        <v>100000</v>
      </c>
    </row>
    <row r="12" spans="1:4">
      <c r="A12" s="162" t="s">
        <v>820</v>
      </c>
      <c r="B12" s="163" t="s">
        <v>821</v>
      </c>
      <c r="C12" s="174">
        <v>220</v>
      </c>
      <c r="D12" s="176">
        <v>25000</v>
      </c>
    </row>
    <row r="13" spans="1:4">
      <c r="A13" s="164" t="s">
        <v>1</v>
      </c>
      <c r="B13" s="163" t="s">
        <v>822</v>
      </c>
      <c r="C13" s="174">
        <v>544</v>
      </c>
      <c r="D13" s="176">
        <v>163318</v>
      </c>
    </row>
    <row r="14" spans="1:4">
      <c r="A14" s="164" t="s">
        <v>823</v>
      </c>
      <c r="B14" s="163" t="s">
        <v>824</v>
      </c>
      <c r="C14" s="174">
        <v>102</v>
      </c>
      <c r="D14" s="176">
        <v>30000</v>
      </c>
    </row>
    <row r="15" spans="1:4">
      <c r="A15" s="164" t="s">
        <v>4</v>
      </c>
      <c r="B15" s="163" t="s">
        <v>5</v>
      </c>
      <c r="C15" s="174">
        <v>3</v>
      </c>
      <c r="D15" s="176">
        <v>19199</v>
      </c>
    </row>
    <row r="16" spans="1:4">
      <c r="A16" s="164" t="s">
        <v>7</v>
      </c>
      <c r="B16" s="163" t="s">
        <v>825</v>
      </c>
      <c r="C16" s="174">
        <v>18</v>
      </c>
      <c r="D16" s="176">
        <v>9694</v>
      </c>
    </row>
    <row r="17" spans="1:4">
      <c r="A17" s="164" t="s">
        <v>9</v>
      </c>
      <c r="B17" s="163" t="s">
        <v>826</v>
      </c>
      <c r="C17" s="174">
        <v>34</v>
      </c>
      <c r="D17" s="176">
        <v>56591</v>
      </c>
    </row>
    <row r="18" spans="1:4">
      <c r="A18" s="164" t="s">
        <v>11</v>
      </c>
      <c r="B18" s="163" t="s">
        <v>12</v>
      </c>
      <c r="C18" s="174">
        <v>4</v>
      </c>
      <c r="D18" s="176">
        <v>5249</v>
      </c>
    </row>
    <row r="19" spans="1:4">
      <c r="A19" s="160" t="s">
        <v>459</v>
      </c>
      <c r="B19" s="161" t="s">
        <v>460</v>
      </c>
      <c r="C19" s="174">
        <v>220</v>
      </c>
      <c r="D19" s="176">
        <v>45000</v>
      </c>
    </row>
    <row r="20" spans="1:4">
      <c r="A20" s="160" t="s">
        <v>14</v>
      </c>
      <c r="B20" s="161" t="s">
        <v>15</v>
      </c>
      <c r="C20" s="174">
        <v>33</v>
      </c>
      <c r="D20" s="176">
        <v>118667</v>
      </c>
    </row>
    <row r="21" spans="1:4">
      <c r="A21" s="160" t="s">
        <v>827</v>
      </c>
      <c r="B21" s="161" t="s">
        <v>828</v>
      </c>
      <c r="C21" s="174">
        <v>26</v>
      </c>
      <c r="D21" s="176">
        <v>9417</v>
      </c>
    </row>
    <row r="22" spans="1:4">
      <c r="A22" s="160" t="s">
        <v>829</v>
      </c>
      <c r="B22" s="161" t="s">
        <v>830</v>
      </c>
      <c r="C22" s="174">
        <v>163</v>
      </c>
      <c r="D22" s="176">
        <v>20889.5</v>
      </c>
    </row>
    <row r="23" spans="1:4">
      <c r="A23" s="160" t="s">
        <v>461</v>
      </c>
      <c r="B23" s="161" t="s">
        <v>462</v>
      </c>
      <c r="C23" s="174">
        <v>268</v>
      </c>
      <c r="D23" s="176">
        <v>15000</v>
      </c>
    </row>
    <row r="24" spans="1:4">
      <c r="A24" s="160" t="s">
        <v>17</v>
      </c>
      <c r="B24" s="161" t="s">
        <v>18</v>
      </c>
      <c r="C24" s="174">
        <v>13</v>
      </c>
      <c r="D24" s="176">
        <v>9268</v>
      </c>
    </row>
    <row r="25" spans="1:4">
      <c r="A25" s="160" t="s">
        <v>19</v>
      </c>
      <c r="B25" s="161" t="s">
        <v>20</v>
      </c>
      <c r="C25" s="174">
        <v>276</v>
      </c>
      <c r="D25" s="176">
        <v>14254.78</v>
      </c>
    </row>
    <row r="26" spans="1:4">
      <c r="A26" s="160" t="s">
        <v>22</v>
      </c>
      <c r="B26" s="161" t="s">
        <v>23</v>
      </c>
      <c r="C26" s="174">
        <v>4</v>
      </c>
      <c r="D26" s="176">
        <v>3966</v>
      </c>
    </row>
    <row r="27" spans="1:4">
      <c r="A27" s="160" t="s">
        <v>25</v>
      </c>
      <c r="B27" s="161" t="s">
        <v>26</v>
      </c>
      <c r="C27" s="174">
        <v>16</v>
      </c>
      <c r="D27" s="176">
        <v>13209</v>
      </c>
    </row>
    <row r="28" spans="1:4">
      <c r="A28" s="160" t="s">
        <v>465</v>
      </c>
      <c r="B28" s="161" t="s">
        <v>466</v>
      </c>
      <c r="C28" s="174">
        <v>611</v>
      </c>
      <c r="D28" s="176">
        <v>85635</v>
      </c>
    </row>
    <row r="29" spans="1:4">
      <c r="A29" s="160" t="s">
        <v>27</v>
      </c>
      <c r="B29" s="161" t="s">
        <v>28</v>
      </c>
      <c r="C29" s="174">
        <v>21</v>
      </c>
      <c r="D29" s="176">
        <v>13170</v>
      </c>
    </row>
    <row r="30" spans="1:4">
      <c r="A30" s="160" t="s">
        <v>29</v>
      </c>
      <c r="B30" s="161" t="s">
        <v>30</v>
      </c>
      <c r="C30" s="174">
        <v>301</v>
      </c>
      <c r="D30" s="176">
        <v>54415.75</v>
      </c>
    </row>
    <row r="31" spans="1:4">
      <c r="A31" s="160" t="s">
        <v>31</v>
      </c>
      <c r="B31" s="161" t="s">
        <v>467</v>
      </c>
      <c r="C31" s="174">
        <v>16</v>
      </c>
      <c r="D31" s="176">
        <v>17743</v>
      </c>
    </row>
    <row r="32" spans="1:4">
      <c r="A32" s="160" t="s">
        <v>33</v>
      </c>
      <c r="B32" s="161" t="s">
        <v>34</v>
      </c>
      <c r="C32" s="174">
        <v>65</v>
      </c>
      <c r="D32" s="176">
        <v>19322</v>
      </c>
    </row>
    <row r="33" spans="1:4">
      <c r="A33" s="160" t="s">
        <v>35</v>
      </c>
      <c r="B33" s="161" t="s">
        <v>36</v>
      </c>
      <c r="C33" s="174">
        <v>4</v>
      </c>
      <c r="D33" s="176">
        <v>17232</v>
      </c>
    </row>
    <row r="34" spans="1:4">
      <c r="A34" s="160" t="s">
        <v>831</v>
      </c>
      <c r="B34" s="161" t="s">
        <v>38</v>
      </c>
      <c r="C34" s="174">
        <v>16</v>
      </c>
      <c r="D34" s="176">
        <v>66643</v>
      </c>
    </row>
    <row r="35" spans="1:4">
      <c r="A35" s="160" t="s">
        <v>39</v>
      </c>
      <c r="B35" s="161" t="s">
        <v>40</v>
      </c>
      <c r="C35" s="174">
        <v>86</v>
      </c>
      <c r="D35" s="176">
        <v>57465</v>
      </c>
    </row>
    <row r="36" spans="1:4">
      <c r="A36" s="160" t="s">
        <v>41</v>
      </c>
      <c r="B36" s="161" t="s">
        <v>832</v>
      </c>
      <c r="C36" s="174">
        <v>78</v>
      </c>
      <c r="D36" s="176">
        <v>28913</v>
      </c>
    </row>
    <row r="37" spans="1:4">
      <c r="A37" s="160" t="s">
        <v>471</v>
      </c>
      <c r="B37" s="161" t="s">
        <v>472</v>
      </c>
      <c r="C37" s="174">
        <v>335</v>
      </c>
      <c r="D37" s="176">
        <v>115000</v>
      </c>
    </row>
    <row r="38" spans="1:4">
      <c r="A38" s="160" t="s">
        <v>42</v>
      </c>
      <c r="B38" s="161" t="s">
        <v>473</v>
      </c>
      <c r="C38" s="174">
        <v>0</v>
      </c>
      <c r="D38" s="176">
        <v>0</v>
      </c>
    </row>
    <row r="39" spans="1:4">
      <c r="A39" s="160" t="s">
        <v>44</v>
      </c>
      <c r="B39" s="161" t="s">
        <v>45</v>
      </c>
      <c r="C39" s="174">
        <v>22</v>
      </c>
      <c r="D39" s="176">
        <v>8957</v>
      </c>
    </row>
    <row r="40" spans="1:4">
      <c r="A40" s="160" t="s">
        <v>46</v>
      </c>
      <c r="B40" s="161" t="s">
        <v>47</v>
      </c>
      <c r="C40" s="174">
        <v>105</v>
      </c>
      <c r="D40" s="176">
        <v>6040</v>
      </c>
    </row>
    <row r="41" spans="1:4">
      <c r="A41" s="160" t="s">
        <v>833</v>
      </c>
      <c r="B41" s="161" t="s">
        <v>834</v>
      </c>
      <c r="C41" s="174">
        <v>2</v>
      </c>
      <c r="D41" s="176">
        <v>4300</v>
      </c>
    </row>
    <row r="42" spans="1:4">
      <c r="A42" s="160" t="s">
        <v>50</v>
      </c>
      <c r="B42" s="161" t="s">
        <v>51</v>
      </c>
      <c r="C42" s="174">
        <v>12</v>
      </c>
      <c r="D42" s="176">
        <v>11261</v>
      </c>
    </row>
    <row r="43" spans="1:4">
      <c r="A43" s="160" t="s">
        <v>52</v>
      </c>
      <c r="B43" s="161" t="s">
        <v>474</v>
      </c>
      <c r="C43" s="174">
        <v>13</v>
      </c>
      <c r="D43" s="176">
        <v>18480</v>
      </c>
    </row>
    <row r="44" spans="1:4">
      <c r="A44" s="160" t="s">
        <v>835</v>
      </c>
      <c r="B44" s="161" t="s">
        <v>836</v>
      </c>
      <c r="C44" s="174">
        <v>126</v>
      </c>
      <c r="D44" s="176">
        <v>25190</v>
      </c>
    </row>
    <row r="45" spans="1:4">
      <c r="A45" s="160" t="s">
        <v>837</v>
      </c>
      <c r="B45" s="161" t="s">
        <v>838</v>
      </c>
      <c r="C45" s="174">
        <v>90</v>
      </c>
      <c r="D45" s="176">
        <v>18000</v>
      </c>
    </row>
    <row r="46" spans="1:4">
      <c r="A46" s="160" t="s">
        <v>55</v>
      </c>
      <c r="B46" s="161" t="s">
        <v>56</v>
      </c>
      <c r="C46" s="174">
        <v>27</v>
      </c>
      <c r="D46" s="176">
        <v>24800</v>
      </c>
    </row>
    <row r="47" spans="1:4">
      <c r="A47" s="160" t="s">
        <v>839</v>
      </c>
      <c r="B47" s="161" t="s">
        <v>840</v>
      </c>
      <c r="C47" s="174">
        <v>0</v>
      </c>
      <c r="D47" s="176">
        <v>0</v>
      </c>
    </row>
    <row r="48" spans="1:4">
      <c r="A48" s="160" t="s">
        <v>841</v>
      </c>
      <c r="B48" s="161" t="s">
        <v>842</v>
      </c>
      <c r="C48" s="174">
        <v>0</v>
      </c>
      <c r="D48" s="176">
        <v>0</v>
      </c>
    </row>
    <row r="49" spans="1:4">
      <c r="A49" s="160" t="s">
        <v>843</v>
      </c>
      <c r="B49" s="161" t="s">
        <v>844</v>
      </c>
      <c r="C49" s="174">
        <v>5</v>
      </c>
      <c r="D49" s="176">
        <v>2102</v>
      </c>
    </row>
    <row r="50" spans="1:4">
      <c r="A50" s="160" t="s">
        <v>845</v>
      </c>
      <c r="B50" s="161" t="s">
        <v>846</v>
      </c>
      <c r="C50" s="174">
        <v>12</v>
      </c>
      <c r="D50" s="176">
        <v>15604</v>
      </c>
    </row>
    <row r="51" spans="1:4">
      <c r="A51" s="160" t="s">
        <v>847</v>
      </c>
      <c r="B51" s="161" t="s">
        <v>848</v>
      </c>
      <c r="C51" s="174">
        <v>2</v>
      </c>
      <c r="D51" s="176">
        <v>43</v>
      </c>
    </row>
    <row r="52" spans="1:4">
      <c r="A52" s="160" t="s">
        <v>849</v>
      </c>
      <c r="B52" s="161" t="s">
        <v>850</v>
      </c>
      <c r="C52" s="174">
        <v>27</v>
      </c>
      <c r="D52" s="176">
        <v>6838</v>
      </c>
    </row>
    <row r="53" spans="1:4">
      <c r="A53" s="160" t="s">
        <v>851</v>
      </c>
      <c r="B53" s="161" t="s">
        <v>852</v>
      </c>
      <c r="C53" s="174">
        <v>89</v>
      </c>
      <c r="D53" s="176">
        <v>21440.5</v>
      </c>
    </row>
    <row r="54" spans="1:4">
      <c r="A54" s="165" t="s">
        <v>853</v>
      </c>
      <c r="B54" s="166" t="s">
        <v>854</v>
      </c>
      <c r="C54" s="174">
        <v>19</v>
      </c>
      <c r="D54" s="176">
        <v>5963</v>
      </c>
    </row>
    <row r="55" spans="1:4">
      <c r="A55" s="165" t="s">
        <v>65</v>
      </c>
      <c r="B55" s="166" t="s">
        <v>66</v>
      </c>
      <c r="C55" s="174">
        <v>17</v>
      </c>
      <c r="D55" s="176">
        <v>36442</v>
      </c>
    </row>
    <row r="56" spans="1:4">
      <c r="A56" s="165" t="s">
        <v>67</v>
      </c>
      <c r="B56" s="166" t="s">
        <v>68</v>
      </c>
      <c r="C56" s="174">
        <v>48</v>
      </c>
      <c r="D56" s="176">
        <v>59110</v>
      </c>
    </row>
    <row r="57" spans="1:4">
      <c r="A57" s="165" t="s">
        <v>69</v>
      </c>
      <c r="B57" s="166" t="s">
        <v>70</v>
      </c>
      <c r="C57" s="174">
        <v>0</v>
      </c>
      <c r="D57" s="176">
        <v>0</v>
      </c>
    </row>
    <row r="58" spans="1:4">
      <c r="A58" s="165" t="s">
        <v>855</v>
      </c>
      <c r="B58" s="166" t="s">
        <v>856</v>
      </c>
      <c r="C58" s="174">
        <v>39</v>
      </c>
      <c r="D58" s="176">
        <v>6325</v>
      </c>
    </row>
    <row r="59" spans="1:4">
      <c r="A59" s="165" t="s">
        <v>857</v>
      </c>
      <c r="B59" s="166" t="s">
        <v>858</v>
      </c>
      <c r="C59" s="174">
        <v>7</v>
      </c>
      <c r="D59" s="176">
        <v>7506</v>
      </c>
    </row>
    <row r="60" spans="1:4">
      <c r="A60" s="165" t="s">
        <v>859</v>
      </c>
      <c r="B60" s="166" t="s">
        <v>860</v>
      </c>
      <c r="C60" s="174">
        <v>39</v>
      </c>
      <c r="D60" s="176">
        <v>7506</v>
      </c>
    </row>
    <row r="61" spans="1:4">
      <c r="A61" s="165" t="s">
        <v>861</v>
      </c>
      <c r="B61" s="166" t="s">
        <v>862</v>
      </c>
      <c r="C61" s="174">
        <v>3</v>
      </c>
      <c r="D61" s="176">
        <v>7384</v>
      </c>
    </row>
    <row r="62" spans="1:4">
      <c r="A62" s="165" t="s">
        <v>81</v>
      </c>
      <c r="B62" s="166" t="s">
        <v>82</v>
      </c>
      <c r="C62" s="174">
        <v>40</v>
      </c>
      <c r="D62" s="176">
        <v>17908</v>
      </c>
    </row>
    <row r="63" spans="1:4">
      <c r="A63" s="165" t="s">
        <v>86</v>
      </c>
      <c r="B63" s="166" t="s">
        <v>476</v>
      </c>
      <c r="C63" s="174">
        <v>2</v>
      </c>
      <c r="D63" s="176">
        <v>4550</v>
      </c>
    </row>
    <row r="64" spans="1:4">
      <c r="A64" s="160" t="s">
        <v>863</v>
      </c>
      <c r="B64" s="161" t="s">
        <v>509</v>
      </c>
      <c r="C64" s="174">
        <v>38</v>
      </c>
      <c r="D64" s="177">
        <v>3330.6</v>
      </c>
    </row>
    <row r="65" spans="1:4">
      <c r="A65" s="165" t="s">
        <v>864</v>
      </c>
      <c r="B65" s="166" t="s">
        <v>865</v>
      </c>
      <c r="C65" s="174">
        <v>128</v>
      </c>
      <c r="D65" s="176">
        <v>15052</v>
      </c>
    </row>
    <row r="66" spans="1:4">
      <c r="A66" s="165" t="s">
        <v>94</v>
      </c>
      <c r="B66" s="166" t="s">
        <v>477</v>
      </c>
      <c r="C66" s="174">
        <v>11</v>
      </c>
      <c r="D66" s="176">
        <v>6782</v>
      </c>
    </row>
    <row r="67" spans="1:4">
      <c r="A67" s="165" t="s">
        <v>95</v>
      </c>
      <c r="B67" s="166" t="s">
        <v>478</v>
      </c>
      <c r="C67" s="174">
        <v>22</v>
      </c>
      <c r="D67" s="176">
        <v>16218</v>
      </c>
    </row>
    <row r="68" spans="1:4">
      <c r="A68" s="165" t="s">
        <v>97</v>
      </c>
      <c r="B68" s="166" t="s">
        <v>98</v>
      </c>
      <c r="C68" s="174">
        <v>93</v>
      </c>
      <c r="D68" s="176">
        <v>30370</v>
      </c>
    </row>
    <row r="69" spans="1:4">
      <c r="A69" s="165" t="s">
        <v>866</v>
      </c>
      <c r="B69" s="166" t="s">
        <v>867</v>
      </c>
      <c r="C69" s="174">
        <v>7</v>
      </c>
      <c r="D69" s="176">
        <v>1918</v>
      </c>
    </row>
    <row r="70" spans="1:4">
      <c r="A70" s="165" t="s">
        <v>99</v>
      </c>
      <c r="B70" s="166" t="s">
        <v>479</v>
      </c>
      <c r="C70" s="174">
        <v>149</v>
      </c>
      <c r="D70" s="176">
        <v>64245</v>
      </c>
    </row>
    <row r="71" spans="1:4">
      <c r="A71" s="165" t="s">
        <v>101</v>
      </c>
      <c r="B71" s="166" t="s">
        <v>102</v>
      </c>
      <c r="C71" s="174">
        <v>15</v>
      </c>
      <c r="D71" s="176">
        <v>8816</v>
      </c>
    </row>
    <row r="72" spans="1:4">
      <c r="A72" s="165" t="s">
        <v>103</v>
      </c>
      <c r="B72" s="166" t="s">
        <v>104</v>
      </c>
      <c r="C72" s="174">
        <v>21</v>
      </c>
      <c r="D72" s="176">
        <v>9238</v>
      </c>
    </row>
    <row r="73" spans="1:4">
      <c r="A73" s="165" t="s">
        <v>105</v>
      </c>
      <c r="B73" s="166" t="s">
        <v>106</v>
      </c>
      <c r="C73" s="174">
        <v>29</v>
      </c>
      <c r="D73" s="176">
        <v>3834</v>
      </c>
    </row>
    <row r="74" spans="1:4">
      <c r="A74" s="165" t="s">
        <v>107</v>
      </c>
      <c r="B74" s="166" t="s">
        <v>108</v>
      </c>
      <c r="C74" s="174">
        <v>41</v>
      </c>
      <c r="D74" s="176">
        <v>30208</v>
      </c>
    </row>
    <row r="75" spans="1:4">
      <c r="A75" s="165" t="s">
        <v>109</v>
      </c>
      <c r="B75" s="166" t="s">
        <v>110</v>
      </c>
      <c r="C75" s="174">
        <v>21</v>
      </c>
      <c r="D75" s="176">
        <v>11696</v>
      </c>
    </row>
    <row r="76" spans="1:4">
      <c r="A76" s="165" t="s">
        <v>111</v>
      </c>
      <c r="B76" s="166" t="s">
        <v>112</v>
      </c>
      <c r="C76" s="174">
        <v>29</v>
      </c>
      <c r="D76" s="176">
        <v>32133</v>
      </c>
    </row>
    <row r="77" spans="1:4">
      <c r="A77" s="165" t="s">
        <v>113</v>
      </c>
      <c r="B77" s="166" t="s">
        <v>114</v>
      </c>
      <c r="C77" s="174">
        <v>560</v>
      </c>
      <c r="D77" s="176">
        <v>54020.499999999993</v>
      </c>
    </row>
    <row r="78" spans="1:4">
      <c r="A78" s="165" t="s">
        <v>115</v>
      </c>
      <c r="B78" s="166" t="s">
        <v>116</v>
      </c>
      <c r="C78" s="174">
        <v>47</v>
      </c>
      <c r="D78" s="176">
        <v>7552.5</v>
      </c>
    </row>
    <row r="79" spans="1:4">
      <c r="A79" s="165" t="s">
        <v>117</v>
      </c>
      <c r="B79" s="166" t="s">
        <v>118</v>
      </c>
      <c r="C79" s="174">
        <v>15</v>
      </c>
      <c r="D79" s="176">
        <v>12716</v>
      </c>
    </row>
    <row r="80" spans="1:4">
      <c r="A80" s="165" t="s">
        <v>121</v>
      </c>
      <c r="B80" s="166" t="s">
        <v>122</v>
      </c>
      <c r="C80" s="174">
        <v>303</v>
      </c>
      <c r="D80" s="176">
        <v>13409</v>
      </c>
    </row>
    <row r="81" spans="1:4">
      <c r="A81" s="165" t="s">
        <v>868</v>
      </c>
      <c r="B81" s="166" t="s">
        <v>869</v>
      </c>
      <c r="C81" s="174">
        <v>372</v>
      </c>
      <c r="D81" s="176">
        <v>39397.699999999997</v>
      </c>
    </row>
    <row r="82" spans="1:4">
      <c r="A82" s="165" t="s">
        <v>123</v>
      </c>
      <c r="B82" s="166" t="s">
        <v>124</v>
      </c>
      <c r="C82" s="174">
        <v>14</v>
      </c>
      <c r="D82" s="176">
        <v>5781</v>
      </c>
    </row>
    <row r="83" spans="1:4">
      <c r="A83" s="165" t="s">
        <v>125</v>
      </c>
      <c r="B83" s="166" t="s">
        <v>480</v>
      </c>
      <c r="C83" s="174">
        <v>57</v>
      </c>
      <c r="D83" s="176">
        <v>69707</v>
      </c>
    </row>
    <row r="84" spans="1:4">
      <c r="A84" s="165" t="s">
        <v>126</v>
      </c>
      <c r="B84" s="166" t="s">
        <v>481</v>
      </c>
      <c r="C84" s="174">
        <v>156</v>
      </c>
      <c r="D84" s="176">
        <v>35568</v>
      </c>
    </row>
    <row r="85" spans="1:4">
      <c r="A85" s="165" t="s">
        <v>128</v>
      </c>
      <c r="B85" s="166" t="s">
        <v>482</v>
      </c>
      <c r="C85" s="174">
        <v>77</v>
      </c>
      <c r="D85" s="176">
        <v>63608.9</v>
      </c>
    </row>
    <row r="86" spans="1:4">
      <c r="A86" s="165" t="s">
        <v>870</v>
      </c>
      <c r="B86" s="166" t="s">
        <v>871</v>
      </c>
      <c r="C86" s="174">
        <v>14</v>
      </c>
      <c r="D86" s="176">
        <v>1223</v>
      </c>
    </row>
    <row r="87" spans="1:4">
      <c r="A87" s="165" t="s">
        <v>872</v>
      </c>
      <c r="B87" s="166" t="s">
        <v>873</v>
      </c>
      <c r="C87" s="174">
        <v>0</v>
      </c>
      <c r="D87" s="176">
        <v>0</v>
      </c>
    </row>
    <row r="88" spans="1:4">
      <c r="A88" s="165" t="s">
        <v>564</v>
      </c>
      <c r="B88" s="166" t="s">
        <v>565</v>
      </c>
      <c r="C88" s="174">
        <v>4</v>
      </c>
      <c r="D88" s="176">
        <v>478</v>
      </c>
    </row>
    <row r="89" spans="1:4">
      <c r="A89" s="165" t="s">
        <v>874</v>
      </c>
      <c r="B89" s="166" t="s">
        <v>875</v>
      </c>
      <c r="C89" s="174">
        <v>69</v>
      </c>
      <c r="D89" s="176">
        <v>19942.5</v>
      </c>
    </row>
    <row r="90" spans="1:4">
      <c r="A90" s="165" t="s">
        <v>133</v>
      </c>
      <c r="B90" s="166" t="s">
        <v>134</v>
      </c>
      <c r="C90" s="174">
        <v>396</v>
      </c>
      <c r="D90" s="176">
        <v>61105.91</v>
      </c>
    </row>
    <row r="91" spans="1:4">
      <c r="A91" s="165" t="s">
        <v>135</v>
      </c>
      <c r="B91" s="166" t="s">
        <v>136</v>
      </c>
      <c r="C91" s="174">
        <v>12</v>
      </c>
      <c r="D91" s="176">
        <v>42399</v>
      </c>
    </row>
    <row r="92" spans="1:4">
      <c r="A92" s="165" t="s">
        <v>876</v>
      </c>
      <c r="B92" s="166" t="s">
        <v>139</v>
      </c>
      <c r="C92" s="174">
        <v>10</v>
      </c>
      <c r="D92" s="176">
        <v>1000</v>
      </c>
    </row>
    <row r="93" spans="1:4">
      <c r="A93" s="165" t="s">
        <v>140</v>
      </c>
      <c r="B93" s="166" t="s">
        <v>141</v>
      </c>
      <c r="C93" s="174">
        <v>57</v>
      </c>
      <c r="D93" s="176">
        <v>22610.799999999999</v>
      </c>
    </row>
    <row r="94" spans="1:4">
      <c r="A94" s="165" t="s">
        <v>877</v>
      </c>
      <c r="B94" s="166" t="s">
        <v>575</v>
      </c>
      <c r="C94" s="174">
        <v>362</v>
      </c>
      <c r="D94" s="176">
        <v>6438</v>
      </c>
    </row>
    <row r="95" spans="1:4">
      <c r="A95" s="165" t="s">
        <v>144</v>
      </c>
      <c r="B95" s="166" t="s">
        <v>145</v>
      </c>
      <c r="C95" s="174">
        <v>802</v>
      </c>
      <c r="D95" s="176">
        <v>70148.7</v>
      </c>
    </row>
    <row r="96" spans="1:4">
      <c r="A96" s="165" t="s">
        <v>147</v>
      </c>
      <c r="B96" s="166" t="s">
        <v>148</v>
      </c>
      <c r="C96" s="174">
        <v>0</v>
      </c>
      <c r="D96" s="176">
        <v>0</v>
      </c>
    </row>
    <row r="97" spans="1:4">
      <c r="A97" s="165" t="s">
        <v>149</v>
      </c>
      <c r="B97" s="166" t="s">
        <v>150</v>
      </c>
      <c r="C97" s="174">
        <v>0</v>
      </c>
      <c r="D97" s="176">
        <v>0</v>
      </c>
    </row>
    <row r="98" spans="1:4">
      <c r="A98" s="165" t="s">
        <v>878</v>
      </c>
      <c r="B98" s="166" t="s">
        <v>553</v>
      </c>
      <c r="C98" s="174">
        <v>390</v>
      </c>
      <c r="D98" s="176">
        <v>10203</v>
      </c>
    </row>
    <row r="99" spans="1:4">
      <c r="A99" s="160" t="s">
        <v>879</v>
      </c>
      <c r="B99" s="161" t="s">
        <v>880</v>
      </c>
      <c r="C99" s="174">
        <v>95</v>
      </c>
      <c r="D99" s="176">
        <v>4600</v>
      </c>
    </row>
    <row r="100" spans="1:4">
      <c r="A100" s="165" t="s">
        <v>155</v>
      </c>
      <c r="B100" s="166" t="s">
        <v>483</v>
      </c>
      <c r="C100" s="174">
        <v>0</v>
      </c>
      <c r="D100" s="176">
        <v>0</v>
      </c>
    </row>
    <row r="101" spans="1:4">
      <c r="A101" s="165" t="s">
        <v>156</v>
      </c>
      <c r="B101" s="166" t="s">
        <v>157</v>
      </c>
      <c r="C101" s="174">
        <v>66</v>
      </c>
      <c r="D101" s="176">
        <v>37650</v>
      </c>
    </row>
    <row r="102" spans="1:4">
      <c r="A102" s="165" t="s">
        <v>158</v>
      </c>
      <c r="B102" s="166" t="s">
        <v>159</v>
      </c>
      <c r="C102" s="174">
        <v>37</v>
      </c>
      <c r="D102" s="176">
        <v>11367</v>
      </c>
    </row>
    <row r="103" spans="1:4">
      <c r="A103" s="165" t="s">
        <v>160</v>
      </c>
      <c r="B103" s="166" t="s">
        <v>161</v>
      </c>
      <c r="C103" s="174">
        <v>25</v>
      </c>
      <c r="D103" s="176">
        <v>1820</v>
      </c>
    </row>
    <row r="104" spans="1:4">
      <c r="A104" s="165" t="s">
        <v>162</v>
      </c>
      <c r="B104" s="166" t="s">
        <v>163</v>
      </c>
      <c r="C104" s="174">
        <v>7</v>
      </c>
      <c r="D104" s="176">
        <v>3497</v>
      </c>
    </row>
    <row r="105" spans="1:4">
      <c r="A105" s="165" t="s">
        <v>164</v>
      </c>
      <c r="B105" s="166" t="s">
        <v>165</v>
      </c>
      <c r="C105" s="174">
        <v>200</v>
      </c>
      <c r="D105" s="176">
        <v>5053</v>
      </c>
    </row>
    <row r="106" spans="1:4">
      <c r="A106" s="165" t="s">
        <v>881</v>
      </c>
      <c r="B106" s="166" t="s">
        <v>426</v>
      </c>
      <c r="C106" s="174">
        <v>231</v>
      </c>
      <c r="D106" s="176">
        <v>3945</v>
      </c>
    </row>
    <row r="107" spans="1:4">
      <c r="A107" s="165" t="s">
        <v>166</v>
      </c>
      <c r="B107" s="166" t="s">
        <v>167</v>
      </c>
      <c r="C107" s="174">
        <v>78</v>
      </c>
      <c r="D107" s="176">
        <v>24416.7</v>
      </c>
    </row>
    <row r="108" spans="1:4">
      <c r="A108" s="165" t="s">
        <v>882</v>
      </c>
      <c r="B108" s="166" t="s">
        <v>883</v>
      </c>
      <c r="C108" s="174">
        <v>1</v>
      </c>
      <c r="D108" s="176">
        <v>600</v>
      </c>
    </row>
    <row r="109" spans="1:4">
      <c r="A109" s="165" t="s">
        <v>171</v>
      </c>
      <c r="B109" s="166" t="s">
        <v>484</v>
      </c>
      <c r="C109" s="174">
        <v>26</v>
      </c>
      <c r="D109" s="176">
        <v>15220</v>
      </c>
    </row>
    <row r="110" spans="1:4">
      <c r="A110" s="165" t="s">
        <v>174</v>
      </c>
      <c r="B110" s="166" t="s">
        <v>175</v>
      </c>
      <c r="C110" s="174">
        <v>16</v>
      </c>
      <c r="D110" s="176">
        <v>2999</v>
      </c>
    </row>
    <row r="111" spans="1:4">
      <c r="A111" s="165" t="s">
        <v>176</v>
      </c>
      <c r="B111" s="166" t="s">
        <v>576</v>
      </c>
      <c r="C111" s="174">
        <v>66</v>
      </c>
      <c r="D111" s="176">
        <v>32990</v>
      </c>
    </row>
    <row r="112" spans="1:4">
      <c r="A112" s="165" t="s">
        <v>180</v>
      </c>
      <c r="B112" s="166" t="s">
        <v>181</v>
      </c>
      <c r="C112" s="174">
        <v>0</v>
      </c>
      <c r="D112" s="176">
        <v>0</v>
      </c>
    </row>
    <row r="113" spans="1:4">
      <c r="A113" s="165" t="s">
        <v>182</v>
      </c>
      <c r="B113" s="166" t="s">
        <v>183</v>
      </c>
      <c r="C113" s="174">
        <v>6</v>
      </c>
      <c r="D113" s="176">
        <v>28199</v>
      </c>
    </row>
    <row r="114" spans="1:4">
      <c r="A114" s="165" t="s">
        <v>184</v>
      </c>
      <c r="B114" s="166" t="s">
        <v>185</v>
      </c>
      <c r="C114" s="174">
        <v>50</v>
      </c>
      <c r="D114" s="176">
        <v>860890</v>
      </c>
    </row>
    <row r="115" spans="1:4">
      <c r="A115" s="165" t="s">
        <v>186</v>
      </c>
      <c r="B115" s="166" t="s">
        <v>577</v>
      </c>
      <c r="C115" s="174">
        <v>198</v>
      </c>
      <c r="D115" s="176">
        <v>13657</v>
      </c>
    </row>
    <row r="116" spans="1:4">
      <c r="A116" s="165" t="s">
        <v>187</v>
      </c>
      <c r="B116" s="166" t="s">
        <v>188</v>
      </c>
      <c r="C116" s="174">
        <v>238</v>
      </c>
      <c r="D116" s="176">
        <v>70868.100000000006</v>
      </c>
    </row>
    <row r="117" spans="1:4">
      <c r="A117" s="165" t="s">
        <v>884</v>
      </c>
      <c r="B117" s="166" t="s">
        <v>578</v>
      </c>
      <c r="C117" s="174">
        <v>2</v>
      </c>
      <c r="D117" s="176">
        <v>1450</v>
      </c>
    </row>
    <row r="118" spans="1:4">
      <c r="A118" s="165" t="s">
        <v>885</v>
      </c>
      <c r="B118" s="166" t="s">
        <v>554</v>
      </c>
      <c r="C118" s="174">
        <v>204</v>
      </c>
      <c r="D118" s="176">
        <v>4434</v>
      </c>
    </row>
    <row r="119" spans="1:4">
      <c r="A119" s="165" t="s">
        <v>193</v>
      </c>
      <c r="B119" s="166" t="s">
        <v>194</v>
      </c>
      <c r="C119" s="174">
        <v>47</v>
      </c>
      <c r="D119" s="176">
        <v>27354</v>
      </c>
    </row>
    <row r="120" spans="1:4">
      <c r="A120" s="165" t="s">
        <v>196</v>
      </c>
      <c r="B120" s="166" t="s">
        <v>197</v>
      </c>
      <c r="C120" s="174">
        <v>34</v>
      </c>
      <c r="D120" s="176">
        <v>5169</v>
      </c>
    </row>
    <row r="121" spans="1:4">
      <c r="A121" s="165" t="s">
        <v>198</v>
      </c>
      <c r="B121" s="166" t="s">
        <v>199</v>
      </c>
      <c r="C121" s="174">
        <v>32</v>
      </c>
      <c r="D121" s="176">
        <v>7002</v>
      </c>
    </row>
    <row r="122" spans="1:4">
      <c r="A122" s="165" t="s">
        <v>200</v>
      </c>
      <c r="B122" s="166" t="s">
        <v>201</v>
      </c>
      <c r="C122" s="174">
        <v>96</v>
      </c>
      <c r="D122" s="176">
        <v>28474.400000000001</v>
      </c>
    </row>
    <row r="123" spans="1:4">
      <c r="A123" s="167" t="s">
        <v>202</v>
      </c>
      <c r="B123" s="168" t="s">
        <v>203</v>
      </c>
      <c r="C123" s="175">
        <v>32</v>
      </c>
      <c r="D123" s="178">
        <v>19702.7</v>
      </c>
    </row>
    <row r="124" spans="1:4">
      <c r="A124" s="165" t="s">
        <v>204</v>
      </c>
      <c r="B124" s="166" t="s">
        <v>205</v>
      </c>
      <c r="C124" s="174">
        <v>33</v>
      </c>
      <c r="D124" s="176">
        <v>28357</v>
      </c>
    </row>
    <row r="125" spans="1:4">
      <c r="A125" s="165" t="s">
        <v>208</v>
      </c>
      <c r="B125" s="166" t="s">
        <v>486</v>
      </c>
      <c r="C125" s="174">
        <v>46</v>
      </c>
      <c r="D125" s="176">
        <v>50137</v>
      </c>
    </row>
    <row r="126" spans="1:4">
      <c r="A126" s="165" t="s">
        <v>209</v>
      </c>
      <c r="B126" s="166" t="s">
        <v>210</v>
      </c>
      <c r="C126" s="174">
        <v>44</v>
      </c>
      <c r="D126" s="176">
        <v>43611</v>
      </c>
    </row>
    <row r="127" spans="1:4">
      <c r="A127" s="165" t="s">
        <v>886</v>
      </c>
      <c r="B127" s="166" t="s">
        <v>567</v>
      </c>
      <c r="C127" s="174">
        <v>189</v>
      </c>
      <c r="D127" s="176">
        <v>9229</v>
      </c>
    </row>
    <row r="128" spans="1:4">
      <c r="A128" s="165" t="s">
        <v>211</v>
      </c>
      <c r="B128" s="166" t="s">
        <v>212</v>
      </c>
      <c r="C128" s="174">
        <v>9</v>
      </c>
      <c r="D128" s="176">
        <v>3864</v>
      </c>
    </row>
    <row r="129" spans="1:4">
      <c r="A129" s="165" t="s">
        <v>213</v>
      </c>
      <c r="B129" s="166" t="s">
        <v>214</v>
      </c>
      <c r="C129" s="174">
        <v>57</v>
      </c>
      <c r="D129" s="176">
        <v>22054</v>
      </c>
    </row>
    <row r="130" spans="1:4">
      <c r="A130" s="165" t="s">
        <v>215</v>
      </c>
      <c r="B130" s="166" t="s">
        <v>216</v>
      </c>
      <c r="C130" s="174">
        <v>97</v>
      </c>
      <c r="D130" s="176">
        <v>32255</v>
      </c>
    </row>
    <row r="131" spans="1:4">
      <c r="A131" s="165" t="s">
        <v>887</v>
      </c>
      <c r="B131" s="166" t="s">
        <v>888</v>
      </c>
      <c r="C131" s="174">
        <v>58</v>
      </c>
      <c r="D131" s="176">
        <v>9350</v>
      </c>
    </row>
    <row r="132" spans="1:4">
      <c r="A132" s="165" t="s">
        <v>889</v>
      </c>
      <c r="B132" s="166" t="s">
        <v>571</v>
      </c>
      <c r="C132" s="174">
        <v>53</v>
      </c>
      <c r="D132" s="176">
        <v>41700</v>
      </c>
    </row>
    <row r="133" spans="1:4">
      <c r="A133" s="165" t="s">
        <v>221</v>
      </c>
      <c r="B133" s="166" t="s">
        <v>222</v>
      </c>
      <c r="C133" s="174">
        <v>31</v>
      </c>
      <c r="D133" s="176">
        <v>4968.3</v>
      </c>
    </row>
    <row r="134" spans="1:4">
      <c r="A134" s="165" t="s">
        <v>223</v>
      </c>
      <c r="B134" s="166" t="s">
        <v>224</v>
      </c>
      <c r="C134" s="174">
        <v>19</v>
      </c>
      <c r="D134" s="176">
        <v>20307</v>
      </c>
    </row>
    <row r="135" spans="1:4">
      <c r="A135" s="165" t="s">
        <v>225</v>
      </c>
      <c r="B135" s="166" t="s">
        <v>226</v>
      </c>
      <c r="C135" s="174">
        <v>51</v>
      </c>
      <c r="D135" s="176">
        <v>33400</v>
      </c>
    </row>
    <row r="136" spans="1:4">
      <c r="A136" s="165" t="s">
        <v>890</v>
      </c>
      <c r="B136" s="166" t="s">
        <v>891</v>
      </c>
      <c r="C136" s="174">
        <v>35</v>
      </c>
      <c r="D136" s="176">
        <v>1060</v>
      </c>
    </row>
    <row r="137" spans="1:4">
      <c r="A137" s="165" t="s">
        <v>579</v>
      </c>
      <c r="B137" s="166" t="s">
        <v>580</v>
      </c>
      <c r="C137" s="174">
        <v>13</v>
      </c>
      <c r="D137" s="176">
        <v>7740</v>
      </c>
    </row>
    <row r="138" spans="1:4">
      <c r="A138" s="165" t="s">
        <v>892</v>
      </c>
      <c r="B138" s="166" t="s">
        <v>581</v>
      </c>
      <c r="C138" s="174">
        <v>3</v>
      </c>
      <c r="D138" s="176">
        <v>1414</v>
      </c>
    </row>
    <row r="139" spans="1:4">
      <c r="A139" s="165" t="s">
        <v>582</v>
      </c>
      <c r="B139" s="166" t="s">
        <v>583</v>
      </c>
      <c r="C139" s="174">
        <v>19</v>
      </c>
      <c r="D139" s="176">
        <v>13695</v>
      </c>
    </row>
    <row r="140" spans="1:4">
      <c r="A140" s="165" t="s">
        <v>586</v>
      </c>
      <c r="B140" s="166" t="s">
        <v>574</v>
      </c>
      <c r="C140" s="174">
        <v>316</v>
      </c>
      <c r="D140" s="176">
        <v>3160</v>
      </c>
    </row>
    <row r="141" spans="1:4">
      <c r="A141" s="165" t="s">
        <v>893</v>
      </c>
      <c r="B141" s="166" t="s">
        <v>190</v>
      </c>
      <c r="C141" s="174">
        <v>7</v>
      </c>
      <c r="D141" s="176">
        <v>1024</v>
      </c>
    </row>
    <row r="142" spans="1:4">
      <c r="A142" s="165" t="s">
        <v>568</v>
      </c>
      <c r="B142" s="166" t="s">
        <v>569</v>
      </c>
      <c r="C142" s="174">
        <v>12</v>
      </c>
      <c r="D142" s="176">
        <v>1770.25</v>
      </c>
    </row>
    <row r="143" spans="1:4">
      <c r="A143" s="165" t="s">
        <v>587</v>
      </c>
      <c r="B143" s="166" t="s">
        <v>894</v>
      </c>
      <c r="C143" s="174">
        <v>1</v>
      </c>
      <c r="D143" s="176">
        <v>352</v>
      </c>
    </row>
    <row r="144" spans="1:4">
      <c r="A144" s="165" t="s">
        <v>230</v>
      </c>
      <c r="B144" s="166" t="s">
        <v>231</v>
      </c>
      <c r="C144" s="174">
        <v>361</v>
      </c>
      <c r="D144" s="176">
        <v>42064</v>
      </c>
    </row>
    <row r="145" spans="1:4">
      <c r="A145" s="165" t="s">
        <v>232</v>
      </c>
      <c r="B145" s="166" t="s">
        <v>233</v>
      </c>
      <c r="C145" s="174">
        <v>380</v>
      </c>
      <c r="D145" s="176">
        <v>20590.899999999998</v>
      </c>
    </row>
    <row r="146" spans="1:4">
      <c r="A146" s="165" t="s">
        <v>234</v>
      </c>
      <c r="B146" s="166" t="s">
        <v>235</v>
      </c>
      <c r="C146" s="174">
        <v>4097</v>
      </c>
      <c r="D146" s="176">
        <v>149205.79999999999</v>
      </c>
    </row>
    <row r="147" spans="1:4">
      <c r="A147" s="165" t="s">
        <v>236</v>
      </c>
      <c r="B147" s="166" t="s">
        <v>237</v>
      </c>
      <c r="C147" s="174">
        <v>6</v>
      </c>
      <c r="D147" s="176">
        <v>1324</v>
      </c>
    </row>
    <row r="148" spans="1:4">
      <c r="A148" s="165" t="s">
        <v>895</v>
      </c>
      <c r="B148" s="166" t="s">
        <v>896</v>
      </c>
      <c r="C148" s="174">
        <v>38</v>
      </c>
      <c r="D148" s="176">
        <v>26729</v>
      </c>
    </row>
    <row r="149" spans="1:4">
      <c r="A149" s="165" t="s">
        <v>240</v>
      </c>
      <c r="B149" s="166" t="s">
        <v>241</v>
      </c>
      <c r="C149" s="174">
        <v>6</v>
      </c>
      <c r="D149" s="176">
        <v>5012</v>
      </c>
    </row>
    <row r="150" spans="1:4">
      <c r="A150" s="165" t="s">
        <v>897</v>
      </c>
      <c r="B150" s="166" t="s">
        <v>898</v>
      </c>
      <c r="C150" s="174">
        <v>9</v>
      </c>
      <c r="D150" s="176">
        <v>5082</v>
      </c>
    </row>
    <row r="151" spans="1:4">
      <c r="A151" s="165" t="s">
        <v>899</v>
      </c>
      <c r="B151" s="166" t="s">
        <v>900</v>
      </c>
      <c r="C151" s="174">
        <v>24</v>
      </c>
      <c r="D151" s="176">
        <v>4196</v>
      </c>
    </row>
    <row r="152" spans="1:4">
      <c r="A152" s="166" t="s">
        <v>901</v>
      </c>
      <c r="B152" s="166" t="s">
        <v>902</v>
      </c>
      <c r="C152" s="174">
        <v>24</v>
      </c>
      <c r="D152" s="176">
        <v>3121</v>
      </c>
    </row>
    <row r="153" spans="1:4">
      <c r="A153" s="169" t="s">
        <v>903</v>
      </c>
      <c r="B153" s="170" t="s">
        <v>904</v>
      </c>
      <c r="C153" s="174">
        <v>89</v>
      </c>
      <c r="D153" s="176">
        <v>2109.5</v>
      </c>
    </row>
    <row r="154" spans="1:4">
      <c r="A154" s="165" t="s">
        <v>905</v>
      </c>
      <c r="B154" s="170" t="s">
        <v>906</v>
      </c>
      <c r="C154" s="174">
        <v>706</v>
      </c>
      <c r="D154" s="176">
        <v>20790.46</v>
      </c>
    </row>
    <row r="155" spans="1:4">
      <c r="A155" s="165" t="s">
        <v>245</v>
      </c>
      <c r="B155" s="170" t="s">
        <v>246</v>
      </c>
      <c r="C155" s="174">
        <v>35</v>
      </c>
      <c r="D155" s="176">
        <v>21051</v>
      </c>
    </row>
    <row r="156" spans="1:4">
      <c r="A156" s="165" t="s">
        <v>907</v>
      </c>
      <c r="B156" s="170" t="s">
        <v>908</v>
      </c>
      <c r="C156" s="174">
        <v>7</v>
      </c>
      <c r="D156" s="176">
        <v>2316</v>
      </c>
    </row>
    <row r="157" spans="1:4">
      <c r="A157" s="165" t="s">
        <v>248</v>
      </c>
      <c r="B157" s="170" t="s">
        <v>490</v>
      </c>
      <c r="C157" s="174">
        <v>79</v>
      </c>
      <c r="D157" s="176">
        <v>46642</v>
      </c>
    </row>
    <row r="158" spans="1:4">
      <c r="A158" s="165" t="s">
        <v>250</v>
      </c>
      <c r="B158" s="170" t="s">
        <v>491</v>
      </c>
      <c r="C158" s="174">
        <v>48</v>
      </c>
      <c r="D158" s="176">
        <v>22587</v>
      </c>
    </row>
    <row r="159" spans="1:4">
      <c r="A159" s="165" t="s">
        <v>252</v>
      </c>
      <c r="B159" s="170" t="s">
        <v>253</v>
      </c>
      <c r="C159" s="174">
        <v>25</v>
      </c>
      <c r="D159" s="176">
        <v>9853</v>
      </c>
    </row>
    <row r="160" spans="1:4">
      <c r="A160" s="165" t="s">
        <v>254</v>
      </c>
      <c r="B160" s="170" t="s">
        <v>255</v>
      </c>
      <c r="C160" s="174">
        <v>1062</v>
      </c>
      <c r="D160" s="176">
        <v>42429.2</v>
      </c>
    </row>
    <row r="161" spans="1:4">
      <c r="A161" s="165" t="s">
        <v>256</v>
      </c>
      <c r="B161" s="170" t="s">
        <v>257</v>
      </c>
      <c r="C161" s="174">
        <v>53</v>
      </c>
      <c r="D161" s="176">
        <v>29346</v>
      </c>
    </row>
    <row r="162" spans="1:4">
      <c r="A162" s="165" t="s">
        <v>492</v>
      </c>
      <c r="B162" s="170" t="s">
        <v>493</v>
      </c>
      <c r="C162" s="174">
        <v>65</v>
      </c>
      <c r="D162" s="176">
        <v>49835</v>
      </c>
    </row>
    <row r="163" spans="1:4">
      <c r="A163" s="165" t="s">
        <v>258</v>
      </c>
      <c r="B163" s="170" t="s">
        <v>259</v>
      </c>
      <c r="C163" s="174">
        <v>2</v>
      </c>
      <c r="D163" s="176">
        <v>2300</v>
      </c>
    </row>
    <row r="164" spans="1:4">
      <c r="A164" s="165" t="s">
        <v>260</v>
      </c>
      <c r="B164" s="170" t="s">
        <v>261</v>
      </c>
      <c r="C164" s="174">
        <v>200</v>
      </c>
      <c r="D164" s="176">
        <v>84694.9</v>
      </c>
    </row>
    <row r="165" spans="1:4">
      <c r="A165" s="165" t="s">
        <v>909</v>
      </c>
      <c r="B165" s="170" t="s">
        <v>910</v>
      </c>
      <c r="C165" s="174">
        <v>121</v>
      </c>
      <c r="D165" s="176">
        <v>11316.72</v>
      </c>
    </row>
    <row r="166" spans="1:4">
      <c r="A166" s="165" t="s">
        <v>911</v>
      </c>
      <c r="B166" s="170" t="s">
        <v>912</v>
      </c>
      <c r="C166" s="174">
        <v>2</v>
      </c>
      <c r="D166" s="176">
        <v>12599</v>
      </c>
    </row>
    <row r="167" spans="1:4">
      <c r="A167" s="165" t="s">
        <v>913</v>
      </c>
      <c r="B167" s="170" t="s">
        <v>914</v>
      </c>
      <c r="C167" s="174">
        <v>11</v>
      </c>
      <c r="D167" s="176">
        <v>4738</v>
      </c>
    </row>
    <row r="168" spans="1:4">
      <c r="A168" s="165" t="s">
        <v>269</v>
      </c>
      <c r="B168" s="170" t="s">
        <v>270</v>
      </c>
      <c r="C168" s="174">
        <v>16</v>
      </c>
      <c r="D168" s="176">
        <v>10457</v>
      </c>
    </row>
    <row r="169" spans="1:4">
      <c r="A169" s="165" t="s">
        <v>271</v>
      </c>
      <c r="B169" s="170" t="s">
        <v>272</v>
      </c>
      <c r="C169" s="174">
        <v>7</v>
      </c>
      <c r="D169" s="176">
        <v>2266</v>
      </c>
    </row>
    <row r="170" spans="1:4">
      <c r="A170" s="165" t="s">
        <v>273</v>
      </c>
      <c r="B170" s="170" t="s">
        <v>274</v>
      </c>
      <c r="C170" s="174">
        <v>199</v>
      </c>
      <c r="D170" s="176">
        <v>31166.100000000002</v>
      </c>
    </row>
    <row r="171" spans="1:4">
      <c r="A171" s="165" t="s">
        <v>275</v>
      </c>
      <c r="B171" s="170" t="s">
        <v>276</v>
      </c>
      <c r="C171" s="174">
        <v>64</v>
      </c>
      <c r="D171" s="176">
        <v>9268.6</v>
      </c>
    </row>
    <row r="172" spans="1:4">
      <c r="A172" s="165" t="s">
        <v>915</v>
      </c>
      <c r="B172" s="170" t="s">
        <v>916</v>
      </c>
      <c r="C172" s="174">
        <v>46</v>
      </c>
      <c r="D172" s="176">
        <v>8210</v>
      </c>
    </row>
    <row r="173" spans="1:4">
      <c r="A173" s="165" t="s">
        <v>917</v>
      </c>
      <c r="B173" s="170" t="s">
        <v>918</v>
      </c>
      <c r="C173" s="174">
        <v>580</v>
      </c>
      <c r="D173" s="176">
        <v>28723</v>
      </c>
    </row>
    <row r="174" spans="1:4">
      <c r="A174" s="165" t="s">
        <v>279</v>
      </c>
      <c r="B174" s="170" t="s">
        <v>280</v>
      </c>
      <c r="C174" s="174">
        <v>48</v>
      </c>
      <c r="D174" s="176">
        <v>33693</v>
      </c>
    </row>
    <row r="175" spans="1:4">
      <c r="A175" s="165" t="s">
        <v>281</v>
      </c>
      <c r="B175" s="170" t="s">
        <v>282</v>
      </c>
      <c r="C175" s="174">
        <v>0</v>
      </c>
      <c r="D175" s="176">
        <v>0</v>
      </c>
    </row>
    <row r="176" spans="1:4">
      <c r="A176" s="165" t="s">
        <v>919</v>
      </c>
      <c r="B176" s="170" t="s">
        <v>920</v>
      </c>
      <c r="C176" s="174">
        <v>10</v>
      </c>
      <c r="D176" s="176">
        <v>8241</v>
      </c>
    </row>
    <row r="177" spans="1:4">
      <c r="A177" s="165" t="s">
        <v>285</v>
      </c>
      <c r="B177" s="170" t="s">
        <v>495</v>
      </c>
      <c r="C177" s="174">
        <v>27</v>
      </c>
      <c r="D177" s="176">
        <v>8338</v>
      </c>
    </row>
    <row r="178" spans="1:4">
      <c r="A178" s="165" t="s">
        <v>287</v>
      </c>
      <c r="B178" s="170" t="s">
        <v>288</v>
      </c>
      <c r="C178" s="174">
        <v>78</v>
      </c>
      <c r="D178" s="176">
        <v>21052.499999999996</v>
      </c>
    </row>
    <row r="179" spans="1:4">
      <c r="A179" s="165" t="s">
        <v>921</v>
      </c>
      <c r="B179" s="170" t="s">
        <v>922</v>
      </c>
      <c r="C179" s="174">
        <v>214</v>
      </c>
      <c r="D179" s="176">
        <v>18866</v>
      </c>
    </row>
    <row r="180" spans="1:4">
      <c r="A180" s="165" t="s">
        <v>289</v>
      </c>
      <c r="B180" s="170" t="s">
        <v>498</v>
      </c>
      <c r="C180" s="174">
        <v>544</v>
      </c>
      <c r="D180" s="176">
        <v>18571.849999999999</v>
      </c>
    </row>
    <row r="181" spans="1:4">
      <c r="A181" s="165" t="s">
        <v>923</v>
      </c>
      <c r="B181" s="170" t="s">
        <v>924</v>
      </c>
      <c r="C181" s="174">
        <v>74</v>
      </c>
      <c r="D181" s="176">
        <v>6548</v>
      </c>
    </row>
    <row r="182" spans="1:4">
      <c r="A182" s="165" t="s">
        <v>925</v>
      </c>
      <c r="B182" s="170" t="s">
        <v>926</v>
      </c>
      <c r="C182" s="174">
        <v>15</v>
      </c>
      <c r="D182" s="176">
        <v>6648</v>
      </c>
    </row>
    <row r="183" spans="1:4">
      <c r="A183" s="165" t="s">
        <v>927</v>
      </c>
      <c r="B183" s="170" t="s">
        <v>928</v>
      </c>
      <c r="C183" s="174">
        <v>2</v>
      </c>
      <c r="D183" s="176">
        <v>699</v>
      </c>
    </row>
    <row r="184" spans="1:4">
      <c r="A184" s="165" t="s">
        <v>929</v>
      </c>
      <c r="B184" s="170" t="s">
        <v>930</v>
      </c>
      <c r="C184" s="174">
        <v>10</v>
      </c>
      <c r="D184" s="176">
        <v>3217</v>
      </c>
    </row>
    <row r="185" spans="1:4">
      <c r="A185" s="165" t="s">
        <v>931</v>
      </c>
      <c r="B185" s="170" t="s">
        <v>932</v>
      </c>
      <c r="C185" s="174">
        <v>88</v>
      </c>
      <c r="D185" s="176">
        <v>15100.1</v>
      </c>
    </row>
    <row r="186" spans="1:4">
      <c r="A186" s="165" t="s">
        <v>933</v>
      </c>
      <c r="B186" s="170" t="s">
        <v>552</v>
      </c>
      <c r="C186" s="174">
        <v>62</v>
      </c>
      <c r="D186" s="176">
        <v>1860</v>
      </c>
    </row>
    <row r="187" spans="1:4">
      <c r="A187" s="165" t="s">
        <v>934</v>
      </c>
      <c r="B187" s="170" t="s">
        <v>263</v>
      </c>
      <c r="C187" s="174">
        <v>5</v>
      </c>
      <c r="D187" s="176">
        <v>2088</v>
      </c>
    </row>
    <row r="188" spans="1:4">
      <c r="A188" s="165" t="s">
        <v>935</v>
      </c>
      <c r="B188" s="170" t="s">
        <v>574</v>
      </c>
      <c r="C188" s="174">
        <v>157</v>
      </c>
      <c r="D188" s="176">
        <v>1570</v>
      </c>
    </row>
    <row r="189" spans="1:4">
      <c r="A189" s="165" t="s">
        <v>936</v>
      </c>
      <c r="B189" s="170" t="s">
        <v>937</v>
      </c>
      <c r="C189" s="174">
        <v>12</v>
      </c>
      <c r="D189" s="176">
        <v>1190</v>
      </c>
    </row>
    <row r="190" spans="1:4">
      <c r="A190" s="165" t="s">
        <v>938</v>
      </c>
      <c r="B190" s="170" t="s">
        <v>939</v>
      </c>
      <c r="C190" s="174">
        <v>8</v>
      </c>
      <c r="D190" s="176">
        <v>720</v>
      </c>
    </row>
    <row r="191" spans="1:4">
      <c r="A191" s="165" t="s">
        <v>296</v>
      </c>
      <c r="B191" s="170" t="s">
        <v>297</v>
      </c>
      <c r="C191" s="174">
        <v>365</v>
      </c>
      <c r="D191" s="176">
        <v>61374</v>
      </c>
    </row>
    <row r="192" spans="1:4">
      <c r="A192" s="165" t="s">
        <v>298</v>
      </c>
      <c r="B192" s="170" t="s">
        <v>299</v>
      </c>
      <c r="C192" s="174">
        <v>96</v>
      </c>
      <c r="D192" s="176">
        <v>13719</v>
      </c>
    </row>
    <row r="193" spans="1:4">
      <c r="A193" s="165" t="s">
        <v>300</v>
      </c>
      <c r="B193" s="170" t="s">
        <v>301</v>
      </c>
      <c r="C193" s="174">
        <v>215</v>
      </c>
      <c r="D193" s="176">
        <v>20162.099999999999</v>
      </c>
    </row>
    <row r="194" spans="1:4">
      <c r="A194" s="165" t="s">
        <v>302</v>
      </c>
      <c r="B194" s="170" t="s">
        <v>303</v>
      </c>
      <c r="C194" s="174">
        <v>295</v>
      </c>
      <c r="D194" s="176">
        <v>24398</v>
      </c>
    </row>
    <row r="195" spans="1:4">
      <c r="A195" s="165" t="s">
        <v>304</v>
      </c>
      <c r="B195" s="170" t="s">
        <v>499</v>
      </c>
      <c r="C195" s="174">
        <v>190</v>
      </c>
      <c r="D195" s="176">
        <v>22529</v>
      </c>
    </row>
    <row r="196" spans="1:4">
      <c r="A196" s="165" t="s">
        <v>940</v>
      </c>
      <c r="B196" s="170" t="s">
        <v>941</v>
      </c>
      <c r="C196" s="174">
        <v>7</v>
      </c>
      <c r="D196" s="176">
        <v>3214</v>
      </c>
    </row>
    <row r="197" spans="1:4">
      <c r="A197" s="165" t="s">
        <v>307</v>
      </c>
      <c r="B197" s="170" t="s">
        <v>942</v>
      </c>
      <c r="C197" s="174">
        <v>529</v>
      </c>
      <c r="D197" s="176">
        <v>9263</v>
      </c>
    </row>
    <row r="198" spans="1:4">
      <c r="A198" s="165" t="s">
        <v>943</v>
      </c>
      <c r="B198" s="170" t="s">
        <v>408</v>
      </c>
      <c r="C198" s="174">
        <v>8</v>
      </c>
      <c r="D198" s="176">
        <v>1331</v>
      </c>
    </row>
    <row r="199" spans="1:4">
      <c r="A199" s="165" t="s">
        <v>944</v>
      </c>
      <c r="B199" s="170" t="s">
        <v>314</v>
      </c>
      <c r="C199" s="174">
        <v>102</v>
      </c>
      <c r="D199" s="176">
        <v>4105.6000000000004</v>
      </c>
    </row>
    <row r="200" spans="1:4">
      <c r="A200" s="165" t="s">
        <v>945</v>
      </c>
      <c r="B200" s="170" t="s">
        <v>169</v>
      </c>
      <c r="C200" s="174">
        <v>166</v>
      </c>
      <c r="D200" s="176">
        <v>46323</v>
      </c>
    </row>
    <row r="201" spans="1:4">
      <c r="A201" s="165" t="s">
        <v>315</v>
      </c>
      <c r="B201" s="170" t="s">
        <v>316</v>
      </c>
      <c r="C201" s="174">
        <v>0</v>
      </c>
      <c r="D201" s="176">
        <v>0</v>
      </c>
    </row>
    <row r="202" spans="1:4">
      <c r="A202" s="165" t="s">
        <v>317</v>
      </c>
      <c r="B202" s="170" t="s">
        <v>500</v>
      </c>
      <c r="C202" s="174">
        <v>81</v>
      </c>
      <c r="D202" s="176">
        <v>33639</v>
      </c>
    </row>
    <row r="203" spans="1:4">
      <c r="A203" s="165" t="s">
        <v>319</v>
      </c>
      <c r="B203" s="170" t="s">
        <v>320</v>
      </c>
      <c r="C203" s="174">
        <v>213</v>
      </c>
      <c r="D203" s="176">
        <v>39786</v>
      </c>
    </row>
    <row r="204" spans="1:4">
      <c r="A204" s="165" t="s">
        <v>325</v>
      </c>
      <c r="B204" s="170" t="s">
        <v>326</v>
      </c>
      <c r="C204" s="174">
        <v>128</v>
      </c>
      <c r="D204" s="176">
        <v>10973.9</v>
      </c>
    </row>
    <row r="205" spans="1:4">
      <c r="A205" s="165" t="s">
        <v>327</v>
      </c>
      <c r="B205" s="170" t="s">
        <v>328</v>
      </c>
      <c r="C205" s="174">
        <v>110</v>
      </c>
      <c r="D205" s="176">
        <v>29107</v>
      </c>
    </row>
    <row r="206" spans="1:4">
      <c r="A206" s="165" t="s">
        <v>946</v>
      </c>
      <c r="B206" s="170" t="s">
        <v>947</v>
      </c>
      <c r="C206" s="174">
        <v>124</v>
      </c>
      <c r="D206" s="176">
        <v>23060</v>
      </c>
    </row>
    <row r="207" spans="1:4">
      <c r="A207" s="165" t="s">
        <v>331</v>
      </c>
      <c r="B207" s="170" t="s">
        <v>332</v>
      </c>
      <c r="C207" s="174">
        <v>105</v>
      </c>
      <c r="D207" s="176">
        <v>9316.44</v>
      </c>
    </row>
    <row r="208" spans="1:4">
      <c r="A208" s="165" t="s">
        <v>333</v>
      </c>
      <c r="B208" s="170" t="s">
        <v>334</v>
      </c>
      <c r="C208" s="174">
        <v>98</v>
      </c>
      <c r="D208" s="176">
        <v>22377</v>
      </c>
    </row>
    <row r="209" spans="1:4">
      <c r="A209" s="165" t="s">
        <v>335</v>
      </c>
      <c r="B209" s="171" t="s">
        <v>948</v>
      </c>
      <c r="C209" s="174">
        <v>287</v>
      </c>
      <c r="D209" s="176">
        <v>31218</v>
      </c>
    </row>
    <row r="210" spans="1:4">
      <c r="A210" s="165" t="s">
        <v>949</v>
      </c>
      <c r="B210" s="170" t="s">
        <v>950</v>
      </c>
      <c r="C210" s="174">
        <v>41</v>
      </c>
      <c r="D210" s="176">
        <v>5213</v>
      </c>
    </row>
    <row r="211" spans="1:4">
      <c r="A211" s="165" t="s">
        <v>340</v>
      </c>
      <c r="B211" s="165" t="s">
        <v>341</v>
      </c>
      <c r="C211" s="174">
        <v>150</v>
      </c>
      <c r="D211" s="176">
        <v>51261.01</v>
      </c>
    </row>
    <row r="212" spans="1:4">
      <c r="A212" s="165" t="s">
        <v>342</v>
      </c>
      <c r="B212" s="165" t="s">
        <v>343</v>
      </c>
      <c r="C212" s="174">
        <v>169</v>
      </c>
      <c r="D212" s="176">
        <v>35250</v>
      </c>
    </row>
    <row r="213" spans="1:4">
      <c r="A213" s="165" t="s">
        <v>344</v>
      </c>
      <c r="B213" s="165" t="s">
        <v>345</v>
      </c>
      <c r="C213" s="174">
        <v>321</v>
      </c>
      <c r="D213" s="176">
        <v>20473.800000000003</v>
      </c>
    </row>
    <row r="214" spans="1:4">
      <c r="A214" s="165" t="s">
        <v>346</v>
      </c>
      <c r="B214" s="165" t="s">
        <v>951</v>
      </c>
      <c r="C214" s="174">
        <v>147</v>
      </c>
      <c r="D214" s="176">
        <v>27150.35</v>
      </c>
    </row>
    <row r="215" spans="1:4">
      <c r="A215" s="165" t="s">
        <v>348</v>
      </c>
      <c r="B215" s="165" t="s">
        <v>349</v>
      </c>
      <c r="C215" s="174">
        <v>166</v>
      </c>
      <c r="D215" s="176">
        <v>26734</v>
      </c>
    </row>
    <row r="216" spans="1:4">
      <c r="A216" s="165" t="s">
        <v>350</v>
      </c>
      <c r="B216" s="165" t="s">
        <v>351</v>
      </c>
      <c r="C216" s="174">
        <v>193</v>
      </c>
      <c r="D216" s="176">
        <v>24710</v>
      </c>
    </row>
    <row r="217" spans="1:4">
      <c r="A217" s="165" t="s">
        <v>352</v>
      </c>
      <c r="B217" s="165" t="s">
        <v>353</v>
      </c>
      <c r="C217" s="174">
        <v>216</v>
      </c>
      <c r="D217" s="176">
        <v>21603</v>
      </c>
    </row>
    <row r="218" spans="1:4">
      <c r="A218" s="165" t="s">
        <v>356</v>
      </c>
      <c r="B218" s="165" t="s">
        <v>357</v>
      </c>
      <c r="C218" s="174">
        <v>240</v>
      </c>
      <c r="D218" s="176">
        <v>17323.599999999999</v>
      </c>
    </row>
    <row r="219" spans="1:4">
      <c r="A219" s="165" t="s">
        <v>952</v>
      </c>
      <c r="B219" s="165" t="s">
        <v>953</v>
      </c>
      <c r="C219" s="174">
        <v>74</v>
      </c>
      <c r="D219" s="176">
        <v>16777.86</v>
      </c>
    </row>
    <row r="220" spans="1:4">
      <c r="A220" s="165" t="s">
        <v>358</v>
      </c>
      <c r="B220" s="165" t="s">
        <v>359</v>
      </c>
      <c r="C220" s="174">
        <v>429</v>
      </c>
      <c r="D220" s="176">
        <v>29346</v>
      </c>
    </row>
    <row r="221" spans="1:4">
      <c r="A221" s="165" t="s">
        <v>954</v>
      </c>
      <c r="B221" s="165" t="s">
        <v>955</v>
      </c>
      <c r="C221" s="174">
        <v>103</v>
      </c>
      <c r="D221" s="176">
        <v>19832</v>
      </c>
    </row>
    <row r="222" spans="1:4">
      <c r="A222" s="165" t="s">
        <v>362</v>
      </c>
      <c r="B222" s="165" t="s">
        <v>363</v>
      </c>
      <c r="C222" s="174">
        <v>138</v>
      </c>
      <c r="D222" s="176">
        <v>38112.32</v>
      </c>
    </row>
    <row r="223" spans="1:4">
      <c r="A223" s="165" t="s">
        <v>501</v>
      </c>
      <c r="B223" s="165" t="s">
        <v>502</v>
      </c>
      <c r="C223" s="174">
        <v>329</v>
      </c>
      <c r="D223" s="176">
        <v>24549</v>
      </c>
    </row>
    <row r="224" spans="1:4">
      <c r="A224" s="165" t="s">
        <v>956</v>
      </c>
      <c r="B224" s="165" t="s">
        <v>957</v>
      </c>
      <c r="C224" s="174">
        <v>511</v>
      </c>
      <c r="D224" s="176">
        <v>175268</v>
      </c>
    </row>
    <row r="225" spans="1:4">
      <c r="A225" s="165" t="s">
        <v>958</v>
      </c>
      <c r="B225" s="165" t="s">
        <v>369</v>
      </c>
      <c r="C225" s="174">
        <v>237</v>
      </c>
      <c r="D225" s="176">
        <v>31826</v>
      </c>
    </row>
    <row r="226" spans="1:4">
      <c r="A226" s="165" t="s">
        <v>370</v>
      </c>
      <c r="B226" s="165" t="s">
        <v>371</v>
      </c>
      <c r="C226" s="174">
        <v>172</v>
      </c>
      <c r="D226" s="176">
        <v>46220</v>
      </c>
    </row>
    <row r="227" spans="1:4">
      <c r="A227" s="165" t="s">
        <v>372</v>
      </c>
      <c r="B227" s="165" t="s">
        <v>373</v>
      </c>
      <c r="C227" s="174">
        <v>273</v>
      </c>
      <c r="D227" s="176">
        <v>40057</v>
      </c>
    </row>
    <row r="228" spans="1:4">
      <c r="A228" s="165" t="s">
        <v>374</v>
      </c>
      <c r="B228" s="165" t="s">
        <v>375</v>
      </c>
      <c r="C228" s="174">
        <v>248</v>
      </c>
      <c r="D228" s="176">
        <v>31148</v>
      </c>
    </row>
    <row r="229" spans="1:4">
      <c r="A229" s="165" t="s">
        <v>376</v>
      </c>
      <c r="B229" s="165" t="s">
        <v>377</v>
      </c>
      <c r="C229" s="174">
        <v>149</v>
      </c>
      <c r="D229" s="176">
        <v>10593</v>
      </c>
    </row>
    <row r="230" spans="1:4">
      <c r="A230" s="165" t="s">
        <v>378</v>
      </c>
      <c r="B230" s="165" t="s">
        <v>379</v>
      </c>
      <c r="C230" s="174">
        <v>81</v>
      </c>
      <c r="D230" s="176">
        <v>110866</v>
      </c>
    </row>
    <row r="231" spans="1:4">
      <c r="A231" s="165" t="s">
        <v>959</v>
      </c>
      <c r="B231" s="165" t="s">
        <v>960</v>
      </c>
      <c r="C231" s="174">
        <v>168</v>
      </c>
      <c r="D231" s="176">
        <v>1680</v>
      </c>
    </row>
    <row r="232" spans="1:4">
      <c r="A232" s="165" t="s">
        <v>383</v>
      </c>
      <c r="B232" s="165" t="s">
        <v>384</v>
      </c>
      <c r="C232" s="174">
        <v>7</v>
      </c>
      <c r="D232" s="176">
        <v>14849</v>
      </c>
    </row>
    <row r="233" spans="1:4">
      <c r="A233" s="165" t="s">
        <v>503</v>
      </c>
      <c r="B233" s="165" t="s">
        <v>504</v>
      </c>
      <c r="C233" s="174">
        <v>10</v>
      </c>
      <c r="D233" s="176">
        <v>3988</v>
      </c>
    </row>
    <row r="234" spans="1:4">
      <c r="A234" s="165" t="s">
        <v>385</v>
      </c>
      <c r="B234" s="165" t="s">
        <v>386</v>
      </c>
      <c r="C234" s="174">
        <v>302</v>
      </c>
      <c r="D234" s="176">
        <v>9601.4</v>
      </c>
    </row>
    <row r="235" spans="1:4">
      <c r="A235" s="165" t="s">
        <v>387</v>
      </c>
      <c r="B235" s="165" t="s">
        <v>961</v>
      </c>
      <c r="C235" s="174">
        <v>9</v>
      </c>
      <c r="D235" s="176">
        <v>2145</v>
      </c>
    </row>
  </sheetData>
  <protectedRanges>
    <protectedRange password="CAA7" sqref="A1:B1" name="区域1_2" securityDescriptor="O:WDG:WDD:(A;;CC;;;LA)"/>
    <protectedRange password="CAA7" sqref="A2:B53" name="区域1_8_1" securityDescriptor="O:WDG:WDD:(A;;CC;;;LA)"/>
    <protectedRange password="CAA7" sqref="A141:B143 A54:B63 A65:B139" name="区域1_9_1" securityDescriptor="O:WDG:WDD:(A;;CC;;;LA)"/>
    <protectedRange password="CAA7" sqref="A140:B140" name="区域1_2_1_1_1" securityDescriptor="O:WDG:WDD:(A;;CC;;;LA)"/>
    <protectedRange password="CAA7" sqref="A64:B64" name="区域1_7_1_1" securityDescriptor="O:WDG:WDD:(A;;CC;;;LA)"/>
    <protectedRange password="CAA7" sqref="A144:B190" name="区域1_6_1_1" securityDescriptor="O:WDG:WDD:(A;;CC;;;LA)"/>
    <protectedRange password="CAA7" sqref="A211:B235" name="区域1_4_1_1" securityDescriptor="O:WDG:WDD:(A;;CC;;;LA)"/>
    <protectedRange password="CAA7" sqref="A191:B210" name="区域1_7_2_1" securityDescriptor="O:WDG:WDD:(A;;CC;;;LA)"/>
    <protectedRange password="CAA7" sqref="D1" name="区域1_1_1" securityDescriptor="O:WDG:WDD:(A;;CC;;;LA)"/>
    <protectedRange sqref="D64" name="区域1_1_2_3_1" securityDescriptor=""/>
  </protectedRange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32"/>
  <sheetViews>
    <sheetView workbookViewId="0">
      <selection activeCell="D1" sqref="D1:D1048576"/>
    </sheetView>
  </sheetViews>
  <sheetFormatPr defaultRowHeight="13.5"/>
  <cols>
    <col min="1" max="1" width="8.5" style="26" bestFit="1" customWidth="1"/>
    <col min="2" max="2" width="22.25" style="26" bestFit="1" customWidth="1"/>
    <col min="3" max="3" width="6.625" style="26" customWidth="1"/>
    <col min="4" max="4" width="8.75" style="26" customWidth="1"/>
  </cols>
  <sheetData>
    <row r="1" spans="1:4">
      <c r="A1" s="23" t="s">
        <v>453</v>
      </c>
      <c r="B1" s="24" t="s">
        <v>518</v>
      </c>
      <c r="C1" s="25" t="s">
        <v>517</v>
      </c>
      <c r="D1" s="24" t="s">
        <v>519</v>
      </c>
    </row>
    <row r="2" spans="1:4">
      <c r="A2" s="10" t="s">
        <v>454</v>
      </c>
      <c r="B2" s="11" t="s">
        <v>455</v>
      </c>
      <c r="C2" s="18">
        <v>0</v>
      </c>
      <c r="D2" s="11">
        <v>0</v>
      </c>
    </row>
    <row r="3" spans="1:4">
      <c r="A3" s="10" t="s">
        <v>1</v>
      </c>
      <c r="B3" s="11" t="s">
        <v>456</v>
      </c>
      <c r="C3" s="18">
        <v>571</v>
      </c>
      <c r="D3" s="11">
        <v>157112</v>
      </c>
    </row>
    <row r="4" spans="1:4">
      <c r="A4" s="10" t="s">
        <v>457</v>
      </c>
      <c r="B4" s="11" t="s">
        <v>458</v>
      </c>
      <c r="C4" s="18">
        <v>0</v>
      </c>
      <c r="D4" s="11">
        <v>0</v>
      </c>
    </row>
    <row r="5" spans="1:4">
      <c r="A5" s="10" t="s">
        <v>4</v>
      </c>
      <c r="B5" s="11" t="s">
        <v>5</v>
      </c>
      <c r="C5" s="18">
        <v>0</v>
      </c>
      <c r="D5" s="11">
        <v>0</v>
      </c>
    </row>
    <row r="6" spans="1:4">
      <c r="A6" s="10" t="s">
        <v>7</v>
      </c>
      <c r="B6" s="11" t="s">
        <v>8</v>
      </c>
      <c r="C6" s="18">
        <v>15</v>
      </c>
      <c r="D6" s="11">
        <v>8248</v>
      </c>
    </row>
    <row r="7" spans="1:4">
      <c r="A7" s="10" t="s">
        <v>9</v>
      </c>
      <c r="B7" s="11" t="s">
        <v>10</v>
      </c>
      <c r="C7" s="18">
        <v>11</v>
      </c>
      <c r="D7" s="11">
        <v>16164</v>
      </c>
    </row>
    <row r="8" spans="1:4">
      <c r="A8" s="10" t="s">
        <v>11</v>
      </c>
      <c r="B8" s="11" t="s">
        <v>12</v>
      </c>
      <c r="C8" s="18">
        <v>1</v>
      </c>
      <c r="D8" s="11">
        <v>109</v>
      </c>
    </row>
    <row r="9" spans="1:4">
      <c r="A9" s="12" t="s">
        <v>459</v>
      </c>
      <c r="B9" s="13" t="s">
        <v>460</v>
      </c>
      <c r="C9" s="18">
        <v>0</v>
      </c>
      <c r="D9" s="11">
        <v>0</v>
      </c>
    </row>
    <row r="10" spans="1:4">
      <c r="A10" s="12" t="s">
        <v>14</v>
      </c>
      <c r="B10" s="13" t="s">
        <v>15</v>
      </c>
      <c r="C10" s="18">
        <v>4</v>
      </c>
      <c r="D10" s="11">
        <v>3691</v>
      </c>
    </row>
    <row r="11" spans="1:4">
      <c r="A11" s="12" t="s">
        <v>461</v>
      </c>
      <c r="B11" s="13" t="s">
        <v>462</v>
      </c>
      <c r="C11" s="18">
        <v>0</v>
      </c>
      <c r="D11" s="11">
        <v>0</v>
      </c>
    </row>
    <row r="12" spans="1:4">
      <c r="A12" s="12" t="s">
        <v>17</v>
      </c>
      <c r="B12" s="13" t="s">
        <v>18</v>
      </c>
      <c r="C12" s="18">
        <v>2</v>
      </c>
      <c r="D12" s="11">
        <v>1885</v>
      </c>
    </row>
    <row r="13" spans="1:4">
      <c r="A13" s="12" t="s">
        <v>19</v>
      </c>
      <c r="B13" s="13" t="s">
        <v>20</v>
      </c>
      <c r="C13" s="18">
        <v>232</v>
      </c>
      <c r="D13" s="11">
        <v>12849</v>
      </c>
    </row>
    <row r="14" spans="1:4">
      <c r="A14" s="12" t="s">
        <v>463</v>
      </c>
      <c r="B14" s="13" t="s">
        <v>464</v>
      </c>
      <c r="C14" s="18">
        <v>555</v>
      </c>
      <c r="D14" s="11">
        <v>88687.9</v>
      </c>
    </row>
    <row r="15" spans="1:4">
      <c r="A15" s="12" t="s">
        <v>22</v>
      </c>
      <c r="B15" s="13" t="s">
        <v>23</v>
      </c>
      <c r="C15" s="18">
        <v>4</v>
      </c>
      <c r="D15" s="11">
        <v>1080</v>
      </c>
    </row>
    <row r="16" spans="1:4">
      <c r="A16" s="12" t="s">
        <v>25</v>
      </c>
      <c r="B16" s="13" t="s">
        <v>26</v>
      </c>
      <c r="C16" s="18">
        <v>14</v>
      </c>
      <c r="D16" s="11">
        <v>8826</v>
      </c>
    </row>
    <row r="17" spans="1:4">
      <c r="A17" s="12" t="s">
        <v>465</v>
      </c>
      <c r="B17" s="13" t="s">
        <v>466</v>
      </c>
      <c r="C17" s="18">
        <v>0</v>
      </c>
      <c r="D17" s="11">
        <v>0</v>
      </c>
    </row>
    <row r="18" spans="1:4">
      <c r="A18" s="12" t="s">
        <v>27</v>
      </c>
      <c r="B18" s="13" t="s">
        <v>28</v>
      </c>
      <c r="C18" s="18">
        <v>23</v>
      </c>
      <c r="D18" s="11">
        <v>12930</v>
      </c>
    </row>
    <row r="19" spans="1:4">
      <c r="A19" s="12" t="s">
        <v>29</v>
      </c>
      <c r="B19" s="13" t="s">
        <v>30</v>
      </c>
      <c r="C19" s="18">
        <v>115</v>
      </c>
      <c r="D19" s="11">
        <v>18775.55</v>
      </c>
    </row>
    <row r="20" spans="1:4">
      <c r="A20" s="12" t="s">
        <v>31</v>
      </c>
      <c r="B20" s="13" t="s">
        <v>467</v>
      </c>
      <c r="C20" s="18">
        <v>0</v>
      </c>
      <c r="D20" s="11">
        <v>0</v>
      </c>
    </row>
    <row r="21" spans="1:4">
      <c r="A21" s="12" t="s">
        <v>33</v>
      </c>
      <c r="B21" s="13" t="s">
        <v>34</v>
      </c>
      <c r="C21" s="18">
        <v>33</v>
      </c>
      <c r="D21" s="11">
        <v>18864</v>
      </c>
    </row>
    <row r="22" spans="1:4">
      <c r="A22" s="12" t="s">
        <v>35</v>
      </c>
      <c r="B22" s="13" t="s">
        <v>36</v>
      </c>
      <c r="C22" s="18">
        <v>1</v>
      </c>
      <c r="D22" s="11">
        <v>5463</v>
      </c>
    </row>
    <row r="23" spans="1:4">
      <c r="A23" s="12" t="s">
        <v>37</v>
      </c>
      <c r="B23" s="13" t="s">
        <v>38</v>
      </c>
      <c r="C23" s="18">
        <v>4</v>
      </c>
      <c r="D23" s="11">
        <v>15225</v>
      </c>
    </row>
    <row r="24" spans="1:4">
      <c r="A24" s="12" t="s">
        <v>468</v>
      </c>
      <c r="B24" s="13" t="s">
        <v>469</v>
      </c>
      <c r="C24" s="18">
        <v>0</v>
      </c>
      <c r="D24" s="11">
        <v>0</v>
      </c>
    </row>
    <row r="25" spans="1:4">
      <c r="A25" s="12" t="s">
        <v>39</v>
      </c>
      <c r="B25" s="13" t="s">
        <v>40</v>
      </c>
      <c r="C25" s="18">
        <v>36</v>
      </c>
      <c r="D25" s="11">
        <v>20107</v>
      </c>
    </row>
    <row r="26" spans="1:4">
      <c r="A26" s="12" t="s">
        <v>41</v>
      </c>
      <c r="B26" s="13" t="s">
        <v>470</v>
      </c>
      <c r="C26" s="18">
        <v>29</v>
      </c>
      <c r="D26" s="11">
        <v>14464</v>
      </c>
    </row>
    <row r="27" spans="1:4">
      <c r="A27" s="12" t="s">
        <v>471</v>
      </c>
      <c r="B27" s="13" t="s">
        <v>472</v>
      </c>
      <c r="C27" s="18">
        <v>0</v>
      </c>
      <c r="D27" s="11">
        <v>0</v>
      </c>
    </row>
    <row r="28" spans="1:4">
      <c r="A28" s="12" t="s">
        <v>42</v>
      </c>
      <c r="B28" s="13" t="s">
        <v>473</v>
      </c>
      <c r="C28" s="18">
        <v>0</v>
      </c>
      <c r="D28" s="11">
        <v>0</v>
      </c>
    </row>
    <row r="29" spans="1:4">
      <c r="A29" s="12" t="s">
        <v>44</v>
      </c>
      <c r="B29" s="13" t="s">
        <v>45</v>
      </c>
      <c r="C29" s="18">
        <v>9</v>
      </c>
      <c r="D29" s="11">
        <v>7619</v>
      </c>
    </row>
    <row r="30" spans="1:4">
      <c r="A30" s="12" t="s">
        <v>46</v>
      </c>
      <c r="B30" s="13" t="s">
        <v>47</v>
      </c>
      <c r="C30" s="18">
        <v>122</v>
      </c>
      <c r="D30" s="11">
        <v>7339</v>
      </c>
    </row>
    <row r="31" spans="1:4">
      <c r="A31" s="12" t="s">
        <v>48</v>
      </c>
      <c r="B31" s="13" t="s">
        <v>49</v>
      </c>
      <c r="C31" s="18">
        <v>1</v>
      </c>
      <c r="D31" s="11">
        <v>2295</v>
      </c>
    </row>
    <row r="32" spans="1:4">
      <c r="A32" s="12" t="s">
        <v>50</v>
      </c>
      <c r="B32" s="13" t="s">
        <v>51</v>
      </c>
      <c r="C32" s="18">
        <v>5</v>
      </c>
      <c r="D32" s="11">
        <v>9574</v>
      </c>
    </row>
    <row r="33" spans="1:4">
      <c r="A33" s="12" t="s">
        <v>52</v>
      </c>
      <c r="B33" s="13" t="s">
        <v>474</v>
      </c>
      <c r="C33" s="18">
        <v>6</v>
      </c>
      <c r="D33" s="11">
        <v>12488</v>
      </c>
    </row>
    <row r="34" spans="1:4">
      <c r="A34" s="12" t="s">
        <v>53</v>
      </c>
      <c r="B34" s="13" t="s">
        <v>54</v>
      </c>
      <c r="C34" s="18">
        <v>14</v>
      </c>
      <c r="D34" s="11">
        <v>6898</v>
      </c>
    </row>
    <row r="35" spans="1:4">
      <c r="A35" s="12" t="s">
        <v>55</v>
      </c>
      <c r="B35" s="13" t="s">
        <v>56</v>
      </c>
      <c r="C35" s="18">
        <v>11</v>
      </c>
      <c r="D35" s="11">
        <v>10737</v>
      </c>
    </row>
    <row r="36" spans="1:4">
      <c r="A36" s="14" t="s">
        <v>61</v>
      </c>
      <c r="B36" s="15" t="s">
        <v>62</v>
      </c>
      <c r="C36" s="19">
        <v>11</v>
      </c>
      <c r="D36" s="22">
        <v>6672.3</v>
      </c>
    </row>
    <row r="37" spans="1:4">
      <c r="A37" s="14" t="s">
        <v>63</v>
      </c>
      <c r="B37" s="15" t="s">
        <v>64</v>
      </c>
      <c r="C37" s="19">
        <v>3</v>
      </c>
      <c r="D37" s="22">
        <v>5530</v>
      </c>
    </row>
    <row r="38" spans="1:4">
      <c r="A38" s="14" t="s">
        <v>65</v>
      </c>
      <c r="B38" s="15" t="s">
        <v>66</v>
      </c>
      <c r="C38" s="19">
        <v>6</v>
      </c>
      <c r="D38" s="22">
        <v>8573</v>
      </c>
    </row>
    <row r="39" spans="1:4">
      <c r="A39" s="14" t="s">
        <v>67</v>
      </c>
      <c r="B39" s="15" t="s">
        <v>68</v>
      </c>
      <c r="C39" s="19">
        <v>7</v>
      </c>
      <c r="D39" s="22">
        <v>5272</v>
      </c>
    </row>
    <row r="40" spans="1:4">
      <c r="A40" s="14" t="s">
        <v>69</v>
      </c>
      <c r="B40" s="15" t="s">
        <v>70</v>
      </c>
      <c r="C40" s="19">
        <v>34</v>
      </c>
      <c r="D40" s="22">
        <v>7937</v>
      </c>
    </row>
    <row r="41" spans="1:4">
      <c r="A41" s="14" t="s">
        <v>71</v>
      </c>
      <c r="B41" s="15" t="s">
        <v>72</v>
      </c>
      <c r="C41" s="19">
        <v>4</v>
      </c>
      <c r="D41" s="22">
        <v>1566</v>
      </c>
    </row>
    <row r="42" spans="1:4">
      <c r="A42" s="14" t="s">
        <v>73</v>
      </c>
      <c r="B42" s="15" t="s">
        <v>74</v>
      </c>
      <c r="C42" s="19">
        <v>0</v>
      </c>
      <c r="D42" s="22">
        <v>0</v>
      </c>
    </row>
    <row r="43" spans="1:4">
      <c r="A43" s="14" t="s">
        <v>76</v>
      </c>
      <c r="B43" s="15" t="s">
        <v>475</v>
      </c>
      <c r="C43" s="19">
        <v>2</v>
      </c>
      <c r="D43" s="22">
        <v>1225</v>
      </c>
    </row>
    <row r="44" spans="1:4">
      <c r="A44" s="14" t="s">
        <v>77</v>
      </c>
      <c r="B44" s="15" t="s">
        <v>78</v>
      </c>
      <c r="C44" s="19">
        <v>9</v>
      </c>
      <c r="D44" s="22">
        <v>15120</v>
      </c>
    </row>
    <row r="45" spans="1:4">
      <c r="A45" s="14" t="s">
        <v>79</v>
      </c>
      <c r="B45" s="15" t="s">
        <v>80</v>
      </c>
      <c r="C45" s="19">
        <v>45</v>
      </c>
      <c r="D45" s="22">
        <v>8955</v>
      </c>
    </row>
    <row r="46" spans="1:4">
      <c r="A46" s="14" t="s">
        <v>81</v>
      </c>
      <c r="B46" s="15" t="s">
        <v>82</v>
      </c>
      <c r="C46" s="19">
        <v>7</v>
      </c>
      <c r="D46" s="22">
        <v>1949.9</v>
      </c>
    </row>
    <row r="47" spans="1:4">
      <c r="A47" s="14" t="s">
        <v>83</v>
      </c>
      <c r="B47" s="15" t="s">
        <v>84</v>
      </c>
      <c r="C47" s="19">
        <v>2</v>
      </c>
      <c r="D47" s="22">
        <v>307</v>
      </c>
    </row>
    <row r="48" spans="1:4">
      <c r="A48" s="14" t="s">
        <v>86</v>
      </c>
      <c r="B48" s="15" t="s">
        <v>476</v>
      </c>
      <c r="C48" s="19">
        <v>1</v>
      </c>
      <c r="D48" s="22">
        <v>1840</v>
      </c>
    </row>
    <row r="49" spans="1:4">
      <c r="A49" s="14" t="s">
        <v>88</v>
      </c>
      <c r="B49" s="15" t="s">
        <v>89</v>
      </c>
      <c r="C49" s="19">
        <v>5</v>
      </c>
      <c r="D49" s="22">
        <v>7434</v>
      </c>
    </row>
    <row r="50" spans="1:4">
      <c r="A50" s="14" t="s">
        <v>90</v>
      </c>
      <c r="B50" s="15" t="s">
        <v>91</v>
      </c>
      <c r="C50" s="19">
        <v>1</v>
      </c>
      <c r="D50" s="22">
        <v>479</v>
      </c>
    </row>
    <row r="51" spans="1:4">
      <c r="A51" s="14" t="s">
        <v>92</v>
      </c>
      <c r="B51" s="15" t="s">
        <v>93</v>
      </c>
      <c r="C51" s="19">
        <v>12</v>
      </c>
      <c r="D51" s="22">
        <v>4782</v>
      </c>
    </row>
    <row r="52" spans="1:4">
      <c r="A52" s="14" t="s">
        <v>94</v>
      </c>
      <c r="B52" s="15" t="s">
        <v>477</v>
      </c>
      <c r="C52" s="19">
        <v>3</v>
      </c>
      <c r="D52" s="22">
        <v>1183</v>
      </c>
    </row>
    <row r="53" spans="1:4">
      <c r="A53" s="14" t="s">
        <v>95</v>
      </c>
      <c r="B53" s="15" t="s">
        <v>478</v>
      </c>
      <c r="C53" s="19">
        <v>13</v>
      </c>
      <c r="D53" s="22">
        <v>10197</v>
      </c>
    </row>
    <row r="54" spans="1:4">
      <c r="A54" s="14" t="s">
        <v>97</v>
      </c>
      <c r="B54" s="15" t="s">
        <v>98</v>
      </c>
      <c r="C54" s="19">
        <v>3</v>
      </c>
      <c r="D54" s="22">
        <v>1165</v>
      </c>
    </row>
    <row r="55" spans="1:4">
      <c r="A55" s="14" t="s">
        <v>99</v>
      </c>
      <c r="B55" s="15" t="s">
        <v>479</v>
      </c>
      <c r="C55" s="19">
        <v>59</v>
      </c>
      <c r="D55" s="22">
        <v>19678</v>
      </c>
    </row>
    <row r="56" spans="1:4">
      <c r="A56" s="14" t="s">
        <v>101</v>
      </c>
      <c r="B56" s="15" t="s">
        <v>102</v>
      </c>
      <c r="C56" s="19">
        <v>11</v>
      </c>
      <c r="D56" s="22">
        <v>4957</v>
      </c>
    </row>
    <row r="57" spans="1:4">
      <c r="A57" s="14" t="s">
        <v>103</v>
      </c>
      <c r="B57" s="15" t="s">
        <v>104</v>
      </c>
      <c r="C57" s="19">
        <v>14</v>
      </c>
      <c r="D57" s="22">
        <v>5178.3999999999996</v>
      </c>
    </row>
    <row r="58" spans="1:4">
      <c r="A58" s="14" t="s">
        <v>105</v>
      </c>
      <c r="B58" s="15" t="s">
        <v>106</v>
      </c>
      <c r="C58" s="19">
        <v>39</v>
      </c>
      <c r="D58" s="22">
        <v>6981</v>
      </c>
    </row>
    <row r="59" spans="1:4">
      <c r="A59" s="14" t="s">
        <v>107</v>
      </c>
      <c r="B59" s="15" t="s">
        <v>108</v>
      </c>
      <c r="C59" s="19">
        <v>11</v>
      </c>
      <c r="D59" s="22">
        <v>10681</v>
      </c>
    </row>
    <row r="60" spans="1:4">
      <c r="A60" s="14" t="s">
        <v>109</v>
      </c>
      <c r="B60" s="15" t="s">
        <v>110</v>
      </c>
      <c r="C60" s="19">
        <v>5</v>
      </c>
      <c r="D60" s="22">
        <v>5027.8</v>
      </c>
    </row>
    <row r="61" spans="1:4">
      <c r="A61" s="14" t="s">
        <v>111</v>
      </c>
      <c r="B61" s="15" t="s">
        <v>112</v>
      </c>
      <c r="C61" s="19">
        <v>4</v>
      </c>
      <c r="D61" s="22">
        <v>6304</v>
      </c>
    </row>
    <row r="62" spans="1:4">
      <c r="A62" s="14" t="s">
        <v>113</v>
      </c>
      <c r="B62" s="15" t="s">
        <v>114</v>
      </c>
      <c r="C62" s="19">
        <v>0</v>
      </c>
      <c r="D62" s="22">
        <v>0</v>
      </c>
    </row>
    <row r="63" spans="1:4">
      <c r="A63" s="14" t="s">
        <v>115</v>
      </c>
      <c r="B63" s="15" t="s">
        <v>116</v>
      </c>
      <c r="C63" s="19">
        <v>34</v>
      </c>
      <c r="D63" s="22">
        <v>6180</v>
      </c>
    </row>
    <row r="64" spans="1:4">
      <c r="A64" s="14" t="s">
        <v>117</v>
      </c>
      <c r="B64" s="15" t="s">
        <v>118</v>
      </c>
      <c r="C64" s="19">
        <v>4</v>
      </c>
      <c r="D64" s="22">
        <v>3063</v>
      </c>
    </row>
    <row r="65" spans="1:4">
      <c r="A65" s="14" t="s">
        <v>119</v>
      </c>
      <c r="B65" s="15" t="s">
        <v>120</v>
      </c>
      <c r="C65" s="19">
        <v>12</v>
      </c>
      <c r="D65" s="22">
        <v>3419</v>
      </c>
    </row>
    <row r="66" spans="1:4">
      <c r="A66" s="14" t="s">
        <v>121</v>
      </c>
      <c r="B66" s="15" t="s">
        <v>122</v>
      </c>
      <c r="C66" s="19">
        <v>178</v>
      </c>
      <c r="D66" s="22">
        <v>9429</v>
      </c>
    </row>
    <row r="67" spans="1:4">
      <c r="A67" s="14" t="s">
        <v>123</v>
      </c>
      <c r="B67" s="15" t="s">
        <v>124</v>
      </c>
      <c r="C67" s="19">
        <v>2</v>
      </c>
      <c r="D67" s="22">
        <v>737</v>
      </c>
    </row>
    <row r="68" spans="1:4">
      <c r="A68" s="14" t="s">
        <v>125</v>
      </c>
      <c r="B68" s="15" t="s">
        <v>480</v>
      </c>
      <c r="C68" s="19">
        <v>9</v>
      </c>
      <c r="D68" s="22">
        <v>11461</v>
      </c>
    </row>
    <row r="69" spans="1:4">
      <c r="A69" s="14" t="s">
        <v>126</v>
      </c>
      <c r="B69" s="15" t="s">
        <v>481</v>
      </c>
      <c r="C69" s="19">
        <v>15</v>
      </c>
      <c r="D69" s="22">
        <v>11269</v>
      </c>
    </row>
    <row r="70" spans="1:4">
      <c r="A70" s="14" t="s">
        <v>128</v>
      </c>
      <c r="B70" s="15" t="s">
        <v>482</v>
      </c>
      <c r="C70" s="19">
        <v>22</v>
      </c>
      <c r="D70" s="22">
        <v>17850</v>
      </c>
    </row>
    <row r="71" spans="1:4">
      <c r="A71" s="14" t="s">
        <v>133</v>
      </c>
      <c r="B71" s="15" t="s">
        <v>134</v>
      </c>
      <c r="C71" s="19">
        <v>229</v>
      </c>
      <c r="D71" s="22">
        <v>33260.699999999997</v>
      </c>
    </row>
    <row r="72" spans="1:4">
      <c r="A72" s="14" t="s">
        <v>135</v>
      </c>
      <c r="B72" s="15" t="s">
        <v>136</v>
      </c>
      <c r="C72" s="19">
        <v>0</v>
      </c>
      <c r="D72" s="22">
        <v>0</v>
      </c>
    </row>
    <row r="73" spans="1:4">
      <c r="A73" s="14" t="s">
        <v>138</v>
      </c>
      <c r="B73" s="15" t="s">
        <v>139</v>
      </c>
      <c r="C73" s="19">
        <v>19</v>
      </c>
      <c r="D73" s="22">
        <v>4019</v>
      </c>
    </row>
    <row r="74" spans="1:4">
      <c r="A74" s="14" t="s">
        <v>140</v>
      </c>
      <c r="B74" s="15" t="s">
        <v>141</v>
      </c>
      <c r="C74" s="19">
        <v>23</v>
      </c>
      <c r="D74" s="22">
        <v>1379.4</v>
      </c>
    </row>
    <row r="75" spans="1:4">
      <c r="A75" s="14" t="s">
        <v>142</v>
      </c>
      <c r="B75" s="15" t="s">
        <v>143</v>
      </c>
      <c r="C75" s="19">
        <v>89</v>
      </c>
      <c r="D75" s="22">
        <v>1706</v>
      </c>
    </row>
    <row r="76" spans="1:4">
      <c r="A76" s="14" t="s">
        <v>144</v>
      </c>
      <c r="B76" s="15" t="s">
        <v>145</v>
      </c>
      <c r="C76" s="19">
        <v>821</v>
      </c>
      <c r="D76" s="22">
        <v>43028.7</v>
      </c>
    </row>
    <row r="77" spans="1:4">
      <c r="A77" s="14" t="s">
        <v>147</v>
      </c>
      <c r="B77" s="15" t="s">
        <v>148</v>
      </c>
      <c r="C77" s="19">
        <v>1</v>
      </c>
      <c r="D77" s="22">
        <v>358.8</v>
      </c>
    </row>
    <row r="78" spans="1:4">
      <c r="A78" s="14" t="s">
        <v>149</v>
      </c>
      <c r="B78" s="15" t="s">
        <v>150</v>
      </c>
      <c r="C78" s="19">
        <v>3</v>
      </c>
      <c r="D78" s="22">
        <v>2852</v>
      </c>
    </row>
    <row r="79" spans="1:4">
      <c r="A79" s="16" t="s">
        <v>151</v>
      </c>
      <c r="B79" s="17" t="s">
        <v>152</v>
      </c>
      <c r="C79" s="20">
        <v>301</v>
      </c>
      <c r="D79" s="22">
        <v>4781.8</v>
      </c>
    </row>
    <row r="80" spans="1:4">
      <c r="A80" s="14" t="s">
        <v>153</v>
      </c>
      <c r="B80" s="15" t="s">
        <v>154</v>
      </c>
      <c r="C80" s="19">
        <v>34</v>
      </c>
      <c r="D80" s="22">
        <v>3923</v>
      </c>
    </row>
    <row r="81" spans="1:4">
      <c r="A81" s="14" t="s">
        <v>155</v>
      </c>
      <c r="B81" s="15" t="s">
        <v>483</v>
      </c>
      <c r="C81" s="19">
        <v>1</v>
      </c>
      <c r="D81" s="22">
        <v>4096</v>
      </c>
    </row>
    <row r="82" spans="1:4">
      <c r="A82" s="14" t="s">
        <v>156</v>
      </c>
      <c r="B82" s="15" t="s">
        <v>157</v>
      </c>
      <c r="C82" s="19">
        <v>49</v>
      </c>
      <c r="D82" s="22">
        <v>14182</v>
      </c>
    </row>
    <row r="83" spans="1:4">
      <c r="A83" s="14" t="s">
        <v>158</v>
      </c>
      <c r="B83" s="15" t="s">
        <v>159</v>
      </c>
      <c r="C83" s="19">
        <v>72</v>
      </c>
      <c r="D83" s="22">
        <v>5593</v>
      </c>
    </row>
    <row r="84" spans="1:4">
      <c r="A84" s="14" t="s">
        <v>160</v>
      </c>
      <c r="B84" s="15" t="s">
        <v>161</v>
      </c>
      <c r="C84" s="19">
        <v>11</v>
      </c>
      <c r="D84" s="22">
        <v>1730</v>
      </c>
    </row>
    <row r="85" spans="1:4">
      <c r="A85" s="16" t="s">
        <v>162</v>
      </c>
      <c r="B85" s="17" t="s">
        <v>163</v>
      </c>
      <c r="C85" s="20">
        <v>7</v>
      </c>
      <c r="D85" s="22">
        <v>7084</v>
      </c>
    </row>
    <row r="86" spans="1:4">
      <c r="A86" s="14" t="s">
        <v>164</v>
      </c>
      <c r="B86" s="15" t="s">
        <v>165</v>
      </c>
      <c r="C86" s="19">
        <v>46</v>
      </c>
      <c r="D86" s="22">
        <v>1602</v>
      </c>
    </row>
    <row r="87" spans="1:4">
      <c r="A87" s="14" t="s">
        <v>166</v>
      </c>
      <c r="B87" s="15" t="s">
        <v>167</v>
      </c>
      <c r="C87" s="19">
        <v>62</v>
      </c>
      <c r="D87" s="22">
        <v>8670.7999999999993</v>
      </c>
    </row>
    <row r="88" spans="1:4">
      <c r="A88" s="14" t="s">
        <v>168</v>
      </c>
      <c r="B88" s="15" t="s">
        <v>169</v>
      </c>
      <c r="C88" s="19">
        <v>307</v>
      </c>
      <c r="D88" s="22">
        <v>21142</v>
      </c>
    </row>
    <row r="89" spans="1:4">
      <c r="A89" s="14" t="s">
        <v>171</v>
      </c>
      <c r="B89" s="15" t="s">
        <v>484</v>
      </c>
      <c r="C89" s="19">
        <v>9</v>
      </c>
      <c r="D89" s="22">
        <v>4651</v>
      </c>
    </row>
    <row r="90" spans="1:4">
      <c r="A90" s="14" t="s">
        <v>172</v>
      </c>
      <c r="B90" s="15" t="s">
        <v>173</v>
      </c>
      <c r="C90" s="19">
        <v>10</v>
      </c>
      <c r="D90" s="22">
        <v>1857</v>
      </c>
    </row>
    <row r="91" spans="1:4">
      <c r="A91" s="14" t="s">
        <v>174</v>
      </c>
      <c r="B91" s="15" t="s">
        <v>175</v>
      </c>
      <c r="C91" s="19">
        <v>1</v>
      </c>
      <c r="D91" s="22">
        <v>569</v>
      </c>
    </row>
    <row r="92" spans="1:4">
      <c r="A92" s="14" t="s">
        <v>176</v>
      </c>
      <c r="B92" s="15" t="s">
        <v>177</v>
      </c>
      <c r="C92" s="19">
        <v>5</v>
      </c>
      <c r="D92" s="22">
        <v>2798</v>
      </c>
    </row>
    <row r="93" spans="1:4">
      <c r="A93" s="14" t="s">
        <v>178</v>
      </c>
      <c r="B93" s="15" t="s">
        <v>179</v>
      </c>
      <c r="C93" s="19">
        <v>9</v>
      </c>
      <c r="D93" s="22">
        <v>1886</v>
      </c>
    </row>
    <row r="94" spans="1:4">
      <c r="A94" s="14" t="s">
        <v>180</v>
      </c>
      <c r="B94" s="15" t="s">
        <v>181</v>
      </c>
      <c r="C94" s="19">
        <v>1</v>
      </c>
      <c r="D94" s="22">
        <v>1000</v>
      </c>
    </row>
    <row r="95" spans="1:4">
      <c r="A95" s="14" t="s">
        <v>182</v>
      </c>
      <c r="B95" s="15" t="s">
        <v>183</v>
      </c>
      <c r="C95" s="19">
        <v>6</v>
      </c>
      <c r="D95" s="22">
        <v>7977</v>
      </c>
    </row>
    <row r="96" spans="1:4">
      <c r="A96" s="14" t="s">
        <v>184</v>
      </c>
      <c r="B96" s="15" t="s">
        <v>185</v>
      </c>
      <c r="C96" s="19">
        <v>0</v>
      </c>
      <c r="D96" s="22">
        <v>0</v>
      </c>
    </row>
    <row r="97" spans="1:4">
      <c r="A97" s="14" t="s">
        <v>186</v>
      </c>
      <c r="B97" s="15" t="s">
        <v>520</v>
      </c>
      <c r="C97" s="19">
        <v>51</v>
      </c>
      <c r="D97" s="22">
        <v>10268</v>
      </c>
    </row>
    <row r="98" spans="1:4">
      <c r="A98" s="14" t="s">
        <v>187</v>
      </c>
      <c r="B98" s="15" t="s">
        <v>188</v>
      </c>
      <c r="C98" s="19">
        <v>40</v>
      </c>
      <c r="D98" s="22">
        <v>37594</v>
      </c>
    </row>
    <row r="99" spans="1:4">
      <c r="A99" s="14" t="s">
        <v>189</v>
      </c>
      <c r="B99" s="15" t="s">
        <v>190</v>
      </c>
      <c r="C99" s="19">
        <v>9</v>
      </c>
      <c r="D99" s="22">
        <v>2301</v>
      </c>
    </row>
    <row r="100" spans="1:4">
      <c r="A100" s="14" t="s">
        <v>191</v>
      </c>
      <c r="B100" s="15" t="s">
        <v>192</v>
      </c>
      <c r="C100" s="21">
        <v>59</v>
      </c>
      <c r="D100" s="22">
        <v>2235.1999999999998</v>
      </c>
    </row>
    <row r="101" spans="1:4">
      <c r="A101" s="14" t="s">
        <v>193</v>
      </c>
      <c r="B101" s="15" t="s">
        <v>194</v>
      </c>
      <c r="C101" s="19">
        <v>23</v>
      </c>
      <c r="D101" s="22">
        <v>10435</v>
      </c>
    </row>
    <row r="102" spans="1:4">
      <c r="A102" s="14" t="s">
        <v>195</v>
      </c>
      <c r="B102" s="15" t="s">
        <v>485</v>
      </c>
      <c r="C102" s="19">
        <v>9</v>
      </c>
      <c r="D102" s="22">
        <v>2651</v>
      </c>
    </row>
    <row r="103" spans="1:4">
      <c r="A103" s="14" t="s">
        <v>196</v>
      </c>
      <c r="B103" s="15" t="s">
        <v>197</v>
      </c>
      <c r="C103" s="19">
        <v>32</v>
      </c>
      <c r="D103" s="22">
        <v>3525</v>
      </c>
    </row>
    <row r="104" spans="1:4">
      <c r="A104" s="14" t="s">
        <v>198</v>
      </c>
      <c r="B104" s="15" t="s">
        <v>199</v>
      </c>
      <c r="C104" s="19">
        <v>23</v>
      </c>
      <c r="D104" s="22">
        <v>7916</v>
      </c>
    </row>
    <row r="105" spans="1:4">
      <c r="A105" s="14" t="s">
        <v>200</v>
      </c>
      <c r="B105" s="15" t="s">
        <v>201</v>
      </c>
      <c r="C105" s="19">
        <v>4</v>
      </c>
      <c r="D105" s="22">
        <v>2734.3999999999996</v>
      </c>
    </row>
    <row r="106" spans="1:4">
      <c r="A106" s="14" t="s">
        <v>202</v>
      </c>
      <c r="B106" s="15" t="s">
        <v>203</v>
      </c>
      <c r="C106" s="19">
        <v>4</v>
      </c>
      <c r="D106" s="22">
        <v>2043</v>
      </c>
    </row>
    <row r="107" spans="1:4">
      <c r="A107" s="14" t="s">
        <v>204</v>
      </c>
      <c r="B107" s="15" t="s">
        <v>205</v>
      </c>
      <c r="C107" s="19">
        <v>5</v>
      </c>
      <c r="D107" s="22">
        <v>4353</v>
      </c>
    </row>
    <row r="108" spans="1:4">
      <c r="A108" s="14" t="s">
        <v>206</v>
      </c>
      <c r="B108" s="15" t="s">
        <v>207</v>
      </c>
      <c r="C108" s="19">
        <v>4</v>
      </c>
      <c r="D108" s="22">
        <v>2255</v>
      </c>
    </row>
    <row r="109" spans="1:4">
      <c r="A109" s="14" t="s">
        <v>208</v>
      </c>
      <c r="B109" s="15" t="s">
        <v>486</v>
      </c>
      <c r="C109" s="19">
        <v>10</v>
      </c>
      <c r="D109" s="22">
        <v>11530</v>
      </c>
    </row>
    <row r="110" spans="1:4">
      <c r="A110" s="14" t="s">
        <v>209</v>
      </c>
      <c r="B110" s="15" t="s">
        <v>210</v>
      </c>
      <c r="C110" s="19">
        <v>12</v>
      </c>
      <c r="D110" s="22">
        <v>11220</v>
      </c>
    </row>
    <row r="111" spans="1:4">
      <c r="A111" s="14" t="s">
        <v>487</v>
      </c>
      <c r="B111" s="15" t="s">
        <v>521</v>
      </c>
      <c r="C111" s="19">
        <v>1</v>
      </c>
      <c r="D111" s="22">
        <v>1692</v>
      </c>
    </row>
    <row r="112" spans="1:4">
      <c r="A112" s="14" t="s">
        <v>211</v>
      </c>
      <c r="B112" s="15" t="s">
        <v>212</v>
      </c>
      <c r="C112" s="19">
        <v>7</v>
      </c>
      <c r="D112" s="22">
        <v>1701.5</v>
      </c>
    </row>
    <row r="113" spans="1:4">
      <c r="A113" s="14" t="s">
        <v>213</v>
      </c>
      <c r="B113" s="15" t="s">
        <v>214</v>
      </c>
      <c r="C113" s="19">
        <v>17</v>
      </c>
      <c r="D113" s="22">
        <v>3867</v>
      </c>
    </row>
    <row r="114" spans="1:4">
      <c r="A114" s="14" t="s">
        <v>215</v>
      </c>
      <c r="B114" s="15" t="s">
        <v>216</v>
      </c>
      <c r="C114" s="19">
        <v>20</v>
      </c>
      <c r="D114" s="22">
        <v>7245</v>
      </c>
    </row>
    <row r="115" spans="1:4">
      <c r="A115" s="16" t="s">
        <v>217</v>
      </c>
      <c r="B115" s="17" t="s">
        <v>218</v>
      </c>
      <c r="C115" s="19">
        <v>9</v>
      </c>
      <c r="D115" s="22">
        <v>2568</v>
      </c>
    </row>
    <row r="116" spans="1:4">
      <c r="A116" s="14" t="s">
        <v>219</v>
      </c>
      <c r="B116" s="15" t="s">
        <v>220</v>
      </c>
      <c r="C116" s="19">
        <v>9</v>
      </c>
      <c r="D116" s="22">
        <v>8144</v>
      </c>
    </row>
    <row r="117" spans="1:4">
      <c r="A117" s="14" t="s">
        <v>221</v>
      </c>
      <c r="B117" s="15" t="s">
        <v>222</v>
      </c>
      <c r="C117" s="19">
        <v>18</v>
      </c>
      <c r="D117" s="22">
        <v>3647.1000000000004</v>
      </c>
    </row>
    <row r="118" spans="1:4">
      <c r="A118" s="14" t="s">
        <v>223</v>
      </c>
      <c r="B118" s="15" t="s">
        <v>224</v>
      </c>
      <c r="C118" s="20">
        <v>10</v>
      </c>
      <c r="D118" s="22">
        <v>8175</v>
      </c>
    </row>
    <row r="119" spans="1:4">
      <c r="A119" s="14" t="s">
        <v>225</v>
      </c>
      <c r="B119" s="15" t="s">
        <v>226</v>
      </c>
      <c r="C119" s="19">
        <v>6</v>
      </c>
      <c r="D119" s="22">
        <v>3314</v>
      </c>
    </row>
    <row r="120" spans="1:4">
      <c r="A120" s="14" t="s">
        <v>230</v>
      </c>
      <c r="B120" s="15" t="s">
        <v>231</v>
      </c>
      <c r="C120" s="19">
        <v>16</v>
      </c>
      <c r="D120" s="22">
        <v>37180</v>
      </c>
    </row>
    <row r="121" spans="1:4">
      <c r="A121" s="14" t="s">
        <v>232</v>
      </c>
      <c r="B121" s="15" t="s">
        <v>233</v>
      </c>
      <c r="C121" s="19">
        <v>343</v>
      </c>
      <c r="D121" s="22">
        <v>13300.8</v>
      </c>
    </row>
    <row r="122" spans="1:4">
      <c r="A122" s="14" t="s">
        <v>234</v>
      </c>
      <c r="B122" s="15" t="s">
        <v>235</v>
      </c>
      <c r="C122" s="19">
        <v>2383</v>
      </c>
      <c r="D122" s="22">
        <v>76299.8</v>
      </c>
    </row>
    <row r="123" spans="1:4">
      <c r="A123" s="14" t="s">
        <v>236</v>
      </c>
      <c r="B123" s="15" t="s">
        <v>237</v>
      </c>
      <c r="C123" s="19">
        <v>2</v>
      </c>
      <c r="D123" s="22">
        <v>495</v>
      </c>
    </row>
    <row r="124" spans="1:4">
      <c r="A124" s="14" t="s">
        <v>238</v>
      </c>
      <c r="B124" s="15" t="s">
        <v>239</v>
      </c>
      <c r="C124" s="19">
        <v>5</v>
      </c>
      <c r="D124" s="22">
        <v>5600</v>
      </c>
    </row>
    <row r="125" spans="1:4">
      <c r="A125" s="14" t="s">
        <v>240</v>
      </c>
      <c r="B125" s="15" t="s">
        <v>241</v>
      </c>
      <c r="C125" s="19">
        <v>5</v>
      </c>
      <c r="D125" s="22">
        <v>3238</v>
      </c>
    </row>
    <row r="126" spans="1:4">
      <c r="A126" s="14" t="s">
        <v>242</v>
      </c>
      <c r="B126" s="15" t="s">
        <v>243</v>
      </c>
      <c r="C126" s="19">
        <v>11</v>
      </c>
      <c r="D126" s="22">
        <v>9148</v>
      </c>
    </row>
    <row r="127" spans="1:4">
      <c r="A127" s="14" t="s">
        <v>522</v>
      </c>
      <c r="B127" s="15" t="s">
        <v>523</v>
      </c>
      <c r="C127" s="19">
        <v>22</v>
      </c>
      <c r="D127" s="22">
        <v>4234</v>
      </c>
    </row>
    <row r="128" spans="1:4">
      <c r="A128" s="14" t="s">
        <v>244</v>
      </c>
      <c r="B128" s="15" t="s">
        <v>488</v>
      </c>
      <c r="C128" s="19">
        <v>196</v>
      </c>
      <c r="D128" s="22">
        <v>2682</v>
      </c>
    </row>
    <row r="129" spans="1:4">
      <c r="A129" s="14" t="s">
        <v>524</v>
      </c>
      <c r="B129" s="15" t="s">
        <v>525</v>
      </c>
      <c r="C129" s="19">
        <v>397</v>
      </c>
      <c r="D129" s="22">
        <v>12425.5</v>
      </c>
    </row>
    <row r="130" spans="1:4">
      <c r="A130" s="14" t="s">
        <v>245</v>
      </c>
      <c r="B130" s="15" t="s">
        <v>246</v>
      </c>
      <c r="C130" s="19">
        <v>21</v>
      </c>
      <c r="D130" s="22">
        <v>27338</v>
      </c>
    </row>
    <row r="131" spans="1:4">
      <c r="A131" s="14" t="s">
        <v>247</v>
      </c>
      <c r="B131" s="15" t="s">
        <v>489</v>
      </c>
      <c r="C131" s="19">
        <v>2</v>
      </c>
      <c r="D131" s="22">
        <v>558</v>
      </c>
    </row>
    <row r="132" spans="1:4">
      <c r="A132" s="14" t="s">
        <v>248</v>
      </c>
      <c r="B132" s="15" t="s">
        <v>490</v>
      </c>
      <c r="C132" s="19">
        <v>14</v>
      </c>
      <c r="D132" s="22">
        <v>11524</v>
      </c>
    </row>
    <row r="133" spans="1:4">
      <c r="A133" s="14" t="s">
        <v>250</v>
      </c>
      <c r="B133" s="15" t="s">
        <v>491</v>
      </c>
      <c r="C133" s="19">
        <v>19</v>
      </c>
      <c r="D133" s="22">
        <v>8710</v>
      </c>
    </row>
    <row r="134" spans="1:4">
      <c r="A134" s="14" t="s">
        <v>252</v>
      </c>
      <c r="B134" s="15" t="s">
        <v>253</v>
      </c>
      <c r="C134" s="19">
        <v>16</v>
      </c>
      <c r="D134" s="22">
        <v>4625</v>
      </c>
    </row>
    <row r="135" spans="1:4">
      <c r="A135" s="14" t="s">
        <v>254</v>
      </c>
      <c r="B135" s="15" t="s">
        <v>255</v>
      </c>
      <c r="C135" s="19">
        <v>673</v>
      </c>
      <c r="D135" s="22">
        <v>22233.31</v>
      </c>
    </row>
    <row r="136" spans="1:4">
      <c r="A136" s="14" t="s">
        <v>256</v>
      </c>
      <c r="B136" s="15" t="s">
        <v>257</v>
      </c>
      <c r="C136" s="19">
        <v>30</v>
      </c>
      <c r="D136" s="22">
        <v>18724</v>
      </c>
    </row>
    <row r="137" spans="1:4">
      <c r="A137" s="14" t="s">
        <v>492</v>
      </c>
      <c r="B137" s="15" t="s">
        <v>493</v>
      </c>
      <c r="C137" s="19">
        <v>26</v>
      </c>
      <c r="D137" s="22">
        <v>21476</v>
      </c>
    </row>
    <row r="138" spans="1:4">
      <c r="A138" s="14" t="s">
        <v>258</v>
      </c>
      <c r="B138" s="15" t="s">
        <v>259</v>
      </c>
      <c r="C138" s="19">
        <v>0</v>
      </c>
      <c r="D138" s="22">
        <v>0</v>
      </c>
    </row>
    <row r="139" spans="1:4">
      <c r="A139" s="14" t="s">
        <v>260</v>
      </c>
      <c r="B139" s="15" t="s">
        <v>261</v>
      </c>
      <c r="C139" s="19">
        <v>86</v>
      </c>
      <c r="D139" s="22">
        <v>27573</v>
      </c>
    </row>
    <row r="140" spans="1:4">
      <c r="A140" s="14" t="s">
        <v>262</v>
      </c>
      <c r="B140" s="15" t="s">
        <v>263</v>
      </c>
      <c r="C140" s="19">
        <v>5</v>
      </c>
      <c r="D140" s="22">
        <v>2215</v>
      </c>
    </row>
    <row r="141" spans="1:4">
      <c r="A141" s="14" t="s">
        <v>264</v>
      </c>
      <c r="B141" s="15" t="s">
        <v>494</v>
      </c>
      <c r="C141" s="19">
        <v>4</v>
      </c>
      <c r="D141" s="22">
        <v>3738</v>
      </c>
    </row>
    <row r="142" spans="1:4">
      <c r="A142" s="14" t="s">
        <v>265</v>
      </c>
      <c r="B142" s="15" t="s">
        <v>266</v>
      </c>
      <c r="C142" s="19">
        <v>0</v>
      </c>
      <c r="D142" s="22">
        <v>0</v>
      </c>
    </row>
    <row r="143" spans="1:4">
      <c r="A143" s="14" t="s">
        <v>267</v>
      </c>
      <c r="B143" s="15" t="s">
        <v>268</v>
      </c>
      <c r="C143" s="19">
        <v>0</v>
      </c>
      <c r="D143" s="22">
        <v>0</v>
      </c>
    </row>
    <row r="144" spans="1:4">
      <c r="A144" s="14" t="s">
        <v>269</v>
      </c>
      <c r="B144" s="15" t="s">
        <v>270</v>
      </c>
      <c r="C144" s="19">
        <v>7</v>
      </c>
      <c r="D144" s="22">
        <v>6329</v>
      </c>
    </row>
    <row r="145" spans="1:4">
      <c r="A145" s="14" t="s">
        <v>271</v>
      </c>
      <c r="B145" s="15" t="s">
        <v>272</v>
      </c>
      <c r="C145" s="19">
        <v>16</v>
      </c>
      <c r="D145" s="22">
        <v>7951</v>
      </c>
    </row>
    <row r="146" spans="1:4">
      <c r="A146" s="14" t="s">
        <v>526</v>
      </c>
      <c r="B146" s="15" t="s">
        <v>527</v>
      </c>
      <c r="C146" s="19">
        <v>0</v>
      </c>
      <c r="D146" s="22">
        <v>0</v>
      </c>
    </row>
    <row r="147" spans="1:4">
      <c r="A147" s="14" t="s">
        <v>273</v>
      </c>
      <c r="B147" s="15" t="s">
        <v>274</v>
      </c>
      <c r="C147" s="19">
        <v>64</v>
      </c>
      <c r="D147" s="22">
        <v>19448</v>
      </c>
    </row>
    <row r="148" spans="1:4">
      <c r="A148" s="14" t="s">
        <v>275</v>
      </c>
      <c r="B148" s="15" t="s">
        <v>276</v>
      </c>
      <c r="C148" s="19">
        <v>1</v>
      </c>
      <c r="D148" s="22">
        <v>8653.6</v>
      </c>
    </row>
    <row r="149" spans="1:4">
      <c r="A149" s="14" t="s">
        <v>277</v>
      </c>
      <c r="B149" s="15" t="s">
        <v>278</v>
      </c>
      <c r="C149" s="19">
        <v>7</v>
      </c>
      <c r="D149" s="22">
        <v>3042.5</v>
      </c>
    </row>
    <row r="150" spans="1:4">
      <c r="A150" s="14" t="s">
        <v>279</v>
      </c>
      <c r="B150" s="15" t="s">
        <v>280</v>
      </c>
      <c r="C150" s="19">
        <v>5</v>
      </c>
      <c r="D150" s="22">
        <v>5372</v>
      </c>
    </row>
    <row r="151" spans="1:4">
      <c r="A151" s="14" t="s">
        <v>281</v>
      </c>
      <c r="B151" s="15" t="s">
        <v>282</v>
      </c>
      <c r="C151" s="19">
        <v>148</v>
      </c>
      <c r="D151" s="22">
        <v>4166</v>
      </c>
    </row>
    <row r="152" spans="1:4">
      <c r="A152" s="14" t="s">
        <v>283</v>
      </c>
      <c r="B152" s="15" t="s">
        <v>284</v>
      </c>
      <c r="C152" s="19">
        <v>5</v>
      </c>
      <c r="D152" s="22">
        <v>2283</v>
      </c>
    </row>
    <row r="153" spans="1:4">
      <c r="A153" s="14" t="s">
        <v>285</v>
      </c>
      <c r="B153" s="15" t="s">
        <v>495</v>
      </c>
      <c r="C153" s="19">
        <v>9</v>
      </c>
      <c r="D153" s="22">
        <v>7934</v>
      </c>
    </row>
    <row r="154" spans="1:4">
      <c r="A154" s="14" t="s">
        <v>496</v>
      </c>
      <c r="B154" s="15" t="s">
        <v>497</v>
      </c>
      <c r="C154" s="19">
        <v>0</v>
      </c>
      <c r="D154" s="22">
        <v>0</v>
      </c>
    </row>
    <row r="155" spans="1:4">
      <c r="A155" s="14" t="s">
        <v>287</v>
      </c>
      <c r="B155" s="15" t="s">
        <v>288</v>
      </c>
      <c r="C155" s="19">
        <v>28</v>
      </c>
      <c r="D155" s="22">
        <v>9087.4</v>
      </c>
    </row>
    <row r="156" spans="1:4">
      <c r="A156" s="14" t="s">
        <v>289</v>
      </c>
      <c r="B156" s="15" t="s">
        <v>498</v>
      </c>
      <c r="C156" s="19">
        <v>231</v>
      </c>
      <c r="D156" s="22">
        <v>7100.5</v>
      </c>
    </row>
    <row r="157" spans="1:4">
      <c r="A157" s="14" t="s">
        <v>291</v>
      </c>
      <c r="B157" s="15" t="s">
        <v>292</v>
      </c>
      <c r="C157" s="19">
        <v>34</v>
      </c>
      <c r="D157" s="22">
        <v>15050</v>
      </c>
    </row>
    <row r="158" spans="1:4">
      <c r="A158" s="14" t="s">
        <v>296</v>
      </c>
      <c r="B158" s="15" t="s">
        <v>297</v>
      </c>
      <c r="C158" s="19">
        <v>252</v>
      </c>
      <c r="D158" s="22">
        <v>37349</v>
      </c>
    </row>
    <row r="159" spans="1:4">
      <c r="A159" s="14" t="s">
        <v>298</v>
      </c>
      <c r="B159" s="15" t="s">
        <v>299</v>
      </c>
      <c r="C159" s="19">
        <v>115</v>
      </c>
      <c r="D159" s="22">
        <v>19213</v>
      </c>
    </row>
    <row r="160" spans="1:4">
      <c r="A160" s="14" t="s">
        <v>300</v>
      </c>
      <c r="B160" s="15" t="s">
        <v>301</v>
      </c>
      <c r="C160" s="19">
        <v>194</v>
      </c>
      <c r="D160" s="22">
        <v>11157.9</v>
      </c>
    </row>
    <row r="161" spans="1:4">
      <c r="A161" s="14" t="s">
        <v>302</v>
      </c>
      <c r="B161" s="15" t="s">
        <v>303</v>
      </c>
      <c r="C161" s="19">
        <v>249</v>
      </c>
      <c r="D161" s="22">
        <v>22641</v>
      </c>
    </row>
    <row r="162" spans="1:4">
      <c r="A162" s="14" t="s">
        <v>304</v>
      </c>
      <c r="B162" s="15" t="s">
        <v>499</v>
      </c>
      <c r="C162" s="19">
        <v>159</v>
      </c>
      <c r="D162" s="22">
        <v>18277.5</v>
      </c>
    </row>
    <row r="163" spans="1:4">
      <c r="A163" s="14" t="s">
        <v>305</v>
      </c>
      <c r="B163" s="15" t="s">
        <v>306</v>
      </c>
      <c r="C163" s="19">
        <v>156</v>
      </c>
      <c r="D163" s="22">
        <v>5451.5</v>
      </c>
    </row>
    <row r="164" spans="1:4">
      <c r="A164" s="14" t="s">
        <v>528</v>
      </c>
      <c r="B164" s="15" t="s">
        <v>308</v>
      </c>
      <c r="C164" s="19">
        <v>445</v>
      </c>
      <c r="D164" s="22">
        <v>9886</v>
      </c>
    </row>
    <row r="165" spans="1:4">
      <c r="A165" s="14" t="s">
        <v>309</v>
      </c>
      <c r="B165" s="15" t="s">
        <v>310</v>
      </c>
      <c r="C165" s="19">
        <v>65</v>
      </c>
      <c r="D165" s="22">
        <v>6964</v>
      </c>
    </row>
    <row r="166" spans="1:4">
      <c r="A166" s="14" t="s">
        <v>311</v>
      </c>
      <c r="B166" s="15" t="s">
        <v>312</v>
      </c>
      <c r="C166" s="19">
        <v>230</v>
      </c>
      <c r="D166" s="22">
        <v>2482</v>
      </c>
    </row>
    <row r="167" spans="1:4">
      <c r="A167" s="14" t="s">
        <v>313</v>
      </c>
      <c r="B167" s="15" t="s">
        <v>314</v>
      </c>
      <c r="C167" s="19">
        <v>152</v>
      </c>
      <c r="D167" s="22">
        <v>4350</v>
      </c>
    </row>
    <row r="168" spans="1:4">
      <c r="A168" s="14" t="s">
        <v>315</v>
      </c>
      <c r="B168" s="15" t="s">
        <v>316</v>
      </c>
      <c r="C168" s="19">
        <v>0</v>
      </c>
      <c r="D168" s="22">
        <v>0</v>
      </c>
    </row>
    <row r="169" spans="1:4">
      <c r="A169" s="14" t="s">
        <v>317</v>
      </c>
      <c r="B169" s="15" t="s">
        <v>500</v>
      </c>
      <c r="C169" s="19">
        <v>174</v>
      </c>
      <c r="D169" s="22">
        <v>41447</v>
      </c>
    </row>
    <row r="170" spans="1:4">
      <c r="A170" s="14" t="s">
        <v>529</v>
      </c>
      <c r="B170" s="15" t="s">
        <v>530</v>
      </c>
      <c r="C170" s="19">
        <v>216</v>
      </c>
      <c r="D170" s="22">
        <v>11573.599999999999</v>
      </c>
    </row>
    <row r="171" spans="1:4">
      <c r="A171" s="14" t="s">
        <v>319</v>
      </c>
      <c r="B171" s="15" t="s">
        <v>320</v>
      </c>
      <c r="C171" s="19">
        <v>195</v>
      </c>
      <c r="D171" s="22">
        <v>29740</v>
      </c>
    </row>
    <row r="172" spans="1:4">
      <c r="A172" s="14" t="s">
        <v>321</v>
      </c>
      <c r="B172" s="15" t="s">
        <v>322</v>
      </c>
      <c r="C172" s="19">
        <v>105</v>
      </c>
      <c r="D172" s="22">
        <v>17821</v>
      </c>
    </row>
    <row r="173" spans="1:4">
      <c r="A173" s="14" t="s">
        <v>323</v>
      </c>
      <c r="B173" s="15" t="s">
        <v>324</v>
      </c>
      <c r="C173" s="19">
        <v>119</v>
      </c>
      <c r="D173" s="22">
        <v>12396</v>
      </c>
    </row>
    <row r="174" spans="1:4">
      <c r="A174" s="14" t="s">
        <v>325</v>
      </c>
      <c r="B174" s="15" t="s">
        <v>326</v>
      </c>
      <c r="C174" s="19">
        <v>146</v>
      </c>
      <c r="D174" s="22">
        <v>5171</v>
      </c>
    </row>
    <row r="175" spans="1:4">
      <c r="A175" s="14" t="s">
        <v>327</v>
      </c>
      <c r="B175" s="15" t="s">
        <v>328</v>
      </c>
      <c r="C175" s="19">
        <v>69</v>
      </c>
      <c r="D175" s="22">
        <v>16753</v>
      </c>
    </row>
    <row r="176" spans="1:4">
      <c r="A176" s="14" t="s">
        <v>329</v>
      </c>
      <c r="B176" s="15" t="s">
        <v>330</v>
      </c>
      <c r="C176" s="19">
        <v>118</v>
      </c>
      <c r="D176" s="22">
        <v>18761</v>
      </c>
    </row>
    <row r="177" spans="1:4">
      <c r="A177" s="14" t="s">
        <v>331</v>
      </c>
      <c r="B177" s="15" t="s">
        <v>332</v>
      </c>
      <c r="C177" s="19">
        <v>97</v>
      </c>
      <c r="D177" s="22">
        <v>4541.5</v>
      </c>
    </row>
    <row r="178" spans="1:4">
      <c r="A178" s="14" t="s">
        <v>333</v>
      </c>
      <c r="B178" s="15" t="s">
        <v>334</v>
      </c>
      <c r="C178" s="19">
        <v>74</v>
      </c>
      <c r="D178" s="22">
        <v>20718</v>
      </c>
    </row>
    <row r="179" spans="1:4">
      <c r="A179" s="14" t="s">
        <v>335</v>
      </c>
      <c r="B179" s="15" t="s">
        <v>336</v>
      </c>
      <c r="C179" s="19">
        <v>90</v>
      </c>
      <c r="D179" s="22">
        <v>10035</v>
      </c>
    </row>
    <row r="180" spans="1:4">
      <c r="A180" s="14" t="s">
        <v>340</v>
      </c>
      <c r="B180" s="15" t="s">
        <v>341</v>
      </c>
      <c r="C180" s="19">
        <v>161</v>
      </c>
      <c r="D180" s="22">
        <v>34377</v>
      </c>
    </row>
    <row r="181" spans="1:4">
      <c r="A181" s="14" t="s">
        <v>342</v>
      </c>
      <c r="B181" s="15" t="s">
        <v>343</v>
      </c>
      <c r="C181" s="19">
        <v>41</v>
      </c>
      <c r="D181" s="22">
        <v>18650</v>
      </c>
    </row>
    <row r="182" spans="1:4">
      <c r="A182" s="14" t="s">
        <v>344</v>
      </c>
      <c r="B182" s="15" t="s">
        <v>345</v>
      </c>
      <c r="C182" s="19">
        <v>292</v>
      </c>
      <c r="D182" s="22">
        <v>23323</v>
      </c>
    </row>
    <row r="183" spans="1:4">
      <c r="A183" s="14" t="s">
        <v>346</v>
      </c>
      <c r="B183" s="15" t="s">
        <v>347</v>
      </c>
      <c r="C183" s="19">
        <v>48</v>
      </c>
      <c r="D183" s="22">
        <v>6073</v>
      </c>
    </row>
    <row r="184" spans="1:4">
      <c r="A184" s="14" t="s">
        <v>348</v>
      </c>
      <c r="B184" s="15" t="s">
        <v>349</v>
      </c>
      <c r="C184" s="19">
        <v>102</v>
      </c>
      <c r="D184" s="22">
        <v>20275</v>
      </c>
    </row>
    <row r="185" spans="1:4">
      <c r="A185" s="14" t="s">
        <v>350</v>
      </c>
      <c r="B185" s="15" t="s">
        <v>351</v>
      </c>
      <c r="C185" s="19">
        <v>98</v>
      </c>
      <c r="D185" s="22">
        <v>15618</v>
      </c>
    </row>
    <row r="186" spans="1:4">
      <c r="A186" s="14" t="s">
        <v>352</v>
      </c>
      <c r="B186" s="15" t="s">
        <v>353</v>
      </c>
      <c r="C186" s="19">
        <v>206</v>
      </c>
      <c r="D186" s="22">
        <v>20801</v>
      </c>
    </row>
    <row r="187" spans="1:4">
      <c r="A187" s="14" t="s">
        <v>354</v>
      </c>
      <c r="B187" s="15" t="s">
        <v>355</v>
      </c>
      <c r="C187" s="19">
        <v>148</v>
      </c>
      <c r="D187" s="22">
        <v>20286</v>
      </c>
    </row>
    <row r="188" spans="1:4">
      <c r="A188" s="14" t="s">
        <v>356</v>
      </c>
      <c r="B188" s="15" t="s">
        <v>357</v>
      </c>
      <c r="C188" s="19">
        <v>121</v>
      </c>
      <c r="D188" s="22">
        <v>11326</v>
      </c>
    </row>
    <row r="189" spans="1:4">
      <c r="A189" s="14" t="s">
        <v>358</v>
      </c>
      <c r="B189" s="15" t="s">
        <v>359</v>
      </c>
      <c r="C189" s="19">
        <v>379</v>
      </c>
      <c r="D189" s="22">
        <v>15156</v>
      </c>
    </row>
    <row r="190" spans="1:4">
      <c r="A190" s="14" t="s">
        <v>360</v>
      </c>
      <c r="B190" s="15" t="s">
        <v>361</v>
      </c>
      <c r="C190" s="19">
        <v>114</v>
      </c>
      <c r="D190" s="22">
        <v>8425.4</v>
      </c>
    </row>
    <row r="191" spans="1:4">
      <c r="A191" s="14" t="s">
        <v>362</v>
      </c>
      <c r="B191" s="15" t="s">
        <v>363</v>
      </c>
      <c r="C191" s="19">
        <v>84</v>
      </c>
      <c r="D191" s="22">
        <v>19205</v>
      </c>
    </row>
    <row r="192" spans="1:4">
      <c r="A192" s="14" t="s">
        <v>501</v>
      </c>
      <c r="B192" s="15" t="s">
        <v>502</v>
      </c>
      <c r="C192" s="19">
        <v>0</v>
      </c>
      <c r="D192" s="22">
        <v>0</v>
      </c>
    </row>
    <row r="193" spans="1:4">
      <c r="A193" s="14" t="s">
        <v>364</v>
      </c>
      <c r="B193" s="15" t="s">
        <v>365</v>
      </c>
      <c r="C193" s="19">
        <v>73</v>
      </c>
      <c r="D193" s="22">
        <v>13017</v>
      </c>
    </row>
    <row r="194" spans="1:4">
      <c r="A194" s="14" t="s">
        <v>366</v>
      </c>
      <c r="B194" s="15" t="s">
        <v>367</v>
      </c>
      <c r="C194" s="19">
        <v>91</v>
      </c>
      <c r="D194" s="22">
        <v>16322.5</v>
      </c>
    </row>
    <row r="195" spans="1:4">
      <c r="A195" s="14" t="s">
        <v>531</v>
      </c>
      <c r="B195" s="15" t="s">
        <v>532</v>
      </c>
      <c r="C195" s="19">
        <v>204</v>
      </c>
      <c r="D195" s="22">
        <v>65944</v>
      </c>
    </row>
    <row r="196" spans="1:4">
      <c r="A196" s="14" t="s">
        <v>368</v>
      </c>
      <c r="B196" s="15" t="s">
        <v>369</v>
      </c>
      <c r="C196" s="19">
        <v>196</v>
      </c>
      <c r="D196" s="22">
        <v>31785</v>
      </c>
    </row>
    <row r="197" spans="1:4">
      <c r="A197" s="14" t="s">
        <v>370</v>
      </c>
      <c r="B197" s="15" t="s">
        <v>371</v>
      </c>
      <c r="C197" s="19">
        <v>217</v>
      </c>
      <c r="D197" s="22">
        <v>68728</v>
      </c>
    </row>
    <row r="198" spans="1:4">
      <c r="A198" s="14" t="s">
        <v>372</v>
      </c>
      <c r="B198" s="15" t="s">
        <v>373</v>
      </c>
      <c r="C198" s="19">
        <v>227</v>
      </c>
      <c r="D198" s="22">
        <v>25427</v>
      </c>
    </row>
    <row r="199" spans="1:4">
      <c r="A199" s="14" t="s">
        <v>374</v>
      </c>
      <c r="B199" s="15" t="s">
        <v>375</v>
      </c>
      <c r="C199" s="19">
        <v>121</v>
      </c>
      <c r="D199" s="22">
        <v>14303</v>
      </c>
    </row>
    <row r="200" spans="1:4">
      <c r="A200" s="14" t="s">
        <v>376</v>
      </c>
      <c r="B200" s="15" t="s">
        <v>377</v>
      </c>
      <c r="C200" s="19">
        <v>154</v>
      </c>
      <c r="D200" s="22">
        <v>11045</v>
      </c>
    </row>
    <row r="201" spans="1:4">
      <c r="A201" s="14" t="s">
        <v>378</v>
      </c>
      <c r="B201" s="15" t="s">
        <v>379</v>
      </c>
      <c r="C201" s="19">
        <v>1</v>
      </c>
      <c r="D201" s="22">
        <v>18410</v>
      </c>
    </row>
    <row r="202" spans="1:4">
      <c r="A202" s="14" t="s">
        <v>383</v>
      </c>
      <c r="B202" s="15" t="s">
        <v>384</v>
      </c>
      <c r="C202" s="19">
        <v>1</v>
      </c>
      <c r="D202" s="22">
        <v>537</v>
      </c>
    </row>
    <row r="203" spans="1:4">
      <c r="A203" s="14" t="s">
        <v>503</v>
      </c>
      <c r="B203" s="15" t="s">
        <v>504</v>
      </c>
      <c r="C203" s="19">
        <v>0</v>
      </c>
      <c r="D203" s="22">
        <v>0</v>
      </c>
    </row>
    <row r="204" spans="1:4">
      <c r="A204" s="14" t="s">
        <v>385</v>
      </c>
      <c r="B204" s="15" t="s">
        <v>386</v>
      </c>
      <c r="C204" s="19">
        <v>0</v>
      </c>
      <c r="D204" s="22">
        <v>0</v>
      </c>
    </row>
    <row r="205" spans="1:4">
      <c r="A205" s="14" t="s">
        <v>387</v>
      </c>
      <c r="B205" s="15" t="s">
        <v>388</v>
      </c>
      <c r="C205" s="19">
        <v>65</v>
      </c>
      <c r="D205" s="22">
        <v>3685.5</v>
      </c>
    </row>
    <row r="206" spans="1:4">
      <c r="A206" s="12" t="s">
        <v>391</v>
      </c>
      <c r="B206" s="13" t="s">
        <v>505</v>
      </c>
      <c r="C206" s="18">
        <v>1</v>
      </c>
      <c r="D206" s="11">
        <v>230000</v>
      </c>
    </row>
    <row r="207" spans="1:4">
      <c r="A207" s="12" t="s">
        <v>393</v>
      </c>
      <c r="B207" s="13" t="s">
        <v>394</v>
      </c>
      <c r="C207" s="18">
        <v>21</v>
      </c>
      <c r="D207" s="11">
        <v>3023</v>
      </c>
    </row>
    <row r="208" spans="1:4">
      <c r="A208" s="12" t="s">
        <v>506</v>
      </c>
      <c r="B208" s="13" t="s">
        <v>507</v>
      </c>
      <c r="C208" s="18">
        <v>0</v>
      </c>
      <c r="D208" s="11">
        <v>0</v>
      </c>
    </row>
    <row r="209" spans="1:4">
      <c r="A209" s="12" t="s">
        <v>508</v>
      </c>
      <c r="B209" s="13" t="s">
        <v>509</v>
      </c>
      <c r="C209" s="18">
        <v>45</v>
      </c>
      <c r="D209" s="11">
        <v>3006.4000000000005</v>
      </c>
    </row>
    <row r="210" spans="1:4">
      <c r="A210" s="12" t="s">
        <v>396</v>
      </c>
      <c r="B210" s="13" t="s">
        <v>397</v>
      </c>
      <c r="C210" s="18">
        <v>194</v>
      </c>
      <c r="D210" s="11">
        <v>5622.2999999999993</v>
      </c>
    </row>
    <row r="211" spans="1:4">
      <c r="A211" s="12" t="s">
        <v>398</v>
      </c>
      <c r="B211" s="13" t="s">
        <v>399</v>
      </c>
      <c r="C211" s="18">
        <v>18</v>
      </c>
      <c r="D211" s="11">
        <v>1805.9999999999998</v>
      </c>
    </row>
    <row r="212" spans="1:4">
      <c r="A212" s="12" t="s">
        <v>510</v>
      </c>
      <c r="B212" s="13" t="s">
        <v>511</v>
      </c>
      <c r="C212" s="18">
        <v>0</v>
      </c>
      <c r="D212" s="11">
        <v>0</v>
      </c>
    </row>
    <row r="213" spans="1:4">
      <c r="A213" s="12" t="s">
        <v>512</v>
      </c>
      <c r="B213" s="13" t="s">
        <v>513</v>
      </c>
      <c r="C213" s="18">
        <v>73</v>
      </c>
      <c r="D213" s="11">
        <v>1610</v>
      </c>
    </row>
    <row r="214" spans="1:4">
      <c r="A214" s="12" t="s">
        <v>514</v>
      </c>
      <c r="B214" s="13" t="s">
        <v>515</v>
      </c>
      <c r="C214" s="18">
        <v>0</v>
      </c>
      <c r="D214" s="11">
        <v>0</v>
      </c>
    </row>
    <row r="215" spans="1:4">
      <c r="A215" s="12" t="s">
        <v>401</v>
      </c>
      <c r="B215" s="13" t="s">
        <v>402</v>
      </c>
      <c r="C215" s="18">
        <v>14</v>
      </c>
      <c r="D215" s="11">
        <v>3163</v>
      </c>
    </row>
    <row r="216" spans="1:4">
      <c r="A216" s="12" t="s">
        <v>403</v>
      </c>
      <c r="B216" s="13" t="s">
        <v>404</v>
      </c>
      <c r="C216" s="18">
        <v>144</v>
      </c>
      <c r="D216" s="11">
        <v>3842</v>
      </c>
    </row>
    <row r="217" spans="1:4">
      <c r="A217" s="12" t="s">
        <v>405</v>
      </c>
      <c r="B217" s="13" t="s">
        <v>406</v>
      </c>
      <c r="C217" s="18">
        <v>74</v>
      </c>
      <c r="D217" s="11">
        <v>1925</v>
      </c>
    </row>
    <row r="218" spans="1:4">
      <c r="A218" s="12" t="s">
        <v>407</v>
      </c>
      <c r="B218" s="13" t="s">
        <v>408</v>
      </c>
      <c r="C218" s="18">
        <v>48</v>
      </c>
      <c r="D218" s="11">
        <v>3125.9</v>
      </c>
    </row>
    <row r="219" spans="1:4">
      <c r="A219" s="12" t="s">
        <v>409</v>
      </c>
      <c r="B219" s="13" t="s">
        <v>410</v>
      </c>
      <c r="C219" s="18">
        <v>39</v>
      </c>
      <c r="D219" s="11">
        <v>6476.8</v>
      </c>
    </row>
    <row r="220" spans="1:4">
      <c r="A220" s="12" t="s">
        <v>411</v>
      </c>
      <c r="B220" s="13" t="s">
        <v>516</v>
      </c>
      <c r="C220" s="18">
        <v>229</v>
      </c>
      <c r="D220" s="11">
        <v>3551.6</v>
      </c>
    </row>
    <row r="221" spans="1:4">
      <c r="A221" s="12" t="s">
        <v>413</v>
      </c>
      <c r="B221" s="13" t="s">
        <v>414</v>
      </c>
      <c r="C221" s="18">
        <v>238</v>
      </c>
      <c r="D221" s="11">
        <v>3806</v>
      </c>
    </row>
    <row r="222" spans="1:4">
      <c r="A222" s="12" t="s">
        <v>415</v>
      </c>
      <c r="B222" s="13" t="s">
        <v>416</v>
      </c>
      <c r="C222" s="18">
        <v>86</v>
      </c>
      <c r="D222" s="11">
        <v>1961</v>
      </c>
    </row>
    <row r="223" spans="1:4">
      <c r="A223" s="12" t="s">
        <v>417</v>
      </c>
      <c r="B223" s="13" t="s">
        <v>418</v>
      </c>
      <c r="C223" s="18">
        <v>60</v>
      </c>
      <c r="D223" s="11">
        <v>1973</v>
      </c>
    </row>
    <row r="224" spans="1:4">
      <c r="A224" s="12" t="s">
        <v>419</v>
      </c>
      <c r="B224" s="13" t="s">
        <v>420</v>
      </c>
      <c r="C224" s="18">
        <v>20</v>
      </c>
      <c r="D224" s="11">
        <v>440</v>
      </c>
    </row>
    <row r="225" spans="1:4">
      <c r="A225" s="12" t="s">
        <v>421</v>
      </c>
      <c r="B225" s="13" t="s">
        <v>422</v>
      </c>
      <c r="C225" s="18">
        <v>33</v>
      </c>
      <c r="D225" s="11">
        <v>1493.61</v>
      </c>
    </row>
    <row r="226" spans="1:4">
      <c r="A226" s="12" t="s">
        <v>423</v>
      </c>
      <c r="B226" s="13" t="s">
        <v>424</v>
      </c>
      <c r="C226" s="18">
        <v>45</v>
      </c>
      <c r="D226" s="11">
        <v>765</v>
      </c>
    </row>
    <row r="227" spans="1:4">
      <c r="A227" s="12" t="s">
        <v>425</v>
      </c>
      <c r="B227" s="13" t="s">
        <v>426</v>
      </c>
      <c r="C227" s="18">
        <v>181</v>
      </c>
      <c r="D227" s="11">
        <v>1937</v>
      </c>
    </row>
    <row r="228" spans="1:4">
      <c r="A228" s="12" t="s">
        <v>427</v>
      </c>
      <c r="B228" s="13" t="s">
        <v>428</v>
      </c>
      <c r="C228" s="18">
        <v>4</v>
      </c>
      <c r="D228" s="11">
        <v>265</v>
      </c>
    </row>
    <row r="229" spans="1:4">
      <c r="A229" s="12" t="s">
        <v>429</v>
      </c>
      <c r="B229" s="13" t="s">
        <v>430</v>
      </c>
      <c r="C229" s="18">
        <v>33</v>
      </c>
      <c r="D229" s="11">
        <v>770.80000000000007</v>
      </c>
    </row>
    <row r="230" spans="1:4">
      <c r="A230" s="12" t="s">
        <v>431</v>
      </c>
      <c r="B230" s="13" t="s">
        <v>432</v>
      </c>
      <c r="C230" s="18">
        <v>135</v>
      </c>
      <c r="D230" s="11">
        <v>5697.9</v>
      </c>
    </row>
    <row r="231" spans="1:4">
      <c r="A231" s="12" t="s">
        <v>433</v>
      </c>
      <c r="B231" s="13" t="s">
        <v>434</v>
      </c>
      <c r="C231" s="18">
        <v>127</v>
      </c>
      <c r="D231" s="11">
        <v>4657</v>
      </c>
    </row>
    <row r="232" spans="1:4">
      <c r="A232" s="13" t="s">
        <v>435</v>
      </c>
      <c r="B232" s="13" t="s">
        <v>436</v>
      </c>
      <c r="C232" s="18">
        <v>9</v>
      </c>
      <c r="D232" s="11">
        <v>1132</v>
      </c>
    </row>
  </sheetData>
  <protectedRanges>
    <protectedRange password="CAA7" sqref="A1:B1" name="区域1_6" securityDescriptor="O:WDG:WDD:(A;;CC;;;LA)"/>
    <protectedRange password="CAA7" sqref="D1" name="区域1_1_5" securityDescriptor="O:WDG:WDD:(A;;CC;;;LA)"/>
    <protectedRange password="CAA7" sqref="A206:B232" name="区域1_6_1" securityDescriptor="O:WDG:WDD:(A;;CC;;;LA)"/>
    <protectedRange password="CAA7" sqref="D206:D232" name="区域1_1_5_1" securityDescriptor="O:WDG:WDD:(A;;CC;;;LA)"/>
    <protectedRange password="CAA7" sqref="A180:B205" name="区域1_5_1" securityDescriptor="O:WDG:WDD:(A;;CC;;;LA)"/>
    <protectedRange password="CAA7" sqref="D180:D205" name="区域1_1_4_1" securityDescriptor="O:WDG:WDD:(A;;CC;;;LA)"/>
    <protectedRange password="CAA7" sqref="A158:B179" name="区域1_7" securityDescriptor="O:WDG:WDD:(A;;CC;;;LA)"/>
    <protectedRange password="CAA7" sqref="D158:D179" name="区域1_1_6" securityDescriptor="O:WDG:WDD:(A;;CC;;;LA)"/>
    <protectedRange password="CAA7" sqref="A120:B157" name="区域1_8" securityDescriptor="O:WDG:WDD:(A;;CC;;;LA)"/>
    <protectedRange password="CAA7" sqref="D120:D125 D128:D157" name="区域1_1_7" securityDescriptor="O:WDG:WDD:(A;;CC;;;LA)"/>
    <protectedRange password="CAA7" sqref="A71:B119" name="区域1_9" securityDescriptor="O:WDG:WDD:(A;;CC;;;LA)"/>
    <protectedRange password="CAA7" sqref="D71:D119" name="区域1_1_8" securityDescriptor="O:WDG:WDD:(A;;CC;;;LA)"/>
    <protectedRange password="CAA7" sqref="A36:B70" name="区域1_10" securityDescriptor="O:WDG:WDD:(A;;CC;;;LA)"/>
    <protectedRange password="CAA7" sqref="D36:D70" name="区域1_1_9" securityDescriptor="O:WDG:WDD:(A;;CC;;;LA)"/>
    <protectedRange password="CAA7" sqref="A2:B35" name="区域1_3_1" securityDescriptor="O:WDG:WDD:(A;;CC;;;LA)"/>
    <protectedRange password="CAA7" sqref="D2:D35" name="区域1_1_2_1" securityDescriptor="O:WDG:WDD:(A;;CC;;;LA)"/>
  </protectedRange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2016-01-02T06:55:03Z</dcterms:modified>
</cp:coreProperties>
</file>