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tao\Desktop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 l="1"/>
  <c r="J247" i="1" l="1"/>
  <c r="M247" i="1"/>
  <c r="J306" i="1"/>
  <c r="M306" i="1"/>
  <c r="I85" i="1" l="1"/>
  <c r="H85" i="1"/>
  <c r="J85" i="1" s="1"/>
  <c r="I60" i="1"/>
  <c r="H60" i="1"/>
  <c r="H58" i="1"/>
  <c r="F60" i="1"/>
  <c r="M59" i="1"/>
  <c r="M60" i="1" s="1"/>
  <c r="J59" i="1"/>
  <c r="J60" i="1" s="1"/>
  <c r="H188" i="1" l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<sst xmlns="http://schemas.openxmlformats.org/spreadsheetml/2006/main" count="2072" uniqueCount="1083">
  <si>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</si>
  <si>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</si>
  <si>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</si>
  <si>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</si>
  <si>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</si>
  <si>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</si>
  <si>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</si>
  <si>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</si>
  <si>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</si>
  <si>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</si>
  <si>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</si>
  <si>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</si>
  <si>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</si>
  <si>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</si>
  <si>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</si>
  <si>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</si>
  <si>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</si>
  <si>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</si>
  <si>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</si>
  <si>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</si>
  <si>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</si>
  <si>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</si>
  <si>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</si>
  <si>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</si>
  <si>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</si>
  <si>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</si>
  <si>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</si>
  <si>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</si>
  <si>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</si>
  <si>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</si>
  <si>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</si>
  <si>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</si>
  <si>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</si>
  <si>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</si>
  <si>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</si>
  <si>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</si>
  <si>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</si>
  <si>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</si>
  <si>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</si>
  <si>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</si>
  <si>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</si>
  <si>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</si>
  <si>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</si>
  <si>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</si>
  <si>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</si>
  <si>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</si>
  <si>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</si>
  <si>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</si>
  <si>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</si>
  <si>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</si>
  <si>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</si>
  <si>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</si>
  <si>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</si>
  <si>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</si>
  <si>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</si>
  <si>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</si>
  <si>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</si>
  <si>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</si>
  <si>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</si>
  <si>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</si>
  <si>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</si>
  <si>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</si>
  <si>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</si>
  <si>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</si>
  <si>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</si>
  <si>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</si>
  <si>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</si>
  <si>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</si>
  <si>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</si>
  <si>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</si>
  <si>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</si>
  <si>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</si>
  <si>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</si>
  <si>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</si>
  <si>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</si>
  <si>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</si>
  <si>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</si>
  <si>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</si>
  <si>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</si>
  <si>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</si>
  <si>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</si>
  <si>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</si>
  <si>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</si>
  <si>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</si>
  <si>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</si>
  <si>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</si>
  <si>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</si>
  <si>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</si>
  <si>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</si>
  <si>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</si>
  <si>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</si>
  <si>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</si>
  <si>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</si>
  <si>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</si>
  <si>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</si>
  <si>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</si>
  <si>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</si>
  <si>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</si>
  <si>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</si>
  <si>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</si>
  <si>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</si>
  <si>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</si>
  <si>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</si>
  <si>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</si>
  <si>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</si>
  <si>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</si>
  <si>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</si>
  <si>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</si>
  <si>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</si>
  <si>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</si>
  <si>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</si>
  <si>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</si>
  <si>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</si>
  <si>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</si>
  <si>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</si>
  <si>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</si>
  <si>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</si>
  <si>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</si>
  <si>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</si>
  <si>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</si>
  <si>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</si>
  <si>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</si>
  <si>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</si>
  <si>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</si>
  <si>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</si>
  <si>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</si>
  <si>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</si>
  <si>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</si>
  <si>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</si>
  <si>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</si>
  <si>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</si>
  <si>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</si>
  <si>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</si>
  <si>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</si>
  <si>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</si>
  <si>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</si>
  <si>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</si>
  <si>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</si>
  <si>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</si>
  <si>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</si>
  <si>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</si>
  <si>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</si>
  <si>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</si>
  <si>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</si>
  <si>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</si>
  <si>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</si>
  <si>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</si>
  <si>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</si>
  <si>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</si>
  <si>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</si>
  <si>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</si>
  <si>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</si>
  <si>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</si>
  <si>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</si>
  <si>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</si>
  <si>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</si>
  <si>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</si>
  <si>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</si>
  <si>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</si>
  <si>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</si>
  <si>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</si>
  <si>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</si>
  <si>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</si>
  <si>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</si>
  <si>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</si>
  <si>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</si>
  <si>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</si>
  <si>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</si>
  <si>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</si>
  <si>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</si>
  <si>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</si>
  <si>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</si>
  <si>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</si>
  <si>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</si>
  <si>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</si>
  <si>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</si>
  <si>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</si>
  <si>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</si>
  <si>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</si>
  <si>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</si>
  <si>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</si>
  <si>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</si>
  <si>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</si>
  <si>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</si>
  <si>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</si>
  <si>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</si>
  <si>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</si>
  <si>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</si>
  <si>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</si>
  <si>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</si>
  <si>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</si>
  <si>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</si>
  <si>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</si>
  <si>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</si>
  <si>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</si>
  <si>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</si>
  <si>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</si>
  <si>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</si>
  <si>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</si>
  <si>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</si>
  <si>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</si>
  <si>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</si>
  <si>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</si>
  <si>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</si>
  <si>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</si>
  <si>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</si>
  <si>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</si>
  <si>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</si>
  <si>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</si>
  <si>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</si>
  <si>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</si>
  <si>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</si>
  <si>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</si>
  <si>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</si>
  <si>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</si>
  <si>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</si>
  <si>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</si>
  <si>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</si>
  <si>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</si>
  <si>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</si>
  <si>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</si>
  <si>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</si>
  <si>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</si>
  <si>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</si>
  <si>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</si>
  <si>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</si>
  <si>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</si>
  <si>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</si>
  <si>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</si>
  <si>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</si>
  <si>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</si>
  <si>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</si>
  <si>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</si>
  <si>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</si>
  <si>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</si>
  <si>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</si>
  <si>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</si>
  <si>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</si>
  <si>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</si>
  <si>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</si>
  <si>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</si>
  <si>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</si>
  <si>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</si>
  <si>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</si>
  <si>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</si>
  <si>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</si>
  <si>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</si>
  <si>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</si>
  <si>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</si>
  <si>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</si>
  <si>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</si>
  <si>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</si>
  <si>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</si>
  <si>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</si>
  <si>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</si>
  <si>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</si>
  <si>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</si>
  <si>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</si>
  <si>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</si>
  <si>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</si>
  <si>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</si>
  <si>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</si>
  <si>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</si>
  <si>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</si>
  <si>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</si>
  <si>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</si>
  <si>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</si>
  <si>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</si>
  <si>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</si>
  <si>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</si>
  <si>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</si>
  <si>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</si>
  <si>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</si>
  <si>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</si>
  <si>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</si>
  <si>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</si>
  <si>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</si>
  <si>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</si>
  <si>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</si>
  <si>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</si>
  <si>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</si>
  <si>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</si>
  <si>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</si>
  <si>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</si>
  <si>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</si>
  <si>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</si>
  <si>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</si>
  <si>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</si>
  <si>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</si>
  <si>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</si>
  <si>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</si>
  <si>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</si>
  <si>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</si>
  <si>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</si>
  <si>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</si>
  <si>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</si>
  <si>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</si>
  <si>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</si>
  <si>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</si>
  <si>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</si>
  <si>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</si>
  <si>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</si>
  <si>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</si>
  <si>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</si>
  <si>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</si>
  <si>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</si>
  <si>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</si>
  <si>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</si>
  <si>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</si>
  <si>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</si>
  <si>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</si>
  <si>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</si>
  <si>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</si>
  <si>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</si>
  <si>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</si>
  <si>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</si>
  <si>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</si>
  <si>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</si>
  <si>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</si>
  <si>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</si>
  <si>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</si>
  <si>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</si>
  <si>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</si>
  <si>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</si>
  <si>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</si>
  <si>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</si>
  <si>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</si>
  <si>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</si>
  <si>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</si>
  <si>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</si>
  <si>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</si>
  <si>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</si>
  <si>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</si>
  <si>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</si>
  <si>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</si>
  <si>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</si>
  <si>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</si>
  <si>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</si>
  <si>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</si>
  <si>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</si>
  <si>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</si>
  <si>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</si>
  <si>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</si>
  <si>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</si>
  <si>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</si>
  <si>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</si>
  <si>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</si>
  <si>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</si>
  <si>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</si>
  <si>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</si>
  <si>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</si>
  <si>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</si>
  <si>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</si>
  <si>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</si>
  <si>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</si>
  <si>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</si>
  <si>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</si>
  <si>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</si>
  <si>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</si>
  <si>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</si>
  <si>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</si>
  <si>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</si>
  <si>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</si>
  <si>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</si>
  <si>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</si>
  <si>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</si>
  <si>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</si>
  <si>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</si>
  <si>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</si>
  <si>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</si>
  <si>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</si>
  <si>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</si>
  <si>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</si>
  <si>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</si>
  <si>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</si>
  <si>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</si>
  <si>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</si>
  <si>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</si>
  <si>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</si>
  <si>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</si>
  <si>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</si>
  <si>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</si>
  <si>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</si>
  <si>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</si>
  <si>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</si>
  <si>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</si>
  <si>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</si>
  <si>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</si>
  <si>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</si>
  <si>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</si>
  <si>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</si>
  <si>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</si>
  <si>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</si>
  <si>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</si>
  <si>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</si>
  <si>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</si>
  <si>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</si>
  <si>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</si>
  <si>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</si>
  <si>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</si>
  <si>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</si>
  <si>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</si>
  <si>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</si>
  <si>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</si>
  <si>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</si>
  <si>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</si>
  <si>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</si>
  <si>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</si>
  <si>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</si>
  <si>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</si>
  <si>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</si>
  <si>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</si>
  <si>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</si>
  <si>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</si>
  <si>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</si>
  <si>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</si>
  <si>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</si>
  <si>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</si>
  <si>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</si>
  <si>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</si>
  <si>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</si>
  <si>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</si>
  <si>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</si>
  <si>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</si>
  <si>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</si>
  <si>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</si>
  <si>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</si>
  <si>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</si>
  <si>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</si>
  <si>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</si>
  <si>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</si>
  <si>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</si>
  <si>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</si>
  <si>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</si>
  <si>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</si>
  <si>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</si>
  <si>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</si>
  <si>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</si>
  <si>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</si>
  <si>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</si>
  <si>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</si>
  <si>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</si>
  <si>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</si>
  <si>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</si>
  <si>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</si>
  <si>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</si>
  <si>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</si>
  <si>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</si>
  <si>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</si>
  <si>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</si>
  <si>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</si>
  <si>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</si>
  <si>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</si>
  <si>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</si>
  <si>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</si>
  <si>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</si>
  <si>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</si>
  <si>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</si>
  <si>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</si>
  <si>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</si>
  <si>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</si>
  <si>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</si>
  <si>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</si>
  <si>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</si>
  <si>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</si>
  <si>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</si>
  <si>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</si>
  <si>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</si>
  <si>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</si>
  <si>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</si>
  <si>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</si>
  <si>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</si>
  <si>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</si>
  <si>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</si>
  <si>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</si>
  <si>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</si>
  <si>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</si>
  <si>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</si>
  <si>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</si>
  <si>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</si>
  <si>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</si>
  <si>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</si>
  <si>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</si>
  <si>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</si>
  <si>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</si>
  <si>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</si>
  <si>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</si>
  <si>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</si>
  <si>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</si>
  <si>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</si>
  <si>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</si>
  <si>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</si>
  <si>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</si>
  <si>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</si>
  <si>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</si>
  <si>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</si>
  <si>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</si>
  <si>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</si>
  <si>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</si>
  <si>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</si>
  <si>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</si>
  <si>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</si>
  <si>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</si>
  <si>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</si>
  <si>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</si>
  <si>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</si>
  <si>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</si>
  <si>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</si>
  <si>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</si>
  <si>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</si>
  <si>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</si>
  <si>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</si>
  <si>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</si>
  <si>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</si>
  <si>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</si>
  <si>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</si>
  <si>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</si>
  <si>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</si>
  <si>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</si>
  <si>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</si>
  <si>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</si>
  <si>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</si>
  <si>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</si>
  <si>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</si>
  <si>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</si>
  <si>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</si>
  <si>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</si>
  <si>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</si>
  <si>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</si>
  <si>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</si>
  <si>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</si>
  <si>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</si>
  <si>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</si>
  <si>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</si>
  <si>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</si>
  <si>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</si>
  <si>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</si>
  <si>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</si>
  <si>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</si>
  <si>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</si>
  <si>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</si>
  <si>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</si>
  <si>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</si>
  <si>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</si>
  <si>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</si>
  <si>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</si>
  <si>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</si>
  <si>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</si>
  <si>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</si>
  <si>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</si>
  <si>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</si>
  <si>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</si>
  <si>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</si>
  <si>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</si>
  <si>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</si>
  <si>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</si>
  <si>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</si>
  <si>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</si>
  <si>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</si>
  <si>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</si>
  <si>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</si>
  <si>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</si>
  <si>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</si>
  <si>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</si>
  <si>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</si>
  <si>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</si>
  <si>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</si>
  <si>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</si>
  <si>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</si>
  <si>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</si>
  <si>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</si>
  <si>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</si>
  <si>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</si>
  <si>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</si>
  <si>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</si>
  <si>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</si>
  <si>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</si>
  <si>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</si>
  <si>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</si>
  <si>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</si>
  <si>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</si>
  <si>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</si>
  <si>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</si>
  <si>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</si>
  <si>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</si>
  <si>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</si>
  <si>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</si>
  <si>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</si>
  <si>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</si>
  <si>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</si>
  <si>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</si>
  <si>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</si>
  <si>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</si>
  <si>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</si>
  <si>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</si>
  <si>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</si>
  <si>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</si>
  <si>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</si>
  <si>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</si>
  <si>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</si>
  <si>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</si>
  <si>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</si>
  <si>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</si>
  <si>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</si>
  <si>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</si>
  <si>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</si>
  <si>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</si>
  <si>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</si>
  <si>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</si>
  <si>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</si>
  <si>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</si>
  <si>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</si>
  <si>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</si>
  <si>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</si>
  <si>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</si>
  <si>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</si>
  <si>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</si>
  <si>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</si>
  <si>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</si>
  <si>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</si>
  <si>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</si>
  <si>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</si>
  <si>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</si>
  <si>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</si>
  <si>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</si>
  <si>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</si>
  <si>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</si>
  <si>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</si>
  <si>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</si>
  <si>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</si>
  <si>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</si>
  <si>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</si>
  <si>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</si>
  <si>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</si>
  <si>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</si>
  <si>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</si>
  <si>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</si>
  <si>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</si>
  <si>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</si>
  <si>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</si>
  <si>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</si>
  <si>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</si>
  <si>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</si>
  <si>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</si>
  <si>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</si>
  <si>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</si>
  <si>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</si>
  <si>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</si>
  <si>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</si>
  <si>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</si>
  <si>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</si>
  <si>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</si>
  <si>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</si>
  <si>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</si>
  <si>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</si>
  <si>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</si>
  <si>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</si>
  <si>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</si>
  <si>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</si>
  <si>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</si>
  <si>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</si>
  <si>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</si>
  <si>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</si>
  <si>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</si>
  <si>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</si>
  <si>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</si>
  <si>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</si>
  <si>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</si>
  <si>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</si>
  <si>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</si>
  <si>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</si>
  <si>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</si>
  <si>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</si>
  <si>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</si>
  <si>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</si>
  <si>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</si>
  <si>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</si>
  <si>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</si>
  <si>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</si>
  <si>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</si>
  <si>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</si>
  <si>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</si>
  <si>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</si>
  <si>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</si>
  <si>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</si>
  <si>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</si>
  <si>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</si>
  <si>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</si>
  <si>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</si>
  <si>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</si>
  <si>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</si>
  <si>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</si>
  <si>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</si>
  <si>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</si>
  <si>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</si>
  <si>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</si>
  <si>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</si>
  <si>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</si>
  <si>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</si>
  <si>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</si>
  <si>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</si>
  <si>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</si>
  <si>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</si>
  <si>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</si>
  <si>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</si>
  <si>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</si>
  <si>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</si>
  <si>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</si>
  <si>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</si>
  <si>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</si>
  <si>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</si>
  <si>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</si>
  <si>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</si>
  <si>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</si>
  <si>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</si>
  <si>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</si>
  <si>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</si>
  <si>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</si>
  <si>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</si>
  <si>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</si>
  <si>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</si>
  <si>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</si>
  <si>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</si>
  <si>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</si>
  <si>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</si>
  <si>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</si>
  <si>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</si>
  <si>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</si>
  <si>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</si>
  <si>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</si>
  <si>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</si>
  <si>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</si>
  <si>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</si>
  <si>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</si>
  <si>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</si>
  <si>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</si>
  <si>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</si>
  <si>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</si>
  <si>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</si>
  <si>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</si>
  <si>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</si>
  <si>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</si>
  <si>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</si>
  <si>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</si>
  <si>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</si>
  <si>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</si>
  <si>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</si>
  <si>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</si>
  <si>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</si>
  <si>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</si>
  <si>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</si>
  <si>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</si>
  <si>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</si>
  <si>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</si>
  <si>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</si>
  <si>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</si>
  <si>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</si>
  <si>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</si>
  <si>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</si>
  <si>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</si>
  <si>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</si>
  <si>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</si>
  <si>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</si>
  <si>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</si>
  <si>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</si>
  <si>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</si>
  <si>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</si>
  <si>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</si>
  <si>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</si>
  <si>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</si>
  <si>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</si>
  <si>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</si>
  <si>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</si>
  <si>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</si>
  <si>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</si>
  <si>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</si>
  <si>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</si>
  <si>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</si>
  <si>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</si>
  <si>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</si>
  <si>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</si>
  <si>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</si>
  <si>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</si>
  <si>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</si>
  <si>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</si>
  <si>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</si>
  <si>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</si>
  <si>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</si>
  <si>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</si>
  <si>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</si>
  <si>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</si>
  <si>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</si>
  <si>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</si>
  <si>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</si>
  <si>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</si>
  <si>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</si>
  <si>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</si>
  <si>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</si>
  <si>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</si>
  <si>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</si>
  <si>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</si>
  <si>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</si>
  <si>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</si>
  <si>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</si>
  <si>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</si>
  <si>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</si>
  <si>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</si>
  <si>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</si>
  <si>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</si>
  <si>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</si>
  <si>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</si>
  <si>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</si>
  <si>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</si>
  <si>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</si>
  <si>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</si>
  <si>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</si>
  <si>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</si>
  <si>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</si>
  <si>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</si>
  <si>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</si>
  <si>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</si>
  <si>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</si>
  <si>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</si>
  <si>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</si>
  <si>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</si>
  <si>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</si>
  <si>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</si>
  <si>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</si>
  <si>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</si>
  <si>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</si>
  <si>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</si>
  <si>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</si>
  <si>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</si>
  <si>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</si>
  <si>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</si>
  <si>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</si>
  <si>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</si>
  <si>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</si>
  <si>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</si>
  <si>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</si>
  <si>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</si>
  <si>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</si>
  <si>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</si>
  <si>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</si>
  <si>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</si>
  <si>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</si>
  <si>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</si>
  <si>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</si>
  <si>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</si>
  <si>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</si>
  <si>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</si>
  <si>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</si>
  <si>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</si>
  <si>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</si>
  <si>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</si>
  <si>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</si>
  <si>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</si>
  <si>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</si>
  <si>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</si>
  <si>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</si>
  <si>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</si>
  <si>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</si>
  <si>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</si>
  <si>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</si>
  <si>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</si>
  <si>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</si>
  <si>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</si>
  <si>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</si>
  <si>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</si>
  <si>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</si>
  <si>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</si>
  <si>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</si>
  <si>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</si>
  <si>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</si>
  <si>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</si>
  <si>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</si>
  <si>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</si>
  <si>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</si>
  <si>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</si>
  <si>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</si>
  <si>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</si>
  <si>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</si>
  <si>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</si>
  <si>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</si>
  <si>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</si>
  <si>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</si>
  <si>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</si>
  <si>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</si>
  <si>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</si>
  <si>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</si>
  <si>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</si>
  <si>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</si>
  <si>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</si>
  <si>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</si>
  <si>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</si>
  <si>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</si>
  <si>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</si>
  <si>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</si>
  <si>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</si>
  <si>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</si>
  <si>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</si>
  <si>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</si>
  <si>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</si>
  <si>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</si>
  <si>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</si>
  <si>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</si>
  <si>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</si>
  <si>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</si>
  <si>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</si>
  <si>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</si>
  <si>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</si>
  <si>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</si>
  <si>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</si>
  <si>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</si>
  <si>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</si>
  <si>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</si>
  <si>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</si>
  <si>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</si>
  <si>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</si>
  <si>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</si>
  <si>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</si>
  <si>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</si>
  <si>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</si>
  <si>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</si>
  <si>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</si>
  <si>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</si>
  <si>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</si>
  <si>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</si>
  <si>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</si>
  <si>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</si>
  <si>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</si>
  <si>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</si>
  <si>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</si>
  <si>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</si>
  <si>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</si>
  <si>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</si>
  <si>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</si>
  <si>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</si>
  <si>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</si>
  <si>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</si>
  <si>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</si>
  <si>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</si>
  <si>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</si>
  <si>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</si>
  <si>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</si>
  <si>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</si>
  <si>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</si>
  <si>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</si>
  <si>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</si>
  <si>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</si>
  <si>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</si>
  <si>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</si>
  <si>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</si>
  <si>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</si>
  <si>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</si>
  <si>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</si>
  <si>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</si>
  <si>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</si>
  <si>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</si>
  <si>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</si>
  <si>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</si>
  <si>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</si>
  <si>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</si>
  <si>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</si>
  <si>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</si>
  <si>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</si>
  <si>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</si>
  <si>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</si>
  <si>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</si>
  <si>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</si>
  <si>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</si>
  <si>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</si>
  <si>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</si>
  <si>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</si>
  <si>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</si>
  <si>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</si>
  <si>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</si>
  <si>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</si>
  <si>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</si>
  <si>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</si>
  <si>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</si>
  <si>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</si>
  <si>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</si>
  <si>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</si>
  <si>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</si>
  <si>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</si>
  <si>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</si>
  <si>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</si>
  <si>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</si>
  <si>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</si>
  <si>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</si>
  <si>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</si>
  <si>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</si>
  <si>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</si>
  <si>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</si>
  <si>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</si>
  <si>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</si>
  <si>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</si>
  <si>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</si>
  <si>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</si>
  <si>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</si>
  <si>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</si>
  <si>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</si>
  <si>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</si>
  <si>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</si>
  <si>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</si>
  <si>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</si>
  <si>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</si>
  <si>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</si>
  <si>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</si>
  <si>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</si>
  <si>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</si>
  <si>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</si>
  <si>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</si>
  <si>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</si>
  <si>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</si>
  <si>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</si>
  <si>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</si>
  <si>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</si>
  <si>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</si>
  <si>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</si>
  <si>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</si>
  <si>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</si>
  <si>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</si>
  <si>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</si>
  <si>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</si>
  <si>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</si>
  <si>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</si>
  <si>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</si>
  <si>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</si>
  <si>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</si>
  <si>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</si>
  <si>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</si>
  <si>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</si>
  <si>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</si>
  <si>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</si>
  <si>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</si>
  <si>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</si>
  <si>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</si>
  <si>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</si>
  <si>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</si>
  <si>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</si>
  <si>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</si>
  <si>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</si>
  <si>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</si>
  <si>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</si>
  <si>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</si>
  <si>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</si>
  <si>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</si>
  <si>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</si>
  <si>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</si>
  <si>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</si>
  <si>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</si>
  <si>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</si>
  <si>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</si>
  <si>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</si>
  <si>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</si>
  <si>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</si>
  <si>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</si>
  <si>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</si>
  <si>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</si>
  <si>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</si>
  <si>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</si>
  <si>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</si>
  <si>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</si>
  <si>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</si>
  <si>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</si>
  <si>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</si>
  <si>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</si>
  <si>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</si>
  <si>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</si>
  <si>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</si>
  <si>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</si>
  <si>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</si>
  <si>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</si>
  <si>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</si>
  <si>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</si>
  <si>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</si>
  <si>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</si>
  <si>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>2016年3月12日  上海大悦城商户销售</t>
    <phoneticPr fontId="5" type="noConversion"/>
  </si>
  <si>
    <t>星期六</t>
    <phoneticPr fontId="5" type="noConversion"/>
  </si>
  <si>
    <t>天气：多云转小雨 6至13℃</t>
    <phoneticPr fontId="5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</si>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</sst>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334" activePane="bottomLeft" state="frozen"/>
      <selection pane="bottomLeft" activeCell="J19" sqref="J19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3" t="s">
        <v>1079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28.5" customHeight="1" thickBot="1" x14ac:dyDescent="0.2">
      <c r="A2" s="118" t="s">
        <v>1081</v>
      </c>
      <c r="B2" s="119"/>
      <c r="C2" s="119"/>
      <c r="D2" s="119"/>
      <c r="E2" s="119"/>
      <c r="F2" s="120"/>
      <c r="G2" s="116" t="s">
        <v>1080</v>
      </c>
      <c r="H2" s="117"/>
      <c r="I2" s="15" t="s">
        <v>668</v>
      </c>
      <c r="J2" s="14">
        <f>192+1413</f>
        <v>1605</v>
      </c>
      <c r="K2" s="22" t="s">
        <v>34</v>
      </c>
      <c r="L2" s="14" t="s">
        <v>33</v>
      </c>
      <c r="M2" s="17">
        <f>13837+20676+553</f>
        <v>35066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59950</v>
      </c>
      <c r="I4" s="7">
        <v>284</v>
      </c>
      <c r="J4" s="39">
        <f t="shared" ref="J4:J9" si="0">IFERROR(H4/I4,"")</f>
        <v>211.09154929577466</v>
      </c>
      <c r="K4" s="44"/>
      <c r="L4" s="45">
        <f t="shared" ref="L4:L35" si="1">IFERROR(H4/$H$340,"")</f>
        <v>1.6000140150018272E-2</v>
      </c>
      <c r="M4" s="46">
        <f t="shared" ref="M4:M9" si="2">IFERROR(H4/F4,"")</f>
        <v>49.958333333333336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2699</v>
      </c>
      <c r="I5" s="7">
        <v>6</v>
      </c>
      <c r="J5" s="39">
        <f t="shared" si="0"/>
        <v>449.83333333333331</v>
      </c>
      <c r="K5" s="44"/>
      <c r="L5" s="45">
        <f t="shared" si="1"/>
        <v>7.2033992101583517E-4</v>
      </c>
      <c r="M5" s="46">
        <f t="shared" si="2"/>
        <v>85.14195583596215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7903.8</v>
      </c>
      <c r="I6" s="7">
        <v>40</v>
      </c>
      <c r="J6" s="39">
        <f t="shared" si="0"/>
        <v>197.595</v>
      </c>
      <c r="K6" s="44"/>
      <c r="L6" s="45">
        <f t="shared" si="1"/>
        <v>2.109456342247113E-3</v>
      </c>
      <c r="M6" s="46">
        <f t="shared" si="2"/>
        <v>105.73645484949833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1091</v>
      </c>
      <c r="I7" s="7">
        <v>6</v>
      </c>
      <c r="J7" s="39">
        <f t="shared" si="0"/>
        <v>181.83333333333334</v>
      </c>
      <c r="K7" s="44"/>
      <c r="L7" s="45">
        <f t="shared" si="1"/>
        <v>2.9117853050325163E-4</v>
      </c>
      <c r="M7" s="46">
        <f t="shared" si="2"/>
        <v>36.983050847457626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1871</v>
      </c>
      <c r="I8" s="7">
        <v>16</v>
      </c>
      <c r="J8" s="39">
        <f t="shared" si="0"/>
        <v>116.9375</v>
      </c>
      <c r="K8" s="44"/>
      <c r="L8" s="45">
        <f t="shared" si="1"/>
        <v>4.9935383187129582E-4</v>
      </c>
      <c r="M8" s="46">
        <f t="shared" si="2"/>
        <v>49.236842105263158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1747</v>
      </c>
      <c r="I9" s="7">
        <v>5</v>
      </c>
      <c r="J9" s="39">
        <f t="shared" si="0"/>
        <v>349.4</v>
      </c>
      <c r="K9" s="44"/>
      <c r="L9" s="45">
        <f t="shared" si="1"/>
        <v>4.6625929678201705E-4</v>
      </c>
      <c r="M9" s="46">
        <f t="shared" si="2"/>
        <v>27.555205047318612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10289.299999999999</v>
      </c>
      <c r="I10" s="7">
        <v>49</v>
      </c>
      <c r="J10" s="39">
        <f t="shared" ref="J10:J76" si="3">IFERROR(H10/I10,"")</f>
        <v>209.98571428571427</v>
      </c>
      <c r="K10" s="44"/>
      <c r="L10" s="45">
        <f t="shared" si="1"/>
        <v>2.7461258055977147E-3</v>
      </c>
      <c r="M10" s="46">
        <f t="shared" ref="M10:M76" si="4">IFERROR(H10/F10,"")</f>
        <v>154.72631578947366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38575.910000000003</v>
      </c>
      <c r="I11" s="7">
        <v>772</v>
      </c>
      <c r="J11" s="39">
        <f t="shared" si="3"/>
        <v>49.968795336787572</v>
      </c>
      <c r="K11" s="44"/>
      <c r="L11" s="45">
        <f t="shared" si="1"/>
        <v>1.0295579089482759E-2</v>
      </c>
      <c r="M11" s="46">
        <f t="shared" si="4"/>
        <v>145.84465028355388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10141</v>
      </c>
      <c r="I12" s="7">
        <v>84</v>
      </c>
      <c r="J12" s="39">
        <f t="shared" ref="J12:J14" si="5">IFERROR(H12/I12,"")</f>
        <v>120.72619047619048</v>
      </c>
      <c r="K12" s="44"/>
      <c r="L12" s="45">
        <f t="shared" si="1"/>
        <v>2.7065458091965855E-3</v>
      </c>
      <c r="M12" s="46">
        <f t="shared" ref="M12" si="6">IFERROR(H12/F12,"")</f>
        <v>149.13235294117646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23313</v>
      </c>
      <c r="I13" s="7">
        <v>38</v>
      </c>
      <c r="J13" s="39">
        <f t="shared" ref="J13" si="7">IFERROR(H13/I13,"")</f>
        <v>613.5</v>
      </c>
      <c r="K13" s="44"/>
      <c r="L13" s="45">
        <f t="shared" si="1"/>
        <v>6.2220394881964299E-3</v>
      </c>
      <c r="M13" s="46">
        <f t="shared" ref="M13" si="8">IFERROR(H13/F13,"")</f>
        <v>419.29856115107913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 t="s">
        <v>1082</v>
      </c>
      <c r="I14" s="7" t="s">
        <v>1082</v>
      </c>
      <c r="J14" s="39" t="str">
        <f t="shared" si="5"/>
        <v/>
      </c>
      <c r="K14" s="44"/>
      <c r="L14" s="45" t="str">
        <f t="shared" si="1"/>
        <v/>
      </c>
      <c r="M14" s="46" t="str">
        <f t="shared" ref="M14" si="9">IFERROR(H14/F14,"")</f>
        <v/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2432</v>
      </c>
      <c r="I15" s="7">
        <v>7</v>
      </c>
      <c r="J15" s="39">
        <f t="shared" si="3"/>
        <v>347.42857142857144</v>
      </c>
      <c r="K15" s="44"/>
      <c r="L15" s="45">
        <f t="shared" si="1"/>
        <v>6.4907991400908153E-4</v>
      </c>
      <c r="M15" s="46">
        <f t="shared" si="4"/>
        <v>67.951941883207596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3312</v>
      </c>
      <c r="I16" s="7">
        <v>10</v>
      </c>
      <c r="J16" s="39">
        <f t="shared" si="3"/>
        <v>331.2</v>
      </c>
      <c r="K16" s="44"/>
      <c r="L16" s="45">
        <f t="shared" si="1"/>
        <v>8.8394435657815709E-4</v>
      </c>
      <c r="M16" s="46">
        <f t="shared" si="4"/>
        <v>94.628571428571433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854</v>
      </c>
      <c r="I17" s="7">
        <v>3</v>
      </c>
      <c r="J17" s="39">
        <f t="shared" si="3"/>
        <v>284.66666666666669</v>
      </c>
      <c r="K17" s="44"/>
      <c r="L17" s="45">
        <f t="shared" si="1"/>
        <v>2.279252658568074E-4</v>
      </c>
      <c r="M17" s="46">
        <f t="shared" si="4"/>
        <v>19.49771689497717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32457.5</v>
      </c>
      <c r="I18" s="7">
        <v>860</v>
      </c>
      <c r="J18" s="39">
        <f t="shared" si="3"/>
        <v>37.741279069767444</v>
      </c>
      <c r="K18" s="44"/>
      <c r="L18" s="45">
        <f t="shared" si="1"/>
        <v>8.6626280053247393E-3</v>
      </c>
      <c r="M18" s="46">
        <f t="shared" si="4"/>
        <v>158.32926829268294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17416</v>
      </c>
      <c r="I19" s="7">
        <v>317</v>
      </c>
      <c r="J19" s="39">
        <f t="shared" si="3"/>
        <v>54.940063091482649</v>
      </c>
      <c r="K19" s="44"/>
      <c r="L19" s="45">
        <f t="shared" si="1"/>
        <v>4.6481808315716137E-3</v>
      </c>
      <c r="M19" s="46">
        <f t="shared" si="4"/>
        <v>143.93388429752065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2133.1</v>
      </c>
      <c r="I20" s="7">
        <v>2</v>
      </c>
      <c r="J20" s="39">
        <f t="shared" si="3"/>
        <v>1066.55</v>
      </c>
      <c r="K20" s="44"/>
      <c r="L20" s="45">
        <f t="shared" si="1"/>
        <v>5.6930607095919891E-4</v>
      </c>
      <c r="M20" s="46">
        <f t="shared" si="4"/>
        <v>20.315238095238094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2636</v>
      </c>
      <c r="I21" s="7">
        <v>70</v>
      </c>
      <c r="J21" s="39">
        <f t="shared" si="3"/>
        <v>37.657142857142858</v>
      </c>
      <c r="K21" s="44"/>
      <c r="L21" s="45">
        <f t="shared" si="1"/>
        <v>7.0352576205918538E-4</v>
      </c>
      <c r="M21" s="46">
        <f t="shared" si="4"/>
        <v>153.25581395348837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9254</v>
      </c>
      <c r="I22" s="7">
        <v>195</v>
      </c>
      <c r="J22" s="39">
        <f t="shared" ref="J22" si="10">IFERROR(H22/I22,"")</f>
        <v>47.456410256410258</v>
      </c>
      <c r="K22" s="44"/>
      <c r="L22" s="45">
        <f t="shared" si="1"/>
        <v>2.4698131267434377E-3</v>
      </c>
      <c r="M22" s="46">
        <f t="shared" ref="M22" si="11">IFERROR(H22/F22,"")</f>
        <v>102.82222222222222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36822</v>
      </c>
      <c r="I23" s="7">
        <v>239</v>
      </c>
      <c r="J23" s="39">
        <f t="shared" si="3"/>
        <v>154.06694560669456</v>
      </c>
      <c r="K23" s="44"/>
      <c r="L23" s="45">
        <f t="shared" si="1"/>
        <v>9.8274755730437501E-3</v>
      </c>
      <c r="M23" s="46">
        <f t="shared" si="4"/>
        <v>248.79729729729729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23805</v>
      </c>
      <c r="I24" s="7">
        <v>712</v>
      </c>
      <c r="J24" s="39">
        <f t="shared" si="3"/>
        <v>33.43398876404494</v>
      </c>
      <c r="K24" s="44"/>
      <c r="L24" s="45">
        <f t="shared" si="1"/>
        <v>6.3533500629055044E-3</v>
      </c>
      <c r="M24" s="46">
        <f t="shared" si="4"/>
        <v>74.85849056603773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513</v>
      </c>
      <c r="I25" s="7">
        <v>5</v>
      </c>
      <c r="J25" s="39">
        <f t="shared" si="3"/>
        <v>102.6</v>
      </c>
      <c r="K25" s="44"/>
      <c r="L25" s="45">
        <f t="shared" si="1"/>
        <v>1.3691529436129065E-4</v>
      </c>
      <c r="M25" s="46">
        <f t="shared" si="4"/>
        <v>4.6551724137931032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 t="s">
        <v>1082</v>
      </c>
      <c r="I26" s="7" t="s">
        <v>1082</v>
      </c>
      <c r="J26" s="39" t="str">
        <f t="shared" si="3"/>
        <v/>
      </c>
      <c r="K26" s="44"/>
      <c r="L26" s="45" t="str">
        <f t="shared" si="1"/>
        <v/>
      </c>
      <c r="M26" s="46" t="str">
        <f t="shared" si="4"/>
        <v/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1082</v>
      </c>
      <c r="I27" s="7" t="s">
        <v>1082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7834.1</v>
      </c>
      <c r="I28" s="7">
        <v>49</v>
      </c>
      <c r="J28" s="39">
        <f t="shared" si="3"/>
        <v>159.8795918367347</v>
      </c>
      <c r="K28" s="44"/>
      <c r="L28" s="45">
        <f t="shared" si="1"/>
        <v>2.0908540108299941E-3</v>
      </c>
      <c r="M28" s="46">
        <f t="shared" si="4"/>
        <v>200.87435897435898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9273.5</v>
      </c>
      <c r="I29" s="7">
        <v>313</v>
      </c>
      <c r="J29" s="39">
        <f t="shared" si="3"/>
        <v>29.62779552715655</v>
      </c>
      <c r="K29" s="44"/>
      <c r="L29" s="45">
        <f t="shared" si="1"/>
        <v>2.4750175092776387E-3</v>
      </c>
      <c r="M29" s="46">
        <f t="shared" si="4"/>
        <v>244.03947368421052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3713.3</v>
      </c>
      <c r="I30" s="7">
        <v>146</v>
      </c>
      <c r="J30" s="39">
        <f t="shared" si="3"/>
        <v>25.433561643835617</v>
      </c>
      <c r="K30" s="44"/>
      <c r="L30" s="45">
        <f t="shared" si="1"/>
        <v>9.9104788021789586E-4</v>
      </c>
      <c r="M30" s="46">
        <f t="shared" si="4"/>
        <v>109.21470588235294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1082</v>
      </c>
      <c r="I31" s="7" t="s">
        <v>1082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10120.5</v>
      </c>
      <c r="I32" s="7">
        <v>100</v>
      </c>
      <c r="J32" s="39">
        <f t="shared" si="3"/>
        <v>101.205</v>
      </c>
      <c r="K32" s="44"/>
      <c r="L32" s="45">
        <f t="shared" si="1"/>
        <v>2.7010745352503739E-3</v>
      </c>
      <c r="M32" s="46">
        <f t="shared" si="4"/>
        <v>116.32758620689656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15547</v>
      </c>
      <c r="I33" s="7">
        <v>134</v>
      </c>
      <c r="J33" s="39">
        <f t="shared" si="3"/>
        <v>116.0223880597015</v>
      </c>
      <c r="K33" s="44"/>
      <c r="L33" s="45">
        <f t="shared" si="1"/>
        <v>4.1493607825243382E-3</v>
      </c>
      <c r="M33" s="46">
        <f t="shared" si="4"/>
        <v>172.74444444444444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30594</v>
      </c>
      <c r="I34" s="7">
        <v>516</v>
      </c>
      <c r="J34" s="39">
        <f t="shared" si="3"/>
        <v>59.290697674418603</v>
      </c>
      <c r="K34" s="44"/>
      <c r="L34" s="45">
        <f t="shared" si="1"/>
        <v>8.16527585904352E-3</v>
      </c>
      <c r="M34" s="46">
        <f t="shared" si="4"/>
        <v>226.62222222222223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46689</v>
      </c>
      <c r="I35" s="7">
        <v>323</v>
      </c>
      <c r="J35" s="39">
        <f t="shared" si="3"/>
        <v>144.54798761609908</v>
      </c>
      <c r="K35" s="44"/>
      <c r="L35" s="45">
        <f t="shared" si="1"/>
        <v>1.246089313534951E-2</v>
      </c>
      <c r="M35" s="46">
        <f t="shared" si="4"/>
        <v>197.83474576271186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13652</v>
      </c>
      <c r="I36" s="7">
        <v>231</v>
      </c>
      <c r="J36" s="39">
        <f t="shared" si="3"/>
        <v>59.099567099567096</v>
      </c>
      <c r="K36" s="44"/>
      <c r="L36" s="45">
        <f t="shared" ref="L36:L69" si="12">IFERROR(H36/$H$340,"")</f>
        <v>3.6436015567647946E-3</v>
      </c>
      <c r="M36" s="46">
        <f t="shared" si="4"/>
        <v>130.01904761904763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1082</v>
      </c>
      <c r="I37" s="7" t="s">
        <v>1082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4143.5</v>
      </c>
      <c r="I38" s="7">
        <v>177</v>
      </c>
      <c r="J38" s="39">
        <f t="shared" si="3"/>
        <v>23.40960451977401</v>
      </c>
      <c r="K38" s="44"/>
      <c r="L38" s="45">
        <f t="shared" si="12"/>
        <v>1.1058645656647325E-3</v>
      </c>
      <c r="M38" s="46">
        <f t="shared" si="4"/>
        <v>230.19444444444446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25702.7</v>
      </c>
      <c r="I39" s="7">
        <v>35</v>
      </c>
      <c r="J39" s="39">
        <f t="shared" si="3"/>
        <v>734.36285714285714</v>
      </c>
      <c r="K39" s="44"/>
      <c r="L39" s="45">
        <f t="shared" si="12"/>
        <v>6.8598298954774756E-3</v>
      </c>
      <c r="M39" s="46">
        <f t="shared" si="4"/>
        <v>546.86595744680858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1181.4000000000001</v>
      </c>
      <c r="I40" s="7">
        <v>9</v>
      </c>
      <c r="J40" s="39">
        <f t="shared" si="3"/>
        <v>131.26666666666668</v>
      </c>
      <c r="K40" s="44"/>
      <c r="L40" s="45">
        <f t="shared" si="12"/>
        <v>3.1530551414898396E-4</v>
      </c>
      <c r="M40" s="46">
        <f t="shared" si="4"/>
        <v>66.37078651685394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3499.5</v>
      </c>
      <c r="I41" s="7">
        <v>20</v>
      </c>
      <c r="J41" s="39">
        <f t="shared" si="3"/>
        <v>174.97499999999999</v>
      </c>
      <c r="K41" s="44"/>
      <c r="L41" s="45">
        <f t="shared" si="12"/>
        <v>9.3398649633009078E-4</v>
      </c>
      <c r="M41" s="46">
        <f t="shared" si="4"/>
        <v>158.34841628959276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4273</v>
      </c>
      <c r="I42" s="7">
        <v>152</v>
      </c>
      <c r="J42" s="39">
        <f t="shared" si="3"/>
        <v>28.111842105263158</v>
      </c>
      <c r="K42" s="44"/>
      <c r="L42" s="45">
        <f t="shared" si="12"/>
        <v>1.140427003520068E-3</v>
      </c>
      <c r="M42" s="46">
        <f t="shared" si="4"/>
        <v>152.60714285714286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7700.7</v>
      </c>
      <c r="I43" s="7">
        <v>2</v>
      </c>
      <c r="J43" s="39">
        <f t="shared" si="3"/>
        <v>3850.35</v>
      </c>
      <c r="K43" s="44"/>
      <c r="L43" s="45">
        <f t="shared" si="12"/>
        <v>2.0552506964678181E-3</v>
      </c>
      <c r="M43" s="46">
        <f t="shared" si="4"/>
        <v>256.69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5493.55</v>
      </c>
      <c r="I44" s="7">
        <v>281</v>
      </c>
      <c r="J44" s="39">
        <f t="shared" si="3"/>
        <v>19.55</v>
      </c>
      <c r="K44" s="44"/>
      <c r="L44" s="45">
        <f t="shared" si="12"/>
        <v>1.4661813164492557E-3</v>
      </c>
      <c r="M44" s="46">
        <f t="shared" si="4"/>
        <v>211.29038461538462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6096</v>
      </c>
      <c r="I45" s="7">
        <v>257</v>
      </c>
      <c r="J45" s="39">
        <f t="shared" si="3"/>
        <v>23.719844357976655</v>
      </c>
      <c r="K45" s="44"/>
      <c r="L45" s="45">
        <f t="shared" si="12"/>
        <v>1.6269700476148688E-3</v>
      </c>
      <c r="M45" s="46">
        <f t="shared" si="4"/>
        <v>320.84210526315792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8359</v>
      </c>
      <c r="I46" s="7">
        <v>267</v>
      </c>
      <c r="J46" s="39">
        <f t="shared" si="3"/>
        <v>31.307116104868914</v>
      </c>
      <c r="K46" s="44"/>
      <c r="L46" s="45">
        <f t="shared" si="12"/>
        <v>2.2309453129942076E-3</v>
      </c>
      <c r="M46" s="46">
        <f t="shared" si="4"/>
        <v>398.04761904761904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12476.6</v>
      </c>
      <c r="I47" s="7">
        <v>704</v>
      </c>
      <c r="J47" s="39">
        <f t="shared" si="3"/>
        <v>17.722443181818182</v>
      </c>
      <c r="K47" s="44"/>
      <c r="L47" s="45">
        <f t="shared" si="12"/>
        <v>3.3298973910878731E-3</v>
      </c>
      <c r="M47" s="46">
        <f t="shared" si="4"/>
        <v>599.83653846153845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4664</v>
      </c>
      <c r="I48" s="7">
        <v>192</v>
      </c>
      <c r="J48" s="39">
        <f t="shared" si="3"/>
        <v>24.291666666666668</v>
      </c>
      <c r="K48" s="44"/>
      <c r="L48" s="45">
        <f t="shared" si="12"/>
        <v>1.2447815456161004E-3</v>
      </c>
      <c r="M48" s="46">
        <f t="shared" si="4"/>
        <v>217.94392523364488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7080</v>
      </c>
      <c r="I49" s="7">
        <v>264</v>
      </c>
      <c r="J49" s="39">
        <f t="shared" si="3"/>
        <v>26.818181818181817</v>
      </c>
      <c r="K49" s="44"/>
      <c r="L49" s="45">
        <f t="shared" si="12"/>
        <v>1.889591197033017E-3</v>
      </c>
      <c r="M49" s="46">
        <f t="shared" si="4"/>
        <v>320.36199095022624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10453</v>
      </c>
      <c r="I50" s="7">
        <v>428</v>
      </c>
      <c r="J50" s="39">
        <f t="shared" si="3"/>
        <v>24.422897196261683</v>
      </c>
      <c r="K50" s="44"/>
      <c r="L50" s="45">
        <f t="shared" si="12"/>
        <v>2.789815929743803E-3</v>
      </c>
      <c r="M50" s="46">
        <f t="shared" si="4"/>
        <v>497.76190476190476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8919</v>
      </c>
      <c r="I51" s="7">
        <v>445</v>
      </c>
      <c r="J51" s="39">
        <f t="shared" si="3"/>
        <v>20.042696629213484</v>
      </c>
      <c r="K51" s="44"/>
      <c r="L51" s="45">
        <f t="shared" si="12"/>
        <v>2.3804045037199829E-3</v>
      </c>
      <c r="M51" s="46">
        <f t="shared" si="4"/>
        <v>428.79807692307691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6724</v>
      </c>
      <c r="I52" s="7">
        <v>305</v>
      </c>
      <c r="J52" s="39">
        <f t="shared" si="3"/>
        <v>22.045901639344262</v>
      </c>
      <c r="K52" s="44"/>
      <c r="L52" s="45">
        <f t="shared" si="12"/>
        <v>1.7945778543573454E-3</v>
      </c>
      <c r="M52" s="46">
        <f t="shared" si="4"/>
        <v>296.21145374449338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12636</v>
      </c>
      <c r="I53" s="7">
        <v>608</v>
      </c>
      <c r="J53" s="39">
        <f t="shared" si="3"/>
        <v>20.782894736842106</v>
      </c>
      <c r="K53" s="44"/>
      <c r="L53" s="45">
        <f t="shared" si="12"/>
        <v>3.3724398821623168E-3</v>
      </c>
      <c r="M53" s="46">
        <f t="shared" si="4"/>
        <v>486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2671</v>
      </c>
      <c r="I54" s="7">
        <v>53</v>
      </c>
      <c r="J54" s="39">
        <f t="shared" si="3"/>
        <v>50.39622641509434</v>
      </c>
      <c r="K54" s="44"/>
      <c r="L54" s="45">
        <f t="shared" si="12"/>
        <v>7.1286696147954641E-4</v>
      </c>
      <c r="M54" s="46">
        <f t="shared" si="4"/>
        <v>70.28947368421052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3120.1</v>
      </c>
      <c r="I55" s="7">
        <v>65</v>
      </c>
      <c r="J55" s="39">
        <f t="shared" si="3"/>
        <v>48.001538461538459</v>
      </c>
      <c r="K55" s="44"/>
      <c r="L55" s="45">
        <f t="shared" si="12"/>
        <v>8.3272789461337796E-4</v>
      </c>
      <c r="M55" s="46">
        <f t="shared" si="4"/>
        <v>137.44933920704847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4115.5</v>
      </c>
      <c r="I56" s="7">
        <v>13</v>
      </c>
      <c r="J56" s="39">
        <f t="shared" si="3"/>
        <v>316.57692307692309</v>
      </c>
      <c r="K56" s="44"/>
      <c r="L56" s="45">
        <f t="shared" si="12"/>
        <v>1.0983916061284437E-3</v>
      </c>
      <c r="M56" s="46">
        <f t="shared" si="4"/>
        <v>195.97619047619048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1082</v>
      </c>
      <c r="I57" s="7" t="s">
        <v>1082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565947.55999999994</v>
      </c>
      <c r="I58" s="10">
        <f>SUM(I4:I57)</f>
        <v>9809</v>
      </c>
      <c r="J58" s="11">
        <f t="shared" si="3"/>
        <v>57.69676419614639</v>
      </c>
      <c r="K58" s="8"/>
      <c r="L58" s="12">
        <f>IFERROR(H58/$H$340,"")</f>
        <v>0.1510465434121914</v>
      </c>
      <c r="M58" s="13">
        <f t="shared" si="4"/>
        <v>107.0686135032464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/>
      <c r="I59" s="7"/>
      <c r="J59" s="39" t="str">
        <f t="shared" ref="J59" si="13">IFERROR(H59/I59,"")</f>
        <v/>
      </c>
      <c r="K59" s="44"/>
      <c r="L59" s="45">
        <f t="shared" ref="L59" si="14">IFERROR(H59/$H$340,"")</f>
        <v>0</v>
      </c>
      <c r="M59" s="46">
        <f t="shared" ref="M59" si="15">IFERROR(H59/F59,"")</f>
        <v>0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 t="s">
        <v>1082</v>
      </c>
      <c r="I61" s="7" t="s">
        <v>1082</v>
      </c>
      <c r="J61" s="39" t="str">
        <f t="shared" si="3"/>
        <v/>
      </c>
      <c r="K61" s="44"/>
      <c r="L61" s="45" t="str">
        <f t="shared" si="12"/>
        <v/>
      </c>
      <c r="M61" s="46" t="str">
        <f t="shared" si="4"/>
        <v/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21555</v>
      </c>
      <c r="I62" s="7">
        <v>240</v>
      </c>
      <c r="J62" s="39">
        <f t="shared" si="3"/>
        <v>89.8125</v>
      </c>
      <c r="K62" s="44"/>
      <c r="L62" s="45">
        <f t="shared" si="12"/>
        <v>5.7528443858822992E-3</v>
      </c>
      <c r="M62" s="46">
        <f t="shared" si="4"/>
        <v>201.44859813084113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28709.55</v>
      </c>
      <c r="I63" s="7">
        <v>88</v>
      </c>
      <c r="J63" s="39">
        <f t="shared" si="3"/>
        <v>326.24488636363634</v>
      </c>
      <c r="K63" s="44"/>
      <c r="L63" s="45">
        <f t="shared" si="12"/>
        <v>7.6623323376806855E-3</v>
      </c>
      <c r="M63" s="46">
        <f t="shared" si="4"/>
        <v>197.99689655172412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60000</v>
      </c>
      <c r="I64" s="7">
        <v>287</v>
      </c>
      <c r="J64" s="39">
        <f t="shared" si="3"/>
        <v>209.05923344947735</v>
      </c>
      <c r="K64" s="44"/>
      <c r="L64" s="45">
        <f t="shared" si="12"/>
        <v>1.6013484720618788E-2</v>
      </c>
      <c r="M64" s="46">
        <f t="shared" si="4"/>
        <v>37.989109788527287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 t="s">
        <v>1082</v>
      </c>
      <c r="I65" s="7" t="s">
        <v>1082</v>
      </c>
      <c r="J65" s="39" t="str">
        <f t="shared" ref="J65" si="16">IFERROR(H65/I65,"")</f>
        <v/>
      </c>
      <c r="K65" s="44"/>
      <c r="L65" s="45" t="str">
        <f t="shared" si="12"/>
        <v/>
      </c>
      <c r="M65" s="46" t="str">
        <f t="shared" ref="M65" si="17">IFERROR(H65/F65,"")</f>
        <v/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14621</v>
      </c>
      <c r="I66" s="7">
        <v>225</v>
      </c>
      <c r="J66" s="39">
        <f t="shared" si="3"/>
        <v>64.982222222222219</v>
      </c>
      <c r="K66" s="44"/>
      <c r="L66" s="45">
        <f t="shared" si="12"/>
        <v>3.9022193350027883E-3</v>
      </c>
      <c r="M66" s="46">
        <f t="shared" si="4"/>
        <v>49.228956228956228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1082</v>
      </c>
      <c r="I67" s="7" t="s">
        <v>1082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7341.1</v>
      </c>
      <c r="I68" s="7">
        <v>5</v>
      </c>
      <c r="J68" s="39">
        <f t="shared" si="3"/>
        <v>1468.22</v>
      </c>
      <c r="K68" s="44"/>
      <c r="L68" s="45">
        <f t="shared" si="12"/>
        <v>1.9592765447089097E-3</v>
      </c>
      <c r="M68" s="46">
        <f t="shared" si="4"/>
        <v>84.86820809248556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1503</v>
      </c>
      <c r="I69" s="7">
        <v>2</v>
      </c>
      <c r="J69" s="39">
        <f t="shared" si="3"/>
        <v>751.5</v>
      </c>
      <c r="K69" s="44"/>
      <c r="L69" s="45">
        <f t="shared" si="12"/>
        <v>4.0113779225150065E-4</v>
      </c>
      <c r="M69" s="46">
        <f t="shared" si="4"/>
        <v>17.035022101326078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11490</v>
      </c>
      <c r="I70" s="7">
        <v>4</v>
      </c>
      <c r="J70" s="39">
        <f t="shared" si="3"/>
        <v>2872.5</v>
      </c>
      <c r="K70" s="44"/>
      <c r="L70" s="45">
        <f t="shared" ref="L70:L101" si="18">IFERROR(H70/$H$340,"")</f>
        <v>3.0665823239984977E-3</v>
      </c>
      <c r="M70" s="46">
        <f t="shared" si="4"/>
        <v>214.36567164179104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1082</v>
      </c>
      <c r="I71" s="7" t="s">
        <v>1082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15808.3</v>
      </c>
      <c r="I72" s="7">
        <v>38</v>
      </c>
      <c r="J72" s="39">
        <f t="shared" ref="J72" si="20">IFERROR(H72/I72,"")</f>
        <v>416.0078947368421</v>
      </c>
      <c r="K72" s="44"/>
      <c r="L72" s="45">
        <f t="shared" si="18"/>
        <v>4.2190995084826332E-3</v>
      </c>
      <c r="M72" s="46">
        <f>IFERROR(H72/F72,"")</f>
        <v>145.83302583025829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1082</v>
      </c>
      <c r="I73" s="7" t="s">
        <v>1082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4800</v>
      </c>
      <c r="I74" s="7">
        <v>2</v>
      </c>
      <c r="J74" s="39">
        <f t="shared" si="3"/>
        <v>2400</v>
      </c>
      <c r="K74" s="44"/>
      <c r="L74" s="45">
        <f t="shared" si="18"/>
        <v>1.2810787776495031E-3</v>
      </c>
      <c r="M74" s="46">
        <f t="shared" si="4"/>
        <v>32.8092959671907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28148</v>
      </c>
      <c r="I75" s="7">
        <v>72</v>
      </c>
      <c r="J75" s="39">
        <f t="shared" si="3"/>
        <v>390.94444444444446</v>
      </c>
      <c r="K75" s="44"/>
      <c r="L75" s="45">
        <f t="shared" si="18"/>
        <v>7.5124594652662942E-3</v>
      </c>
      <c r="M75" s="46">
        <f t="shared" si="4"/>
        <v>36.674918566775247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 t="s">
        <v>1082</v>
      </c>
      <c r="I76" s="7" t="s">
        <v>1082</v>
      </c>
      <c r="J76" s="39" t="str">
        <f t="shared" si="3"/>
        <v/>
      </c>
      <c r="K76" s="44"/>
      <c r="L76" s="45" t="str">
        <f t="shared" si="18"/>
        <v/>
      </c>
      <c r="M76" s="46" t="str">
        <f t="shared" si="4"/>
        <v/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12677</v>
      </c>
      <c r="I77" s="7">
        <v>12</v>
      </c>
      <c r="J77" s="39">
        <f t="shared" ref="J77:J136" si="21">IFERROR(H77/I77,"")</f>
        <v>1056.4166666666667</v>
      </c>
      <c r="K77" s="44"/>
      <c r="L77" s="45">
        <f t="shared" si="18"/>
        <v>3.3833824300547395E-3</v>
      </c>
      <c r="M77" s="46">
        <f t="shared" ref="M77:M136" si="22">IFERROR(H77/F77,"")</f>
        <v>248.56862745098039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7480</v>
      </c>
      <c r="I78" s="7">
        <v>9</v>
      </c>
      <c r="J78" s="39">
        <f t="shared" si="21"/>
        <v>831.11111111111109</v>
      </c>
      <c r="K78" s="44"/>
      <c r="L78" s="45">
        <f t="shared" si="18"/>
        <v>1.9963477618371423E-3</v>
      </c>
      <c r="M78" s="46">
        <f t="shared" si="22"/>
        <v>141.66666666666669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1082</v>
      </c>
      <c r="I79" s="7" t="s">
        <v>1082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1719</v>
      </c>
      <c r="I80" s="7">
        <v>1</v>
      </c>
      <c r="J80" s="39">
        <f t="shared" si="21"/>
        <v>1719</v>
      </c>
      <c r="K80" s="44"/>
      <c r="L80" s="45">
        <f t="shared" si="18"/>
        <v>4.5878633724572829E-4</v>
      </c>
      <c r="M80" s="46">
        <f t="shared" si="22"/>
        <v>14.742710120068612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 t="s">
        <v>1082</v>
      </c>
      <c r="I81" s="7" t="s">
        <v>1082</v>
      </c>
      <c r="J81" s="39" t="str">
        <f t="shared" si="21"/>
        <v/>
      </c>
      <c r="K81" s="44"/>
      <c r="L81" s="45" t="str">
        <f t="shared" si="18"/>
        <v/>
      </c>
      <c r="M81" s="46" t="str">
        <f t="shared" si="22"/>
        <v/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3397.5</v>
      </c>
      <c r="I82" s="7">
        <v>1</v>
      </c>
      <c r="J82" s="39">
        <f t="shared" si="21"/>
        <v>3397.5</v>
      </c>
      <c r="K82" s="44"/>
      <c r="L82" s="45">
        <f t="shared" si="18"/>
        <v>9.0676357230503885E-4</v>
      </c>
      <c r="M82" s="46">
        <f t="shared" si="22"/>
        <v>20.41766826923077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599</v>
      </c>
      <c r="I83" s="7">
        <v>1</v>
      </c>
      <c r="J83" s="39">
        <f t="shared" si="21"/>
        <v>599</v>
      </c>
      <c r="K83" s="44"/>
      <c r="L83" s="45">
        <f t="shared" si="18"/>
        <v>1.5986795579417756E-4</v>
      </c>
      <c r="M83" s="46">
        <f t="shared" si="22"/>
        <v>5.059121621621621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1082</v>
      </c>
      <c r="I84" s="7" t="s">
        <v>1082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219848.44999999998</v>
      </c>
      <c r="I85" s="58">
        <f>SUM(I61:I84)</f>
        <v>987</v>
      </c>
      <c r="J85" s="59">
        <f>IFERROR(H85/I85,"")</f>
        <v>222.74412360688956</v>
      </c>
      <c r="K85" s="56"/>
      <c r="L85" s="60">
        <f>IFERROR(H85/$H$340,"")</f>
        <v>5.8675663248778723E-2</v>
      </c>
      <c r="M85" s="61">
        <f t="shared" si="22"/>
        <v>45.138877197160852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732</v>
      </c>
      <c r="I86" s="7">
        <v>1</v>
      </c>
      <c r="J86" s="39">
        <f t="shared" si="21"/>
        <v>732</v>
      </c>
      <c r="K86" s="44"/>
      <c r="L86" s="45">
        <f t="shared" si="18"/>
        <v>1.9536451359154921E-4</v>
      </c>
      <c r="M86" s="46">
        <f t="shared" si="22"/>
        <v>4.3597379392495528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1930</v>
      </c>
      <c r="I87" s="7">
        <v>6</v>
      </c>
      <c r="J87" s="39">
        <f t="shared" si="21"/>
        <v>321.66666666666669</v>
      </c>
      <c r="K87" s="44"/>
      <c r="L87" s="45">
        <f t="shared" si="18"/>
        <v>5.151004251799043E-4</v>
      </c>
      <c r="M87" s="46">
        <f t="shared" si="22"/>
        <v>55.300859598853869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6634</v>
      </c>
      <c r="I88" s="7">
        <v>14</v>
      </c>
      <c r="J88" s="39">
        <f t="shared" si="21"/>
        <v>473.85714285714283</v>
      </c>
      <c r="K88" s="44"/>
      <c r="L88" s="45">
        <f t="shared" si="18"/>
        <v>1.7705576272764173E-3</v>
      </c>
      <c r="M88" s="46">
        <f t="shared" si="22"/>
        <v>74.539325842696627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10964</v>
      </c>
      <c r="I89" s="7">
        <v>12</v>
      </c>
      <c r="J89" s="39">
        <f t="shared" si="21"/>
        <v>913.66666666666663</v>
      </c>
      <c r="K89" s="44"/>
      <c r="L89" s="45">
        <f t="shared" si="18"/>
        <v>2.9261974412810731E-3</v>
      </c>
      <c r="M89" s="46">
        <f t="shared" si="22"/>
        <v>121.82222222222222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1596</v>
      </c>
      <c r="I90" s="7">
        <v>4</v>
      </c>
      <c r="J90" s="39">
        <f t="shared" si="21"/>
        <v>399</v>
      </c>
      <c r="K90" s="44"/>
      <c r="L90" s="45">
        <f t="shared" si="18"/>
        <v>4.2595869356845976E-4</v>
      </c>
      <c r="M90" s="46">
        <f t="shared" si="22"/>
        <v>47.927927927927932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1673</v>
      </c>
      <c r="I91" s="7">
        <v>5</v>
      </c>
      <c r="J91" s="39">
        <f t="shared" si="21"/>
        <v>334.6</v>
      </c>
      <c r="K91" s="44"/>
      <c r="L91" s="45">
        <f t="shared" si="18"/>
        <v>4.4650933229325388E-4</v>
      </c>
      <c r="M91" s="46">
        <f t="shared" si="22"/>
        <v>15.933333333333334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4002</v>
      </c>
      <c r="I92" s="7">
        <v>14</v>
      </c>
      <c r="J92" s="39">
        <f t="shared" si="21"/>
        <v>285.85714285714283</v>
      </c>
      <c r="K92" s="44"/>
      <c r="L92" s="45">
        <f t="shared" si="18"/>
        <v>1.0680994308652732E-3</v>
      </c>
      <c r="M92" s="46">
        <f t="shared" si="22"/>
        <v>58.852941176470587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2841</v>
      </c>
      <c r="I93" s="7">
        <v>8</v>
      </c>
      <c r="J93" s="39">
        <f t="shared" si="21"/>
        <v>355.125</v>
      </c>
      <c r="K93" s="44"/>
      <c r="L93" s="45">
        <f t="shared" si="18"/>
        <v>7.5823850152129959E-4</v>
      </c>
      <c r="M93" s="46">
        <f t="shared" si="22"/>
        <v>61.096774193548384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10444</v>
      </c>
      <c r="I94" s="7">
        <v>6</v>
      </c>
      <c r="J94" s="39">
        <f t="shared" si="21"/>
        <v>1740.6666666666667</v>
      </c>
      <c r="K94" s="44"/>
      <c r="L94" s="45">
        <f t="shared" si="18"/>
        <v>2.7874139070357103E-3</v>
      </c>
      <c r="M94" s="46">
        <f t="shared" si="22"/>
        <v>261.10000000000002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3640</v>
      </c>
      <c r="I95" s="7">
        <v>9</v>
      </c>
      <c r="J95" s="39">
        <f t="shared" si="21"/>
        <v>404.44444444444446</v>
      </c>
      <c r="K95" s="44"/>
      <c r="L95" s="45">
        <f t="shared" si="18"/>
        <v>9.7148473971753982E-4</v>
      </c>
      <c r="M95" s="46">
        <f t="shared" si="22"/>
        <v>182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8935</v>
      </c>
      <c r="I96" s="7">
        <v>6</v>
      </c>
      <c r="J96" s="39">
        <f t="shared" si="21"/>
        <v>1489.1666666666667</v>
      </c>
      <c r="K96" s="44"/>
      <c r="L96" s="45">
        <f t="shared" si="18"/>
        <v>2.3846747663121477E-3</v>
      </c>
      <c r="M96" s="46">
        <f t="shared" si="22"/>
        <v>124.09722222222223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1614</v>
      </c>
      <c r="I97" s="7">
        <v>4</v>
      </c>
      <c r="J97" s="39">
        <f t="shared" si="21"/>
        <v>403.5</v>
      </c>
      <c r="K97" s="44"/>
      <c r="L97" s="45">
        <f t="shared" si="18"/>
        <v>4.307627389846454E-4</v>
      </c>
      <c r="M97" s="46">
        <f t="shared" si="22"/>
        <v>16.63917525773196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2894</v>
      </c>
      <c r="I98" s="7">
        <v>5</v>
      </c>
      <c r="J98" s="39">
        <f t="shared" si="21"/>
        <v>578.79999999999995</v>
      </c>
      <c r="K98" s="44"/>
      <c r="L98" s="45">
        <f t="shared" si="18"/>
        <v>7.7238374635784615E-4</v>
      </c>
      <c r="M98" s="46">
        <f t="shared" si="22"/>
        <v>361.75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1533</v>
      </c>
      <c r="I99" s="7">
        <v>2</v>
      </c>
      <c r="J99" s="39">
        <f t="shared" ref="J99" si="23">IFERROR(H99/I99,"")</f>
        <v>766.5</v>
      </c>
      <c r="K99" s="44"/>
      <c r="L99" s="45">
        <f t="shared" si="18"/>
        <v>4.0914453461181002E-4</v>
      </c>
      <c r="M99" s="46">
        <f t="shared" ref="M99" si="24">IFERROR(H99/F99,"")</f>
        <v>3.0058823529411764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6102</v>
      </c>
      <c r="I100" s="7">
        <v>6</v>
      </c>
      <c r="J100" s="39">
        <f t="shared" si="21"/>
        <v>1017</v>
      </c>
      <c r="K100" s="44"/>
      <c r="L100" s="45">
        <f t="shared" si="18"/>
        <v>1.6285713960869307E-3</v>
      </c>
      <c r="M100" s="46">
        <f t="shared" si="22"/>
        <v>28.514018691588785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40153</v>
      </c>
      <c r="I101" s="7">
        <v>2</v>
      </c>
      <c r="J101" s="34">
        <f t="shared" si="21"/>
        <v>20076.5</v>
      </c>
      <c r="K101" s="35"/>
      <c r="L101" s="36">
        <f t="shared" si="18"/>
        <v>1.0716490866450103E-2</v>
      </c>
      <c r="M101" s="37">
        <f t="shared" si="22"/>
        <v>43.064135564135562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60461</v>
      </c>
      <c r="I102" s="7">
        <v>120</v>
      </c>
      <c r="J102" s="34">
        <f t="shared" si="21"/>
        <v>503.84166666666664</v>
      </c>
      <c r="K102" s="35"/>
      <c r="L102" s="36">
        <f t="shared" ref="L102:L131" si="25">IFERROR(H102/$H$340,"")</f>
        <v>1.6136521661555544E-2</v>
      </c>
      <c r="M102" s="37">
        <f t="shared" si="22"/>
        <v>130.0236559139785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7810</v>
      </c>
      <c r="I103" s="7">
        <v>5</v>
      </c>
      <c r="J103" s="34">
        <f t="shared" si="21"/>
        <v>1562</v>
      </c>
      <c r="K103" s="35"/>
      <c r="L103" s="36">
        <f t="shared" si="25"/>
        <v>2.0844219278005455E-3</v>
      </c>
      <c r="M103" s="37">
        <f t="shared" si="22"/>
        <v>224.42528735632186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1578</v>
      </c>
      <c r="I104" s="7">
        <v>4</v>
      </c>
      <c r="J104" s="34">
        <f t="shared" si="21"/>
        <v>394.5</v>
      </c>
      <c r="K104" s="35"/>
      <c r="L104" s="36">
        <f t="shared" si="25"/>
        <v>4.2115464815227412E-4</v>
      </c>
      <c r="M104" s="37">
        <f t="shared" si="22"/>
        <v>43.711911357340718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28838.3</v>
      </c>
      <c r="I105" s="7">
        <v>107</v>
      </c>
      <c r="J105" s="34">
        <f t="shared" si="21"/>
        <v>269.51682242990654</v>
      </c>
      <c r="K105" s="35"/>
      <c r="L105" s="36">
        <f t="shared" si="25"/>
        <v>7.6966946069770134E-3</v>
      </c>
      <c r="M105" s="37">
        <f t="shared" si="22"/>
        <v>34.744939759036143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2375</v>
      </c>
      <c r="I106" s="7">
        <v>5</v>
      </c>
      <c r="J106" s="34">
        <f>IFERROR(H106/I106,"")</f>
        <v>475</v>
      </c>
      <c r="K106" s="35"/>
      <c r="L106" s="36">
        <f t="shared" si="25"/>
        <v>6.3386710352449365E-4</v>
      </c>
      <c r="M106" s="37">
        <f>IFERROR(H106/F106,"")</f>
        <v>25.239107332624869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10254.4</v>
      </c>
      <c r="I107" s="7">
        <v>10</v>
      </c>
      <c r="J107" s="39">
        <f t="shared" si="21"/>
        <v>1025.44</v>
      </c>
      <c r="K107" s="44"/>
      <c r="L107" s="45">
        <f t="shared" si="25"/>
        <v>2.7368112953185548E-3</v>
      </c>
      <c r="M107" s="46">
        <f t="shared" si="22"/>
        <v>89.168695652173909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21753</v>
      </c>
      <c r="I108" s="7">
        <v>21</v>
      </c>
      <c r="J108" s="39">
        <f t="shared" si="21"/>
        <v>1035.8571428571429</v>
      </c>
      <c r="K108" s="44"/>
      <c r="L108" s="45">
        <f t="shared" si="25"/>
        <v>5.8056888854603412E-3</v>
      </c>
      <c r="M108" s="46">
        <f t="shared" si="22"/>
        <v>127.38185864027639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11669</v>
      </c>
      <c r="I109" s="7">
        <v>14</v>
      </c>
      <c r="J109" s="39">
        <f t="shared" si="21"/>
        <v>833.5</v>
      </c>
      <c r="K109" s="44"/>
      <c r="L109" s="45">
        <f t="shared" si="25"/>
        <v>3.1143558867483441E-3</v>
      </c>
      <c r="M109" s="46">
        <f t="shared" si="22"/>
        <v>53.873499538319486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 t="s">
        <v>1082</v>
      </c>
      <c r="I110" s="7" t="s">
        <v>1082</v>
      </c>
      <c r="J110" s="39" t="str">
        <f t="shared" si="21"/>
        <v/>
      </c>
      <c r="K110" s="44"/>
      <c r="L110" s="45" t="str">
        <f t="shared" si="25"/>
        <v/>
      </c>
      <c r="M110" s="46" t="str">
        <f t="shared" si="22"/>
        <v/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250425.69999999998</v>
      </c>
      <c r="I111" s="10">
        <f>SUM(I86:I110)</f>
        <v>390</v>
      </c>
      <c r="J111" s="11">
        <f t="shared" si="21"/>
        <v>642.11717948717944</v>
      </c>
      <c r="K111" s="8"/>
      <c r="L111" s="12">
        <f t="shared" si="25"/>
        <v>6.6836468676671063E-2</v>
      </c>
      <c r="M111" s="13">
        <f t="shared" si="22"/>
        <v>55.539446924685663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812</v>
      </c>
      <c r="I112" s="7">
        <v>5</v>
      </c>
      <c r="J112" s="39">
        <f t="shared" si="21"/>
        <v>162.4</v>
      </c>
      <c r="K112" s="44"/>
      <c r="L112" s="45">
        <f t="shared" si="25"/>
        <v>2.1671582655237426E-4</v>
      </c>
      <c r="M112" s="46">
        <f t="shared" si="22"/>
        <v>9.0222222222222221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2560</v>
      </c>
      <c r="I113" s="7">
        <v>2</v>
      </c>
      <c r="J113" s="39">
        <f t="shared" si="21"/>
        <v>1280</v>
      </c>
      <c r="K113" s="44"/>
      <c r="L113" s="45">
        <f t="shared" si="25"/>
        <v>6.8324201474640161E-4</v>
      </c>
      <c r="M113" s="46">
        <f t="shared" si="22"/>
        <v>33.160621761658028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6154.1</v>
      </c>
      <c r="I114" s="7">
        <v>9</v>
      </c>
      <c r="J114" s="39">
        <f t="shared" si="21"/>
        <v>683.78888888888889</v>
      </c>
      <c r="K114" s="44"/>
      <c r="L114" s="45">
        <f t="shared" si="25"/>
        <v>1.6424764386526681E-3</v>
      </c>
      <c r="M114" s="46">
        <f t="shared" si="22"/>
        <v>36.136817381092193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123</v>
      </c>
      <c r="I115" s="7">
        <v>1</v>
      </c>
      <c r="J115" s="39">
        <f t="shared" si="21"/>
        <v>123</v>
      </c>
      <c r="K115" s="44"/>
      <c r="L115" s="45">
        <f t="shared" si="25"/>
        <v>3.2827643677268512E-5</v>
      </c>
      <c r="M115" s="46">
        <f t="shared" si="22"/>
        <v>2.1808510638297873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25722</v>
      </c>
      <c r="I116" s="7">
        <v>628</v>
      </c>
      <c r="J116" s="39">
        <f t="shared" si="21"/>
        <v>40.958598726114651</v>
      </c>
      <c r="K116" s="44"/>
      <c r="L116" s="45">
        <f t="shared" si="25"/>
        <v>6.8649808997292743E-3</v>
      </c>
      <c r="M116" s="46">
        <f t="shared" si="22"/>
        <v>204.14285714285714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5844</v>
      </c>
      <c r="I117" s="7">
        <v>6</v>
      </c>
      <c r="J117" s="39">
        <f t="shared" si="21"/>
        <v>974</v>
      </c>
      <c r="K117" s="44"/>
      <c r="L117" s="45">
        <f t="shared" si="25"/>
        <v>1.5597134117882698E-3</v>
      </c>
      <c r="M117" s="46">
        <f t="shared" si="22"/>
        <v>487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1082</v>
      </c>
      <c r="I118" s="7" t="s">
        <v>1082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9206</v>
      </c>
      <c r="I119" s="7">
        <v>3</v>
      </c>
      <c r="J119" s="39">
        <f t="shared" si="21"/>
        <v>3068.6666666666665</v>
      </c>
      <c r="K119" s="44"/>
      <c r="L119" s="45">
        <f t="shared" si="25"/>
        <v>2.4570023389669429E-3</v>
      </c>
      <c r="M119" s="46">
        <f t="shared" si="22"/>
        <v>75.459016393442624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6697</v>
      </c>
      <c r="I120" s="7">
        <v>56</v>
      </c>
      <c r="J120" s="39">
        <f t="shared" si="21"/>
        <v>119.58928571428571</v>
      </c>
      <c r="K120" s="44"/>
      <c r="L120" s="45">
        <f t="shared" si="25"/>
        <v>1.787371786233067E-3</v>
      </c>
      <c r="M120" s="46">
        <f t="shared" si="22"/>
        <v>13.597969543147208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2793</v>
      </c>
      <c r="I121" s="7">
        <v>3</v>
      </c>
      <c r="J121" s="39">
        <f t="shared" si="21"/>
        <v>931</v>
      </c>
      <c r="K121" s="44"/>
      <c r="L121" s="45">
        <f t="shared" si="25"/>
        <v>7.4542771374480458E-4</v>
      </c>
      <c r="M121" s="46">
        <f t="shared" si="22"/>
        <v>20.122478386167145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7330</v>
      </c>
      <c r="I122" s="7">
        <v>2</v>
      </c>
      <c r="J122" s="39">
        <f t="shared" si="21"/>
        <v>3665</v>
      </c>
      <c r="K122" s="44"/>
      <c r="L122" s="45">
        <f t="shared" si="25"/>
        <v>1.9563140500355953E-3</v>
      </c>
      <c r="M122" s="46">
        <f t="shared" si="22"/>
        <v>53.699633699633701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11409</v>
      </c>
      <c r="I123" s="7">
        <v>4</v>
      </c>
      <c r="J123" s="39">
        <f t="shared" ref="J123:J129" si="26">IFERROR(H123/I123,"")</f>
        <v>2852.25</v>
      </c>
      <c r="K123" s="44"/>
      <c r="L123" s="45">
        <f t="shared" si="25"/>
        <v>3.0449641196256625E-3</v>
      </c>
      <c r="M123" s="46">
        <f t="shared" ref="M123:M129" si="27">IFERROR(H123/F123,"")</f>
        <v>125.37362637362638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 t="s">
        <v>1082</v>
      </c>
      <c r="I124" s="7" t="s">
        <v>1082</v>
      </c>
      <c r="J124" s="39" t="str">
        <f t="shared" si="26"/>
        <v/>
      </c>
      <c r="K124" s="44"/>
      <c r="L124" s="45" t="str">
        <f t="shared" si="25"/>
        <v/>
      </c>
      <c r="M124" s="46" t="str">
        <f t="shared" si="27"/>
        <v/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2075</v>
      </c>
      <c r="I125" s="7">
        <v>1</v>
      </c>
      <c r="J125" s="39">
        <f t="shared" si="26"/>
        <v>2075</v>
      </c>
      <c r="K125" s="44"/>
      <c r="L125" s="45">
        <f t="shared" si="25"/>
        <v>5.5379967992139978E-4</v>
      </c>
      <c r="M125" s="46">
        <f t="shared" si="27"/>
        <v>16.573482428115014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6513</v>
      </c>
      <c r="I126" s="7">
        <v>4</v>
      </c>
      <c r="J126" s="39">
        <f>IFERROR(H126/I126,"")</f>
        <v>1628.25</v>
      </c>
      <c r="K126" s="44"/>
      <c r="L126" s="45">
        <f t="shared" si="25"/>
        <v>1.7382637664231694E-3</v>
      </c>
      <c r="M126" s="46">
        <f t="shared" ref="M126" si="28">IFERROR(H126/F126,"")</f>
        <v>99.132420091324192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1672</v>
      </c>
      <c r="I127" s="7">
        <v>3</v>
      </c>
      <c r="J127" s="39">
        <f t="shared" si="26"/>
        <v>557.33333333333337</v>
      </c>
      <c r="K127" s="44"/>
      <c r="L127" s="45">
        <f t="shared" si="25"/>
        <v>4.4624244088124353E-4</v>
      </c>
      <c r="M127" s="46">
        <f t="shared" si="27"/>
        <v>11.312584573748307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106980</v>
      </c>
      <c r="I128" s="7">
        <v>813</v>
      </c>
      <c r="J128" s="39">
        <f t="shared" si="26"/>
        <v>131.58671586715866</v>
      </c>
      <c r="K128" s="44"/>
      <c r="L128" s="45">
        <f t="shared" si="25"/>
        <v>2.8552043256863297E-2</v>
      </c>
      <c r="M128" s="46">
        <f t="shared" si="27"/>
        <v>82.203780544029499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3892</v>
      </c>
      <c r="I129" s="7">
        <v>3</v>
      </c>
      <c r="J129" s="39">
        <f t="shared" si="26"/>
        <v>1297.3333333333333</v>
      </c>
      <c r="K129" s="44"/>
      <c r="L129" s="45">
        <f t="shared" si="25"/>
        <v>1.0387413755441387E-3</v>
      </c>
      <c r="M129" s="46">
        <f t="shared" si="27"/>
        <v>19.315136476426797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60037</v>
      </c>
      <c r="I130" s="7">
        <v>92</v>
      </c>
      <c r="J130" s="39">
        <f t="shared" si="21"/>
        <v>652.57608695652175</v>
      </c>
      <c r="K130" s="44"/>
      <c r="L130" s="45">
        <f t="shared" si="25"/>
        <v>1.6023359702863168E-2</v>
      </c>
      <c r="M130" s="46">
        <f t="shared" si="22"/>
        <v>71.728793309438473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1082</v>
      </c>
      <c r="I131" s="7" t="s">
        <v>1082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5287</v>
      </c>
      <c r="I132" s="7">
        <v>17</v>
      </c>
      <c r="J132" s="39">
        <f t="shared" si="21"/>
        <v>311</v>
      </c>
      <c r="K132" s="44"/>
      <c r="L132" s="45">
        <f t="shared" ref="L132:L163" si="29">IFERROR(H132/$H$340,"")</f>
        <v>1.4110548952985255E-3</v>
      </c>
      <c r="M132" s="46">
        <f t="shared" si="22"/>
        <v>278.26315789473682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1418</v>
      </c>
      <c r="I133" s="7">
        <v>6</v>
      </c>
      <c r="J133" s="39">
        <f t="shared" si="21"/>
        <v>236.33333333333334</v>
      </c>
      <c r="K133" s="44"/>
      <c r="L133" s="45">
        <f t="shared" si="29"/>
        <v>3.7845202223062401E-4</v>
      </c>
      <c r="M133" s="46">
        <f t="shared" si="22"/>
        <v>41.10144927536232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266524.09999999998</v>
      </c>
      <c r="I134" s="10">
        <f>SUM(I112:I133)</f>
        <v>1658</v>
      </c>
      <c r="J134" s="11">
        <f t="shared" si="21"/>
        <v>160.75036188178527</v>
      </c>
      <c r="K134" s="8"/>
      <c r="L134" s="12">
        <f t="shared" si="29"/>
        <v>7.113299338377789E-2</v>
      </c>
      <c r="M134" s="13">
        <f t="shared" si="22"/>
        <v>53.658969196698216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8623</v>
      </c>
      <c r="I135" s="7">
        <v>2</v>
      </c>
      <c r="J135" s="39">
        <f t="shared" si="21"/>
        <v>4311.5</v>
      </c>
      <c r="K135" s="44"/>
      <c r="L135" s="45">
        <f t="shared" si="29"/>
        <v>2.3014046457649302E-3</v>
      </c>
      <c r="M135" s="46">
        <f t="shared" si="22"/>
        <v>38.912454873646212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10891</v>
      </c>
      <c r="I136" s="7">
        <v>103</v>
      </c>
      <c r="J136" s="39">
        <f t="shared" si="21"/>
        <v>105.7378640776699</v>
      </c>
      <c r="K136" s="44"/>
      <c r="L136" s="45">
        <f t="shared" si="29"/>
        <v>2.9067143682043202E-3</v>
      </c>
      <c r="M136" s="46">
        <f t="shared" si="22"/>
        <v>36.303333333333335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5230</v>
      </c>
      <c r="I137" s="7">
        <v>6</v>
      </c>
      <c r="J137" s="39">
        <f t="shared" ref="J137:J204" si="30">IFERROR(H137/I137,"")</f>
        <v>871.66666666666663</v>
      </c>
      <c r="K137" s="44"/>
      <c r="L137" s="45">
        <f t="shared" si="29"/>
        <v>1.3958420848139378E-3</v>
      </c>
      <c r="M137" s="46">
        <f t="shared" ref="M137:M204" si="31">IFERROR(H137/F137,"")</f>
        <v>39.293764087152518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798</v>
      </c>
      <c r="I138" s="7">
        <v>1</v>
      </c>
      <c r="J138" s="39">
        <f t="shared" si="30"/>
        <v>798</v>
      </c>
      <c r="K138" s="44"/>
      <c r="L138" s="45">
        <f t="shared" si="29"/>
        <v>2.1297934678422988E-4</v>
      </c>
      <c r="M138" s="46">
        <f t="shared" si="31"/>
        <v>14.696132596685084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4360</v>
      </c>
      <c r="I139" s="7">
        <v>6</v>
      </c>
      <c r="J139" s="39">
        <f t="shared" si="30"/>
        <v>726.66666666666663</v>
      </c>
      <c r="K139" s="44"/>
      <c r="L139" s="45">
        <f t="shared" si="29"/>
        <v>1.1636465563649653E-3</v>
      </c>
      <c r="M139" s="46">
        <f t="shared" si="31"/>
        <v>32.930513595166161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12542</v>
      </c>
      <c r="I140" s="7">
        <v>30</v>
      </c>
      <c r="J140" s="39">
        <f t="shared" si="30"/>
        <v>418.06666666666666</v>
      </c>
      <c r="K140" s="44"/>
      <c r="L140" s="45">
        <f t="shared" si="29"/>
        <v>3.3473520894333471E-3</v>
      </c>
      <c r="M140" s="46">
        <f t="shared" si="31"/>
        <v>101.06365834004835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3089</v>
      </c>
      <c r="I141" s="7">
        <v>5</v>
      </c>
      <c r="J141" s="39">
        <f t="shared" si="30"/>
        <v>617.79999999999995</v>
      </c>
      <c r="K141" s="44"/>
      <c r="L141" s="45">
        <f t="shared" si="29"/>
        <v>8.2442757169985724E-4</v>
      </c>
      <c r="M141" s="46">
        <f t="shared" si="31"/>
        <v>67.741228070175438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2751</v>
      </c>
      <c r="I142" s="7">
        <v>5</v>
      </c>
      <c r="J142" s="39">
        <f t="shared" si="30"/>
        <v>550.20000000000005</v>
      </c>
      <c r="K142" s="44"/>
      <c r="L142" s="45">
        <f t="shared" si="29"/>
        <v>7.3421827444037138E-4</v>
      </c>
      <c r="M142" s="46">
        <f t="shared" si="31"/>
        <v>26.001890359168243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1612</v>
      </c>
      <c r="I143" s="7">
        <v>3</v>
      </c>
      <c r="J143" s="39">
        <f t="shared" si="30"/>
        <v>537.33333333333337</v>
      </c>
      <c r="K143" s="44"/>
      <c r="L143" s="45">
        <f t="shared" si="29"/>
        <v>4.3022895616062474E-4</v>
      </c>
      <c r="M143" s="46">
        <f t="shared" si="31"/>
        <v>15.294117647058822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1335</v>
      </c>
      <c r="I144" s="7">
        <v>2</v>
      </c>
      <c r="J144" s="39">
        <f t="shared" si="30"/>
        <v>667.5</v>
      </c>
      <c r="K144" s="44"/>
      <c r="L144" s="45">
        <f t="shared" si="29"/>
        <v>3.5630003503376803E-4</v>
      </c>
      <c r="M144" s="46">
        <f t="shared" si="31"/>
        <v>10.520094562647754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7659</v>
      </c>
      <c r="I145" s="7">
        <v>6</v>
      </c>
      <c r="J145" s="39">
        <f t="shared" si="30"/>
        <v>1276.5</v>
      </c>
      <c r="K145" s="44"/>
      <c r="L145" s="45">
        <f t="shared" si="29"/>
        <v>2.0441213245869882E-3</v>
      </c>
      <c r="M145" s="46">
        <f t="shared" si="31"/>
        <v>76.360917248255234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2961</v>
      </c>
      <c r="I146" s="7">
        <v>49</v>
      </c>
      <c r="J146" s="39">
        <f t="shared" si="30"/>
        <v>60.428571428571431</v>
      </c>
      <c r="K146" s="44"/>
      <c r="L146" s="45">
        <f t="shared" si="29"/>
        <v>7.9026547096253715E-4</v>
      </c>
      <c r="M146" s="46">
        <f t="shared" si="31"/>
        <v>22.113517550410755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2140</v>
      </c>
      <c r="I147" s="7">
        <v>6</v>
      </c>
      <c r="J147" s="39">
        <f t="shared" si="30"/>
        <v>356.66666666666669</v>
      </c>
      <c r="K147" s="44"/>
      <c r="L147" s="45">
        <f t="shared" si="29"/>
        <v>5.7114762170207007E-4</v>
      </c>
      <c r="M147" s="46">
        <f t="shared" si="31"/>
        <v>56.315789473684212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23246.9</v>
      </c>
      <c r="I148" s="7">
        <v>388</v>
      </c>
      <c r="J148" s="39">
        <f t="shared" si="30"/>
        <v>59.914690721649485</v>
      </c>
      <c r="K148" s="44"/>
      <c r="L148" s="45">
        <f t="shared" si="29"/>
        <v>6.2043979658625483E-3</v>
      </c>
      <c r="M148" s="46">
        <f t="shared" si="31"/>
        <v>176.1128787878788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1449</v>
      </c>
      <c r="I149" s="7">
        <v>5</v>
      </c>
      <c r="J149" s="39">
        <f t="shared" si="30"/>
        <v>289.8</v>
      </c>
      <c r="K149" s="44"/>
      <c r="L149" s="45">
        <f t="shared" si="29"/>
        <v>3.8672565600294373E-4</v>
      </c>
      <c r="M149" s="46">
        <f t="shared" si="31"/>
        <v>90.5625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406</v>
      </c>
      <c r="I150" s="7">
        <v>2</v>
      </c>
      <c r="J150" s="39">
        <f t="shared" si="30"/>
        <v>203</v>
      </c>
      <c r="K150" s="44"/>
      <c r="L150" s="45">
        <f t="shared" si="29"/>
        <v>1.0835791327618713E-4</v>
      </c>
      <c r="M150" s="46">
        <f t="shared" si="31"/>
        <v>40.6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1946</v>
      </c>
      <c r="I151" s="7">
        <v>3</v>
      </c>
      <c r="J151" s="39">
        <f t="shared" si="30"/>
        <v>648.66666666666663</v>
      </c>
      <c r="K151" s="44"/>
      <c r="L151" s="45">
        <f t="shared" si="29"/>
        <v>5.1937068777206934E-4</v>
      </c>
      <c r="M151" s="46">
        <f t="shared" si="31"/>
        <v>9.6288965858485902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1185</v>
      </c>
      <c r="I152" s="7">
        <v>2</v>
      </c>
      <c r="J152" s="39">
        <f t="shared" si="30"/>
        <v>592.5</v>
      </c>
      <c r="K152" s="44"/>
      <c r="L152" s="45">
        <f t="shared" si="29"/>
        <v>3.1626632323222104E-4</v>
      </c>
      <c r="M152" s="46">
        <f t="shared" si="31"/>
        <v>10.21551724137931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7374</v>
      </c>
      <c r="I153" s="7">
        <v>8</v>
      </c>
      <c r="J153" s="39">
        <f t="shared" si="30"/>
        <v>921.75</v>
      </c>
      <c r="K153" s="44"/>
      <c r="L153" s="45">
        <f t="shared" si="29"/>
        <v>1.9680572721640492E-3</v>
      </c>
      <c r="M153" s="46">
        <f t="shared" si="31"/>
        <v>34.947867298578196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5579</v>
      </c>
      <c r="I154" s="7">
        <v>4</v>
      </c>
      <c r="J154" s="39">
        <f t="shared" si="30"/>
        <v>1394.75</v>
      </c>
      <c r="K154" s="44"/>
      <c r="L154" s="45">
        <f t="shared" si="29"/>
        <v>1.488987187605537E-3</v>
      </c>
      <c r="M154" s="46">
        <f t="shared" si="31"/>
        <v>25.960912052117262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2450</v>
      </c>
      <c r="I155" s="7">
        <v>5</v>
      </c>
      <c r="J155" s="39">
        <f t="shared" si="30"/>
        <v>490</v>
      </c>
      <c r="K155" s="44"/>
      <c r="L155" s="45">
        <f t="shared" si="29"/>
        <v>6.5388395942526717E-4</v>
      </c>
      <c r="M155" s="46">
        <f t="shared" si="31"/>
        <v>12.361251261352169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17241</v>
      </c>
      <c r="I156" s="7">
        <v>25</v>
      </c>
      <c r="J156" s="39">
        <f t="shared" si="30"/>
        <v>689.64</v>
      </c>
      <c r="K156" s="44"/>
      <c r="L156" s="45">
        <f t="shared" si="29"/>
        <v>4.6014748344698087E-3</v>
      </c>
      <c r="M156" s="46">
        <f t="shared" si="31"/>
        <v>58.963748290013683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782</v>
      </c>
      <c r="I157" s="7">
        <v>1</v>
      </c>
      <c r="J157" s="39">
        <f t="shared" si="30"/>
        <v>782</v>
      </c>
      <c r="K157" s="44"/>
      <c r="L157" s="45">
        <f t="shared" si="29"/>
        <v>2.0870908419206487E-4</v>
      </c>
      <c r="M157" s="46">
        <f t="shared" si="31"/>
        <v>7.1090909090909093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3167</v>
      </c>
      <c r="I158" s="7">
        <v>6</v>
      </c>
      <c r="J158" s="39">
        <f t="shared" si="30"/>
        <v>527.83333333333337</v>
      </c>
      <c r="K158" s="44"/>
      <c r="L158" s="45">
        <f t="shared" si="29"/>
        <v>8.4524510183666172E-4</v>
      </c>
      <c r="M158" s="46">
        <f t="shared" si="31"/>
        <v>29.849198868991518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 t="s">
        <v>1082</v>
      </c>
      <c r="I159" s="7" t="s">
        <v>1082</v>
      </c>
      <c r="J159" s="39" t="str">
        <f t="shared" si="30"/>
        <v/>
      </c>
      <c r="K159" s="44"/>
      <c r="L159" s="45" t="str">
        <f t="shared" si="29"/>
        <v/>
      </c>
      <c r="M159" s="46" t="str">
        <f t="shared" si="31"/>
        <v/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6644</v>
      </c>
      <c r="I160" s="7">
        <v>6</v>
      </c>
      <c r="J160" s="39">
        <f t="shared" si="30"/>
        <v>1107.3333333333333</v>
      </c>
      <c r="K160" s="44"/>
      <c r="L160" s="45">
        <f t="shared" si="29"/>
        <v>1.7732265413965204E-3</v>
      </c>
      <c r="M160" s="46">
        <f t="shared" si="31"/>
        <v>141.0615711252654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2221</v>
      </c>
      <c r="I161" s="7">
        <v>3</v>
      </c>
      <c r="J161" s="39">
        <f t="shared" si="30"/>
        <v>740.33333333333337</v>
      </c>
      <c r="K161" s="44"/>
      <c r="L161" s="45">
        <f t="shared" si="29"/>
        <v>5.9276582607490551E-4</v>
      </c>
      <c r="M161" s="46">
        <f t="shared" si="31"/>
        <v>42.547892720306514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1082</v>
      </c>
      <c r="I162" s="7" t="s">
        <v>1082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1082</v>
      </c>
      <c r="I163" s="7" t="s">
        <v>1082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2442</v>
      </c>
      <c r="I164" s="7">
        <v>4</v>
      </c>
      <c r="J164" s="39">
        <f t="shared" si="30"/>
        <v>610.5</v>
      </c>
      <c r="K164" s="44"/>
      <c r="L164" s="45">
        <f t="shared" ref="L164:L194" si="32">IFERROR(H164/$H$340,"")</f>
        <v>6.5174882812918465E-4</v>
      </c>
      <c r="M164" s="46">
        <f t="shared" si="31"/>
        <v>42.469565217391306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3134</v>
      </c>
      <c r="I165" s="7">
        <v>5</v>
      </c>
      <c r="J165" s="39">
        <f t="shared" si="30"/>
        <v>626.79999999999995</v>
      </c>
      <c r="K165" s="44"/>
      <c r="L165" s="45">
        <f t="shared" si="32"/>
        <v>8.364376852403214E-4</v>
      </c>
      <c r="M165" s="46">
        <f t="shared" si="31"/>
        <v>62.68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38</v>
      </c>
      <c r="I166" s="7">
        <v>1</v>
      </c>
      <c r="J166" s="39">
        <f t="shared" si="30"/>
        <v>38</v>
      </c>
      <c r="K166" s="44"/>
      <c r="L166" s="45">
        <f t="shared" si="32"/>
        <v>1.0141873656391899E-5</v>
      </c>
      <c r="M166" s="46">
        <f t="shared" si="31"/>
        <v>0.91566265060240959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2063</v>
      </c>
      <c r="I167" s="7">
        <v>5</v>
      </c>
      <c r="J167" s="39">
        <f t="shared" si="30"/>
        <v>412.6</v>
      </c>
      <c r="K167" s="44"/>
      <c r="L167" s="45">
        <f t="shared" si="32"/>
        <v>5.5059698297727595E-4</v>
      </c>
      <c r="M167" s="46">
        <f t="shared" si="31"/>
        <v>36.384479717813051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1075</v>
      </c>
      <c r="I168" s="7">
        <v>3</v>
      </c>
      <c r="J168" s="39">
        <f t="shared" si="30"/>
        <v>358.33333333333331</v>
      </c>
      <c r="K168" s="44"/>
      <c r="L168" s="45">
        <f t="shared" si="32"/>
        <v>2.869082679110866E-4</v>
      </c>
      <c r="M168" s="46">
        <f t="shared" si="31"/>
        <v>23.268398268398268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907</v>
      </c>
      <c r="I169" s="7">
        <v>4</v>
      </c>
      <c r="J169" s="39">
        <f t="shared" si="30"/>
        <v>226.75</v>
      </c>
      <c r="K169" s="44"/>
      <c r="L169" s="45">
        <f t="shared" si="32"/>
        <v>2.42070510693354E-4</v>
      </c>
      <c r="M169" s="46">
        <f t="shared" si="31"/>
        <v>18.662551440329217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360</v>
      </c>
      <c r="I170" s="7">
        <v>1</v>
      </c>
      <c r="J170" s="39">
        <f t="shared" si="30"/>
        <v>360</v>
      </c>
      <c r="K170" s="44"/>
      <c r="L170" s="45">
        <f t="shared" si="32"/>
        <v>9.6080908323712728E-5</v>
      </c>
      <c r="M170" s="46">
        <f t="shared" si="31"/>
        <v>10.084033613445378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1046</v>
      </c>
      <c r="I171" s="7">
        <v>4</v>
      </c>
      <c r="J171" s="39">
        <f t="shared" si="30"/>
        <v>261.5</v>
      </c>
      <c r="K171" s="44"/>
      <c r="L171" s="45">
        <f t="shared" si="32"/>
        <v>2.7916841696278753E-4</v>
      </c>
      <c r="M171" s="46">
        <f t="shared" si="31"/>
        <v>24.845605700712589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2403</v>
      </c>
      <c r="I172" s="7">
        <v>6</v>
      </c>
      <c r="J172" s="39">
        <f t="shared" si="30"/>
        <v>400.5</v>
      </c>
      <c r="K172" s="44"/>
      <c r="L172" s="45">
        <f t="shared" si="32"/>
        <v>6.4134006306078241E-4</v>
      </c>
      <c r="M172" s="46">
        <f t="shared" si="31"/>
        <v>57.078384798099762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1695</v>
      </c>
      <c r="I173" s="7">
        <v>2</v>
      </c>
      <c r="J173" s="39">
        <f t="shared" si="30"/>
        <v>847.5</v>
      </c>
      <c r="K173" s="44"/>
      <c r="L173" s="45">
        <f t="shared" si="32"/>
        <v>4.5238094335748073E-4</v>
      </c>
      <c r="M173" s="46">
        <f t="shared" si="31"/>
        <v>17.510330578512399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10761</v>
      </c>
      <c r="I174" s="7">
        <v>7</v>
      </c>
      <c r="J174" s="39">
        <f t="shared" si="30"/>
        <v>1537.2857142857142</v>
      </c>
      <c r="K174" s="44"/>
      <c r="L174" s="45">
        <f t="shared" si="32"/>
        <v>2.8720184846429794E-3</v>
      </c>
      <c r="M174" s="46">
        <f t="shared" si="31"/>
        <v>91.349745331069613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11910</v>
      </c>
      <c r="I175" s="7">
        <v>12</v>
      </c>
      <c r="J175" s="39">
        <f t="shared" si="30"/>
        <v>992.5</v>
      </c>
      <c r="K175" s="44"/>
      <c r="L175" s="45">
        <f t="shared" si="32"/>
        <v>3.1786767170428293E-3</v>
      </c>
      <c r="M175" s="46">
        <f t="shared" si="31"/>
        <v>26.584821428571427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2182</v>
      </c>
      <c r="I176" s="7">
        <v>3</v>
      </c>
      <c r="J176" s="39">
        <f t="shared" si="30"/>
        <v>727.33333333333337</v>
      </c>
      <c r="K176" s="44"/>
      <c r="L176" s="45">
        <f t="shared" si="32"/>
        <v>5.8235706100650327E-4</v>
      </c>
      <c r="M176" s="46">
        <f t="shared" si="31"/>
        <v>13.8276299112801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3730</v>
      </c>
      <c r="I177" s="7">
        <v>5</v>
      </c>
      <c r="J177" s="39">
        <f t="shared" si="30"/>
        <v>746</v>
      </c>
      <c r="K177" s="44"/>
      <c r="L177" s="45">
        <f t="shared" si="32"/>
        <v>9.9550496679846803E-4</v>
      </c>
      <c r="M177" s="46">
        <f t="shared" si="31"/>
        <v>16.511730854360337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2179.6</v>
      </c>
      <c r="I178" s="7">
        <v>13</v>
      </c>
      <c r="J178" s="39">
        <f t="shared" si="30"/>
        <v>167.66153846153844</v>
      </c>
      <c r="K178" s="44"/>
      <c r="L178" s="45">
        <f t="shared" si="32"/>
        <v>5.8171652161767844E-4</v>
      </c>
      <c r="M178" s="46">
        <f t="shared" si="31"/>
        <v>68.112499999999997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992</v>
      </c>
      <c r="I179" s="7">
        <v>4</v>
      </c>
      <c r="J179" s="39">
        <f t="shared" si="30"/>
        <v>248</v>
      </c>
      <c r="K179" s="44"/>
      <c r="L179" s="45">
        <f t="shared" si="32"/>
        <v>2.6475628071423061E-4</v>
      </c>
      <c r="M179" s="46">
        <f t="shared" si="31"/>
        <v>51.398963730569946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20245</v>
      </c>
      <c r="I180" s="7">
        <v>49</v>
      </c>
      <c r="J180" s="39">
        <f t="shared" si="30"/>
        <v>413.16326530612247</v>
      </c>
      <c r="K180" s="44"/>
      <c r="L180" s="45">
        <f t="shared" si="32"/>
        <v>5.4032166361487896E-3</v>
      </c>
      <c r="M180" s="46">
        <f t="shared" si="31"/>
        <v>389.32692307692309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5085</v>
      </c>
      <c r="I181" s="7">
        <v>30</v>
      </c>
      <c r="J181" s="39">
        <f t="shared" si="30"/>
        <v>169.5</v>
      </c>
      <c r="K181" s="44"/>
      <c r="L181" s="45">
        <f t="shared" si="32"/>
        <v>1.3571428300724422E-3</v>
      </c>
      <c r="M181" s="46">
        <f t="shared" si="31"/>
        <v>64.61245235069886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25705</v>
      </c>
      <c r="I182" s="7">
        <v>45</v>
      </c>
      <c r="J182" s="39">
        <f t="shared" si="30"/>
        <v>571.22222222222217</v>
      </c>
      <c r="K182" s="44"/>
      <c r="L182" s="45">
        <f t="shared" si="32"/>
        <v>6.8604437457250988E-3</v>
      </c>
      <c r="M182" s="46">
        <f t="shared" si="31"/>
        <v>260.96446700507613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1199</v>
      </c>
      <c r="I183" s="7">
        <v>5</v>
      </c>
      <c r="J183" s="39">
        <f t="shared" si="30"/>
        <v>239.8</v>
      </c>
      <c r="K183" s="44"/>
      <c r="L183" s="45">
        <f t="shared" si="32"/>
        <v>3.2000280300036542E-4</v>
      </c>
      <c r="M183" s="46">
        <f t="shared" ref="M183:M186" si="33">IFERROR(H183/F183,"")</f>
        <v>10.949771689497718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1049</v>
      </c>
      <c r="I184" s="7">
        <v>3</v>
      </c>
      <c r="J184" s="39">
        <f t="shared" si="30"/>
        <v>349.66666666666669</v>
      </c>
      <c r="K184" s="44"/>
      <c r="L184" s="45">
        <f t="shared" si="32"/>
        <v>2.7996909119881849E-4</v>
      </c>
      <c r="M184" s="46">
        <f t="shared" si="33"/>
        <v>13.295310519645119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1082</v>
      </c>
      <c r="I185" s="7" t="s">
        <v>1082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1728</v>
      </c>
      <c r="I186" s="7">
        <v>3</v>
      </c>
      <c r="J186" s="39">
        <f t="shared" si="30"/>
        <v>576</v>
      </c>
      <c r="K186" s="44"/>
      <c r="L186" s="45">
        <f t="shared" si="32"/>
        <v>4.6118835995382111E-4</v>
      </c>
      <c r="M186" s="46">
        <f t="shared" si="33"/>
        <v>23.101604278074866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1660</v>
      </c>
      <c r="I187" s="7">
        <v>1</v>
      </c>
      <c r="J187" s="39">
        <f t="shared" si="30"/>
        <v>1660</v>
      </c>
      <c r="K187" s="44"/>
      <c r="L187" s="45">
        <f t="shared" si="32"/>
        <v>4.430397439371198E-4</v>
      </c>
      <c r="M187" s="46">
        <f t="shared" si="31"/>
        <v>46.111111111111114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241270.5</v>
      </c>
      <c r="I188" s="10">
        <f>SUM(I135:I187)</f>
        <v>897</v>
      </c>
      <c r="J188" s="11">
        <f t="shared" si="30"/>
        <v>268.97491638795987</v>
      </c>
      <c r="K188" s="8"/>
      <c r="L188" s="12">
        <f t="shared" si="32"/>
        <v>6.4393024421434256E-2</v>
      </c>
      <c r="M188" s="13">
        <f t="shared" si="31"/>
        <v>42.84226507564459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26700</v>
      </c>
      <c r="I189" s="7">
        <v>11</v>
      </c>
      <c r="J189" s="39">
        <f t="shared" si="30"/>
        <v>2427.2727272727275</v>
      </c>
      <c r="K189" s="44"/>
      <c r="L189" s="45">
        <f t="shared" si="32"/>
        <v>7.126000700675361E-3</v>
      </c>
      <c r="M189" s="46">
        <f t="shared" si="31"/>
        <v>126.18147448015124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12377</v>
      </c>
      <c r="I190" s="7">
        <v>6</v>
      </c>
      <c r="J190" s="39">
        <f t="shared" ref="J190" si="34">IFERROR(H190/I190,"")</f>
        <v>2062.8333333333335</v>
      </c>
      <c r="K190" s="44"/>
      <c r="L190" s="45">
        <f t="shared" si="32"/>
        <v>3.3033150064516455E-3</v>
      </c>
      <c r="M190" s="46">
        <f t="shared" ref="M190" si="35">IFERROR(H190/F190,"")</f>
        <v>93.765151515151516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2863</v>
      </c>
      <c r="I191" s="7">
        <v>7</v>
      </c>
      <c r="J191" s="39">
        <f t="shared" si="30"/>
        <v>409</v>
      </c>
      <c r="K191" s="44"/>
      <c r="L191" s="45">
        <f t="shared" si="32"/>
        <v>7.6411011258552654E-4</v>
      </c>
      <c r="M191" s="46">
        <f t="shared" si="31"/>
        <v>22.507861635220124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699</v>
      </c>
      <c r="I192" s="7">
        <v>3</v>
      </c>
      <c r="J192" s="39">
        <f t="shared" ref="J192" si="36">IFERROR(H192/I192,"")</f>
        <v>233</v>
      </c>
      <c r="K192" s="44"/>
      <c r="L192" s="45">
        <f t="shared" si="32"/>
        <v>1.8655709699520889E-4</v>
      </c>
      <c r="M192" s="46">
        <f t="shared" ref="M192" si="37">IFERROR(H192/F192,"")</f>
        <v>6.1640211640211637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8314</v>
      </c>
      <c r="I193" s="7">
        <v>13</v>
      </c>
      <c r="J193" s="39">
        <f t="shared" si="30"/>
        <v>639.53846153846155</v>
      </c>
      <c r="K193" s="44"/>
      <c r="L193" s="45">
        <f t="shared" si="32"/>
        <v>2.2189351994537435E-3</v>
      </c>
      <c r="M193" s="46">
        <f t="shared" si="31"/>
        <v>188.52607709750566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3364</v>
      </c>
      <c r="I194" s="7">
        <v>4</v>
      </c>
      <c r="J194" s="39">
        <f t="shared" si="30"/>
        <v>841</v>
      </c>
      <c r="K194" s="44"/>
      <c r="L194" s="45">
        <f t="shared" si="32"/>
        <v>8.9782271000269341E-4</v>
      </c>
      <c r="M194" s="46">
        <f t="shared" si="31"/>
        <v>31.916508538899429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 t="s">
        <v>1082</v>
      </c>
      <c r="I195" s="7" t="s">
        <v>1082</v>
      </c>
      <c r="J195" s="39" t="str">
        <f t="shared" si="30"/>
        <v/>
      </c>
      <c r="K195" s="44"/>
      <c r="L195" s="45" t="str">
        <f t="shared" ref="L195:L249" si="38">IFERROR(H195/$H$340,"")</f>
        <v/>
      </c>
      <c r="M195" s="46" t="str">
        <f t="shared" si="31"/>
        <v/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3454</v>
      </c>
      <c r="I196" s="7">
        <v>1</v>
      </c>
      <c r="J196" s="39">
        <f t="shared" ref="J196" si="39">IFERROR(H196/I196,"")</f>
        <v>3454</v>
      </c>
      <c r="K196" s="44"/>
      <c r="L196" s="45">
        <f t="shared" si="38"/>
        <v>9.218429370836215E-4</v>
      </c>
      <c r="M196" s="46">
        <f t="shared" ref="M196" si="40">IFERROR(H196/F196,"")</f>
        <v>52.333333333333336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 t="s">
        <v>1082</v>
      </c>
      <c r="I197" s="7" t="s">
        <v>1082</v>
      </c>
      <c r="J197" s="39" t="str">
        <f t="shared" si="30"/>
        <v/>
      </c>
      <c r="K197" s="44"/>
      <c r="L197" s="45" t="str">
        <f t="shared" si="38"/>
        <v/>
      </c>
      <c r="M197" s="46" t="str">
        <f t="shared" si="31"/>
        <v/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7491.5</v>
      </c>
      <c r="I198" s="7">
        <v>144</v>
      </c>
      <c r="J198" s="39">
        <f t="shared" si="30"/>
        <v>52.024305555555557</v>
      </c>
      <c r="K198" s="44"/>
      <c r="L198" s="45">
        <f t="shared" si="38"/>
        <v>1.9994170130752608E-3</v>
      </c>
      <c r="M198" s="46">
        <f t="shared" si="31"/>
        <v>57.626923076923077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10246</v>
      </c>
      <c r="I199" s="7">
        <v>116</v>
      </c>
      <c r="J199" s="39">
        <f t="shared" si="30"/>
        <v>88.327586206896555</v>
      </c>
      <c r="K199" s="44"/>
      <c r="L199" s="45">
        <f t="shared" si="38"/>
        <v>2.7345694074576684E-3</v>
      </c>
      <c r="M199" s="46">
        <f t="shared" si="31"/>
        <v>53.926315789473684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2715</v>
      </c>
      <c r="I200" s="7">
        <v>3</v>
      </c>
      <c r="J200" s="39">
        <f t="shared" si="30"/>
        <v>905</v>
      </c>
      <c r="K200" s="44"/>
      <c r="L200" s="45">
        <f t="shared" si="38"/>
        <v>7.246101836080001E-4</v>
      </c>
      <c r="M200" s="46">
        <f t="shared" si="31"/>
        <v>181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1873</v>
      </c>
      <c r="I201" s="7">
        <v>3</v>
      </c>
      <c r="J201" s="39">
        <f t="shared" si="30"/>
        <v>624.33333333333337</v>
      </c>
      <c r="K201" s="44"/>
      <c r="L201" s="45">
        <f t="shared" si="38"/>
        <v>4.9988761469531653E-4</v>
      </c>
      <c r="M201" s="46">
        <f t="shared" si="31"/>
        <v>19.551148225469728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6686</v>
      </c>
      <c r="I202" s="7">
        <v>18</v>
      </c>
      <c r="J202" s="39">
        <f t="shared" si="30"/>
        <v>371.44444444444446</v>
      </c>
      <c r="K202" s="44"/>
      <c r="L202" s="45">
        <f t="shared" si="38"/>
        <v>1.7844359807009536E-3</v>
      </c>
      <c r="M202" s="46">
        <f t="shared" si="31"/>
        <v>73.311403508771932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2888</v>
      </c>
      <c r="I203" s="7">
        <v>5</v>
      </c>
      <c r="J203" s="39">
        <f t="shared" si="30"/>
        <v>577.6</v>
      </c>
      <c r="K203" s="44"/>
      <c r="L203" s="45">
        <f t="shared" si="38"/>
        <v>7.7078239788578435E-4</v>
      </c>
      <c r="M203" s="46">
        <f t="shared" si="31"/>
        <v>32.743764172335602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1082</v>
      </c>
      <c r="I204" s="7" t="s">
        <v>1082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1416</v>
      </c>
      <c r="I205" s="7">
        <v>3</v>
      </c>
      <c r="J205" s="39">
        <f t="shared" ref="J205:J268" si="41">IFERROR(H205/I205,"")</f>
        <v>472</v>
      </c>
      <c r="K205" s="44"/>
      <c r="L205" s="45">
        <f t="shared" si="38"/>
        <v>3.7791823940660341E-4</v>
      </c>
      <c r="M205" s="46">
        <f t="shared" ref="M205:M268" si="42">IFERROR(H205/F205,"")</f>
        <v>6.9582309582309581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2354</v>
      </c>
      <c r="I206" s="7">
        <v>6</v>
      </c>
      <c r="J206" s="39">
        <f t="shared" si="41"/>
        <v>392.33333333333331</v>
      </c>
      <c r="K206" s="44"/>
      <c r="L206" s="45">
        <f t="shared" si="38"/>
        <v>6.2826238387227716E-4</v>
      </c>
      <c r="M206" s="46">
        <f t="shared" si="42"/>
        <v>21.188118811881189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975</v>
      </c>
      <c r="I207" s="7">
        <v>8</v>
      </c>
      <c r="J207" s="39">
        <f t="shared" si="41"/>
        <v>121.875</v>
      </c>
      <c r="K207" s="44"/>
      <c r="L207" s="45">
        <f t="shared" si="38"/>
        <v>2.6021912671005533E-4</v>
      </c>
      <c r="M207" s="46">
        <f t="shared" si="42"/>
        <v>14.931087289433385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2235</v>
      </c>
      <c r="I208" s="7">
        <v>4</v>
      </c>
      <c r="J208" s="39">
        <f t="shared" si="41"/>
        <v>558.75</v>
      </c>
      <c r="K208" s="44"/>
      <c r="L208" s="45">
        <f t="shared" si="38"/>
        <v>5.9650230584304984E-4</v>
      </c>
      <c r="M208" s="46">
        <f t="shared" si="42"/>
        <v>32.819383259911895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1082</v>
      </c>
      <c r="I209" s="7" t="s">
        <v>1082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1082</v>
      </c>
      <c r="I210" s="7" t="s">
        <v>1082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9452</v>
      </c>
      <c r="I211" s="7">
        <v>2</v>
      </c>
      <c r="J211" s="39">
        <f t="shared" si="41"/>
        <v>4726</v>
      </c>
      <c r="K211" s="44"/>
      <c r="L211" s="45">
        <f t="shared" si="38"/>
        <v>2.5226576263214797E-3</v>
      </c>
      <c r="M211" s="46">
        <f t="shared" si="42"/>
        <v>100.87513340448238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16735.2</v>
      </c>
      <c r="I212" s="7">
        <v>25</v>
      </c>
      <c r="J212" s="39">
        <f t="shared" si="41"/>
        <v>669.40800000000002</v>
      </c>
      <c r="K212" s="44"/>
      <c r="L212" s="45">
        <f t="shared" si="38"/>
        <v>4.4664811582749925E-3</v>
      </c>
      <c r="M212" s="46">
        <f t="shared" si="42"/>
        <v>114.38961038961038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16958</v>
      </c>
      <c r="I213" s="7">
        <v>28</v>
      </c>
      <c r="J213" s="39">
        <f t="shared" si="41"/>
        <v>605.64285714285711</v>
      </c>
      <c r="K213" s="44"/>
      <c r="L213" s="45">
        <f t="shared" si="38"/>
        <v>4.5259445648708901E-3</v>
      </c>
      <c r="M213" s="46">
        <f t="shared" si="42"/>
        <v>67.400635930047699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11399</v>
      </c>
      <c r="I214" s="7">
        <v>15</v>
      </c>
      <c r="J214" s="39">
        <f t="shared" si="41"/>
        <v>759.93333333333328</v>
      </c>
      <c r="K214" s="44"/>
      <c r="L214" s="45">
        <f t="shared" si="38"/>
        <v>3.0422952055055592E-3</v>
      </c>
      <c r="M214" s="46">
        <f t="shared" si="42"/>
        <v>64.693530079455172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4555</v>
      </c>
      <c r="I215" s="7">
        <v>7</v>
      </c>
      <c r="J215" s="39">
        <f t="shared" si="41"/>
        <v>650.71428571428567</v>
      </c>
      <c r="K215" s="44"/>
      <c r="L215" s="45">
        <f t="shared" si="38"/>
        <v>1.2156903817069763E-3</v>
      </c>
      <c r="M215" s="46">
        <f t="shared" si="42"/>
        <v>42.609915809167447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2720</v>
      </c>
      <c r="I216" s="7">
        <v>3</v>
      </c>
      <c r="J216" s="39">
        <f t="shared" si="41"/>
        <v>906.66666666666663</v>
      </c>
      <c r="K216" s="44"/>
      <c r="L216" s="45">
        <f t="shared" si="38"/>
        <v>7.2594464066805166E-4</v>
      </c>
      <c r="M216" s="46">
        <f t="shared" si="42"/>
        <v>92.832764505119457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2609</v>
      </c>
      <c r="I217" s="7">
        <v>3</v>
      </c>
      <c r="J217" s="39">
        <f t="shared" si="41"/>
        <v>869.66666666666663</v>
      </c>
      <c r="K217" s="44"/>
      <c r="L217" s="45">
        <f t="shared" si="38"/>
        <v>6.9631969393490697E-4</v>
      </c>
      <c r="M217" s="46">
        <f t="shared" si="42"/>
        <v>37.271428571428572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5718</v>
      </c>
      <c r="I218" s="7">
        <v>7</v>
      </c>
      <c r="J218" s="39">
        <f t="shared" si="41"/>
        <v>816.85714285714289</v>
      </c>
      <c r="K218" s="44"/>
      <c r="L218" s="45">
        <f t="shared" si="38"/>
        <v>1.5260850938749705E-3</v>
      </c>
      <c r="M218" s="46">
        <f t="shared" si="42"/>
        <v>74.842931937172764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6837</v>
      </c>
      <c r="I219" s="7">
        <v>9</v>
      </c>
      <c r="J219" s="39">
        <f t="shared" si="41"/>
        <v>759.66666666666663</v>
      </c>
      <c r="K219" s="44"/>
      <c r="L219" s="45">
        <f t="shared" si="38"/>
        <v>1.8247365839145109E-3</v>
      </c>
      <c r="M219" s="46">
        <f t="shared" si="42"/>
        <v>71.51673640167364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3292.2</v>
      </c>
      <c r="I220" s="7">
        <v>6</v>
      </c>
      <c r="J220" s="39">
        <f t="shared" si="41"/>
        <v>548.69999999999993</v>
      </c>
      <c r="K220" s="44"/>
      <c r="L220" s="45">
        <f t="shared" si="38"/>
        <v>8.7865990662035285E-4</v>
      </c>
      <c r="M220" s="46">
        <f t="shared" si="42"/>
        <v>27.994897959183675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7880</v>
      </c>
      <c r="I221" s="7">
        <v>6</v>
      </c>
      <c r="J221" s="39">
        <f t="shared" si="41"/>
        <v>1313.3333333333333</v>
      </c>
      <c r="K221" s="44"/>
      <c r="L221" s="45">
        <f t="shared" si="38"/>
        <v>2.1031043266412676E-3</v>
      </c>
      <c r="M221" s="46">
        <f t="shared" si="42"/>
        <v>90.9930715935335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12154</v>
      </c>
      <c r="I222" s="7">
        <v>26</v>
      </c>
      <c r="J222" s="39">
        <f t="shared" si="41"/>
        <v>467.46153846153845</v>
      </c>
      <c r="K222" s="44"/>
      <c r="L222" s="45">
        <f t="shared" si="38"/>
        <v>3.2437982215733456E-3</v>
      </c>
      <c r="M222" s="46">
        <f t="shared" si="42"/>
        <v>155.82051282051282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6583</v>
      </c>
      <c r="I223" s="7">
        <v>10</v>
      </c>
      <c r="J223" s="39">
        <f t="shared" si="41"/>
        <v>658.3</v>
      </c>
      <c r="K223" s="44"/>
      <c r="L223" s="45">
        <f t="shared" si="38"/>
        <v>1.7569461652638912E-3</v>
      </c>
      <c r="M223" s="46">
        <f t="shared" si="42"/>
        <v>90.67493112947659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1515</v>
      </c>
      <c r="I224" s="7">
        <v>4</v>
      </c>
      <c r="J224" s="39">
        <f t="shared" si="41"/>
        <v>378.75</v>
      </c>
      <c r="K224" s="44"/>
      <c r="L224" s="45">
        <f t="shared" si="38"/>
        <v>4.0434048919562438E-4</v>
      </c>
      <c r="M224" s="46">
        <f t="shared" si="42"/>
        <v>39.868421052631582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205057.90000000002</v>
      </c>
      <c r="I225" s="10">
        <f>SUM(I189:I224)</f>
        <v>506</v>
      </c>
      <c r="J225" s="11">
        <f t="shared" si="41"/>
        <v>405.25276679841903</v>
      </c>
      <c r="K225" s="8"/>
      <c r="L225" s="12">
        <f t="shared" si="38"/>
        <v>5.4728192474869597E-2</v>
      </c>
      <c r="M225" s="13">
        <f t="shared" si="42"/>
        <v>48.144698534936133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26317</v>
      </c>
      <c r="I226" s="7">
        <v>879</v>
      </c>
      <c r="J226" s="39">
        <f t="shared" si="41"/>
        <v>29.939704209328784</v>
      </c>
      <c r="K226" s="44"/>
      <c r="L226" s="45">
        <f t="shared" si="38"/>
        <v>7.0237812898754108E-3</v>
      </c>
      <c r="M226" s="46">
        <f t="shared" si="42"/>
        <v>26.056435643564356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3059.9</v>
      </c>
      <c r="I227" s="7">
        <v>56</v>
      </c>
      <c r="J227" s="39">
        <f t="shared" si="41"/>
        <v>54.641071428571429</v>
      </c>
      <c r="K227" s="44"/>
      <c r="L227" s="45">
        <f t="shared" si="38"/>
        <v>8.1666103161035712E-4</v>
      </c>
      <c r="M227" s="46">
        <f t="shared" si="42"/>
        <v>73.203349282296656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 t="s">
        <v>1082</v>
      </c>
      <c r="I228" s="7" t="s">
        <v>1082</v>
      </c>
      <c r="J228" s="39" t="str">
        <f t="shared" si="41"/>
        <v/>
      </c>
      <c r="K228" s="44"/>
      <c r="L228" s="45" t="str">
        <f t="shared" si="38"/>
        <v/>
      </c>
      <c r="M228" s="46" t="str">
        <f t="shared" si="42"/>
        <v/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4627</v>
      </c>
      <c r="I229" s="7">
        <v>25</v>
      </c>
      <c r="J229" s="39">
        <f t="shared" si="41"/>
        <v>185.08</v>
      </c>
      <c r="K229" s="44"/>
      <c r="L229" s="45">
        <f t="shared" si="38"/>
        <v>1.2349065633717189E-3</v>
      </c>
      <c r="M229" s="46">
        <f t="shared" si="42"/>
        <v>37.587327376116981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8977</v>
      </c>
      <c r="I230" s="7">
        <v>15</v>
      </c>
      <c r="J230" s="39">
        <f t="shared" si="41"/>
        <v>598.4666666666667</v>
      </c>
      <c r="K230" s="44"/>
      <c r="L230" s="45">
        <f t="shared" si="38"/>
        <v>2.3958842056165811E-3</v>
      </c>
      <c r="M230" s="46">
        <f t="shared" si="42"/>
        <v>76.726495726495727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4340.5</v>
      </c>
      <c r="I231" s="7">
        <v>34</v>
      </c>
      <c r="J231" s="39">
        <f t="shared" si="41"/>
        <v>127.66176470588235</v>
      </c>
      <c r="K231" s="44"/>
      <c r="L231" s="45">
        <f t="shared" si="38"/>
        <v>1.1584421738307642E-3</v>
      </c>
      <c r="M231" s="46">
        <f t="shared" si="42"/>
        <v>45.979872881355931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1355</v>
      </c>
      <c r="I232" s="7">
        <v>5</v>
      </c>
      <c r="J232" s="39">
        <f t="shared" si="41"/>
        <v>271</v>
      </c>
      <c r="K232" s="44"/>
      <c r="L232" s="45">
        <f t="shared" si="38"/>
        <v>3.6163786327397427E-4</v>
      </c>
      <c r="M232" s="46">
        <f t="shared" si="42"/>
        <v>33.21078431372549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477</v>
      </c>
      <c r="I233" s="7">
        <v>2</v>
      </c>
      <c r="J233" s="39">
        <f t="shared" si="41"/>
        <v>238.5</v>
      </c>
      <c r="K233" s="44"/>
      <c r="L233" s="45">
        <f t="shared" si="38"/>
        <v>1.2730720352891936E-4</v>
      </c>
      <c r="M233" s="46">
        <f t="shared" si="42"/>
        <v>4.3641354071363221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2575</v>
      </c>
      <c r="I234" s="7">
        <v>94</v>
      </c>
      <c r="J234" s="39">
        <f t="shared" si="41"/>
        <v>27.393617021276597</v>
      </c>
      <c r="K234" s="44"/>
      <c r="L234" s="45">
        <f t="shared" si="38"/>
        <v>6.8724538592655629E-4</v>
      </c>
      <c r="M234" s="46">
        <f t="shared" si="42"/>
        <v>24.523809523809526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3015</v>
      </c>
      <c r="I235" s="7">
        <v>86</v>
      </c>
      <c r="J235" s="39">
        <f t="shared" si="41"/>
        <v>35.058139534883722</v>
      </c>
      <c r="K235" s="44"/>
      <c r="L235" s="45">
        <f t="shared" si="38"/>
        <v>8.0467760721109408E-4</v>
      </c>
      <c r="M235" s="46">
        <f t="shared" si="42"/>
        <v>35.470588235294116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976</v>
      </c>
      <c r="I236" s="7">
        <v>6</v>
      </c>
      <c r="J236" s="39">
        <f t="shared" si="41"/>
        <v>162.66666666666666</v>
      </c>
      <c r="K236" s="44"/>
      <c r="L236" s="45">
        <f t="shared" si="38"/>
        <v>2.6048601812206563E-4</v>
      </c>
      <c r="M236" s="46">
        <f t="shared" si="42"/>
        <v>13.135935397039031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2694</v>
      </c>
      <c r="I237" s="7">
        <v>9</v>
      </c>
      <c r="J237" s="39">
        <f t="shared" si="41"/>
        <v>299.33333333333331</v>
      </c>
      <c r="K237" s="44"/>
      <c r="L237" s="45">
        <f t="shared" si="38"/>
        <v>7.1900546395578361E-4</v>
      </c>
      <c r="M237" s="46">
        <f t="shared" si="42"/>
        <v>19.550072568940493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436</v>
      </c>
      <c r="I238" s="7">
        <v>2</v>
      </c>
      <c r="J238" s="39">
        <f t="shared" si="41"/>
        <v>218</v>
      </c>
      <c r="K238" s="44"/>
      <c r="L238" s="45">
        <f t="shared" si="38"/>
        <v>1.1636465563649652E-4</v>
      </c>
      <c r="M238" s="46">
        <f t="shared" si="42"/>
        <v>10.116009280742459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727</v>
      </c>
      <c r="I239" s="7">
        <v>8</v>
      </c>
      <c r="J239" s="39">
        <f t="shared" si="41"/>
        <v>90.875</v>
      </c>
      <c r="K239" s="44"/>
      <c r="L239" s="45">
        <f t="shared" si="38"/>
        <v>1.9403005653149765E-4</v>
      </c>
      <c r="M239" s="46">
        <f t="shared" si="42"/>
        <v>40.388888888888886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388</v>
      </c>
      <c r="I240" s="7">
        <v>2</v>
      </c>
      <c r="J240" s="39">
        <f t="shared" si="41"/>
        <v>194</v>
      </c>
      <c r="K240" s="44"/>
      <c r="L240" s="45">
        <f t="shared" si="38"/>
        <v>1.0355386786000149E-4</v>
      </c>
      <c r="M240" s="46">
        <f t="shared" si="42"/>
        <v>21.555555555555557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8703.75</v>
      </c>
      <c r="I241" s="7">
        <v>435</v>
      </c>
      <c r="J241" s="39">
        <f t="shared" si="41"/>
        <v>20.008620689655171</v>
      </c>
      <c r="K241" s="44"/>
      <c r="L241" s="45">
        <f t="shared" si="38"/>
        <v>2.3229561272847627E-3</v>
      </c>
      <c r="M241" s="46">
        <f t="shared" si="42"/>
        <v>108.796875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1082</v>
      </c>
      <c r="I242" s="7" t="s">
        <v>1082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11268</v>
      </c>
      <c r="I243" s="7">
        <v>3</v>
      </c>
      <c r="J243" s="39">
        <f t="shared" si="41"/>
        <v>3756</v>
      </c>
      <c r="K243" s="44"/>
      <c r="L243" s="45">
        <f t="shared" si="38"/>
        <v>3.0073324305322086E-3</v>
      </c>
      <c r="M243" s="46">
        <f t="shared" si="42"/>
        <v>35.345043914680048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3990</v>
      </c>
      <c r="I244" s="7">
        <v>29</v>
      </c>
      <c r="J244" s="39">
        <f t="shared" si="41"/>
        <v>137.58620689655172</v>
      </c>
      <c r="K244" s="44"/>
      <c r="L244" s="45">
        <f t="shared" si="38"/>
        <v>1.0648967339211494E-3</v>
      </c>
      <c r="M244" s="46">
        <f t="shared" si="42"/>
        <v>158.96414342629481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2759.3</v>
      </c>
      <c r="I245" s="7">
        <v>25</v>
      </c>
      <c r="J245" s="39">
        <f t="shared" si="41"/>
        <v>110.37200000000001</v>
      </c>
      <c r="K245" s="44"/>
      <c r="L245" s="45">
        <f t="shared" si="38"/>
        <v>7.3643347316005702E-4</v>
      </c>
      <c r="M245" s="46">
        <f t="shared" si="42"/>
        <v>6.9591424968474156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17113.080000000002</v>
      </c>
      <c r="I246" s="7">
        <v>42</v>
      </c>
      <c r="J246" s="39">
        <f t="shared" si="41"/>
        <v>407.45428571428573</v>
      </c>
      <c r="K246" s="44"/>
      <c r="L246" s="45">
        <f t="shared" si="38"/>
        <v>4.56733408504545E-3</v>
      </c>
      <c r="M246" s="46">
        <f t="shared" si="42"/>
        <v>88.302786377708983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 t="s">
        <v>1082</v>
      </c>
      <c r="I247" s="7" t="s">
        <v>1082</v>
      </c>
      <c r="J247" s="39" t="str">
        <f t="shared" ref="J247" si="43">IFERROR(H247/I247,"")</f>
        <v/>
      </c>
      <c r="K247" s="44"/>
      <c r="L247" s="45" t="str">
        <f t="shared" ref="L247" si="44">IFERROR(H247/$H$340,"")</f>
        <v/>
      </c>
      <c r="M247" s="46" t="str">
        <f t="shared" ref="M247" si="45">IFERROR(H247/F247,"")</f>
        <v/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299</v>
      </c>
      <c r="I248" s="7">
        <v>1</v>
      </c>
      <c r="J248" s="39">
        <f t="shared" si="41"/>
        <v>299</v>
      </c>
      <c r="K248" s="44"/>
      <c r="L248" s="45">
        <f t="shared" si="38"/>
        <v>7.980053219108363E-5</v>
      </c>
      <c r="M248" s="46">
        <f t="shared" si="42"/>
        <v>1.273966766084363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21817.5</v>
      </c>
      <c r="I249" s="7">
        <v>313</v>
      </c>
      <c r="J249" s="39">
        <f t="shared" si="41"/>
        <v>69.704472843450475</v>
      </c>
      <c r="K249" s="44"/>
      <c r="L249" s="45">
        <f t="shared" si="38"/>
        <v>5.8229033815350066E-3</v>
      </c>
      <c r="M249" s="46">
        <f t="shared" si="42"/>
        <v>53.830495928941524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8958.5</v>
      </c>
      <c r="I250" s="7">
        <v>160</v>
      </c>
      <c r="J250" s="39">
        <f t="shared" ref="J250" si="46">IFERROR(H250/I250,"")</f>
        <v>55.990625000000001</v>
      </c>
      <c r="K250" s="44"/>
      <c r="L250" s="45">
        <f t="shared" ref="L250" si="47">IFERROR(H250/$H$340,"")</f>
        <v>2.39094671449439E-3</v>
      </c>
      <c r="M250" s="46">
        <f t="shared" ref="M250" si="48">IFERROR(H250/F250,"")</f>
        <v>51.574553828439839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7178</v>
      </c>
      <c r="I251" s="7">
        <v>86</v>
      </c>
      <c r="J251" s="39">
        <f t="shared" si="41"/>
        <v>83.465116279069761</v>
      </c>
      <c r="K251" s="44"/>
      <c r="L251" s="45">
        <f t="shared" ref="L251:L282" si="49">IFERROR(H251/$H$340,"")</f>
        <v>1.9157465554100277E-3</v>
      </c>
      <c r="M251" s="46">
        <f t="shared" si="42"/>
        <v>82.222222222222229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11112</v>
      </c>
      <c r="I252" s="7">
        <v>113</v>
      </c>
      <c r="J252" s="39">
        <f t="shared" si="41"/>
        <v>98.336283185840713</v>
      </c>
      <c r="K252" s="44"/>
      <c r="L252" s="45">
        <f t="shared" si="49"/>
        <v>2.9656973702585996E-3</v>
      </c>
      <c r="M252" s="46">
        <f t="shared" si="42"/>
        <v>76.634482758620692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10899</v>
      </c>
      <c r="I253" s="7">
        <v>80</v>
      </c>
      <c r="J253" s="39">
        <f t="shared" si="41"/>
        <v>136.23750000000001</v>
      </c>
      <c r="K253" s="44"/>
      <c r="L253" s="45">
        <f t="shared" si="49"/>
        <v>2.9088494995004027E-3</v>
      </c>
      <c r="M253" s="46">
        <f t="shared" si="42"/>
        <v>61.576271186440678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32742</v>
      </c>
      <c r="I254" s="7">
        <v>276</v>
      </c>
      <c r="J254" s="39">
        <f t="shared" si="41"/>
        <v>118.6304347826087</v>
      </c>
      <c r="K254" s="44"/>
      <c r="L254" s="45">
        <f t="shared" si="49"/>
        <v>8.738558612041673E-3</v>
      </c>
      <c r="M254" s="46">
        <f t="shared" si="42"/>
        <v>115.73700954400849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12257</v>
      </c>
      <c r="I255" s="7">
        <v>68</v>
      </c>
      <c r="J255" s="39">
        <f t="shared" si="41"/>
        <v>180.25</v>
      </c>
      <c r="K255" s="44"/>
      <c r="L255" s="45">
        <f t="shared" si="49"/>
        <v>3.271288037010408E-3</v>
      </c>
      <c r="M255" s="46">
        <f t="shared" si="42"/>
        <v>110.42342342342343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5400</v>
      </c>
      <c r="I256" s="7">
        <v>135</v>
      </c>
      <c r="J256" s="39">
        <f t="shared" si="41"/>
        <v>40</v>
      </c>
      <c r="K256" s="44"/>
      <c r="L256" s="45">
        <f t="shared" si="49"/>
        <v>1.4412136248556908E-3</v>
      </c>
      <c r="M256" s="46">
        <f t="shared" si="42"/>
        <v>105.05836575875486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7835</v>
      </c>
      <c r="I257" s="7">
        <v>38</v>
      </c>
      <c r="J257" s="39">
        <f t="shared" si="41"/>
        <v>206.18421052631578</v>
      </c>
      <c r="K257" s="44"/>
      <c r="L257" s="45">
        <f t="shared" si="49"/>
        <v>2.0910942131008034E-3</v>
      </c>
      <c r="M257" s="46">
        <f t="shared" si="42"/>
        <v>108.36791147994468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>
        <v>5200</v>
      </c>
      <c r="I258" s="7">
        <v>3</v>
      </c>
      <c r="J258" s="39">
        <f t="shared" si="41"/>
        <v>1733.3333333333333</v>
      </c>
      <c r="K258" s="44"/>
      <c r="L258" s="45">
        <f t="shared" si="49"/>
        <v>1.3878353424536282E-3</v>
      </c>
      <c r="M258" s="46">
        <f t="shared" si="42"/>
        <v>167.20257234726688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>
        <v>19698</v>
      </c>
      <c r="I259" s="7">
        <v>1</v>
      </c>
      <c r="J259" s="39">
        <f t="shared" si="41"/>
        <v>19698</v>
      </c>
      <c r="K259" s="44"/>
      <c r="L259" s="45">
        <f t="shared" si="49"/>
        <v>5.2572270337791476E-3</v>
      </c>
      <c r="M259" s="46">
        <f t="shared" si="42"/>
        <v>434.83443708609275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2375</v>
      </c>
      <c r="I260" s="7">
        <v>70</v>
      </c>
      <c r="J260" s="39">
        <f t="shared" si="41"/>
        <v>33.928571428571431</v>
      </c>
      <c r="K260" s="44"/>
      <c r="L260" s="45">
        <f t="shared" si="49"/>
        <v>6.3386710352449365E-4</v>
      </c>
      <c r="M260" s="46">
        <f t="shared" si="42"/>
        <v>24.843096234309623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>
        <v>19998</v>
      </c>
      <c r="I261" s="7">
        <v>6</v>
      </c>
      <c r="J261" s="39">
        <f t="shared" si="41"/>
        <v>3333</v>
      </c>
      <c r="K261" s="44"/>
      <c r="L261" s="45">
        <f t="shared" si="49"/>
        <v>5.3372944573822417E-3</v>
      </c>
      <c r="M261" s="46">
        <f t="shared" si="42"/>
        <v>170.92307692307693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2914</v>
      </c>
      <c r="I262" s="7">
        <v>6</v>
      </c>
      <c r="J262" s="39">
        <f t="shared" si="41"/>
        <v>485.66666666666669</v>
      </c>
      <c r="K262" s="44"/>
      <c r="L262" s="45">
        <f t="shared" si="49"/>
        <v>7.777215745980525E-4</v>
      </c>
      <c r="M262" s="46">
        <f t="shared" si="42"/>
        <v>34.485207100591715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4076</v>
      </c>
      <c r="I263" s="7">
        <v>129</v>
      </c>
      <c r="J263" s="39">
        <f t="shared" si="41"/>
        <v>31.596899224806201</v>
      </c>
      <c r="K263" s="44"/>
      <c r="L263" s="45">
        <f t="shared" si="49"/>
        <v>1.0878493953540363E-3</v>
      </c>
      <c r="M263" s="46">
        <f t="shared" si="42"/>
        <v>37.054545454545455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2958</v>
      </c>
      <c r="I264" s="7">
        <v>9</v>
      </c>
      <c r="J264" s="39">
        <f t="shared" si="41"/>
        <v>328.66666666666669</v>
      </c>
      <c r="K264" s="44"/>
      <c r="L264" s="45">
        <f t="shared" si="49"/>
        <v>7.894647967265062E-4</v>
      </c>
      <c r="M264" s="46">
        <f t="shared" si="42"/>
        <v>43.628318584070797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279515.53000000003</v>
      </c>
      <c r="I265" s="10">
        <f>SUM(I226:I264)</f>
        <v>3251</v>
      </c>
      <c r="J265" s="11">
        <f t="shared" si="41"/>
        <v>85.978323592740708</v>
      </c>
      <c r="K265" s="8"/>
      <c r="L265" s="12">
        <f t="shared" si="49"/>
        <v>7.4600294480511045E-2</v>
      </c>
      <c r="M265" s="13">
        <f t="shared" si="42"/>
        <v>48.92451340754743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19927</v>
      </c>
      <c r="I266" s="7">
        <v>93</v>
      </c>
      <c r="J266" s="39">
        <f t="shared" si="41"/>
        <v>214.26881720430109</v>
      </c>
      <c r="K266" s="44"/>
      <c r="L266" s="45">
        <f t="shared" si="49"/>
        <v>5.3183451671295094E-3</v>
      </c>
      <c r="M266" s="46">
        <f t="shared" si="42"/>
        <v>66.645484949832777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37242</v>
      </c>
      <c r="I267" s="7">
        <v>162</v>
      </c>
      <c r="J267" s="39">
        <f t="shared" si="41"/>
        <v>229.88888888888889</v>
      </c>
      <c r="K267" s="44"/>
      <c r="L267" s="45">
        <f t="shared" si="49"/>
        <v>9.9395699660880816E-3</v>
      </c>
      <c r="M267" s="46">
        <f t="shared" si="42"/>
        <v>55.751497005988021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>
        <v>15913</v>
      </c>
      <c r="I268" s="7">
        <v>113</v>
      </c>
      <c r="J268" s="39">
        <f t="shared" si="41"/>
        <v>140.82300884955751</v>
      </c>
      <c r="K268" s="44"/>
      <c r="L268" s="45">
        <f t="shared" si="49"/>
        <v>4.247043039320113E-3</v>
      </c>
      <c r="M268" s="46">
        <f t="shared" si="42"/>
        <v>76.874396135265698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18629.099999999999</v>
      </c>
      <c r="I269" s="7">
        <v>137</v>
      </c>
      <c r="J269" s="39">
        <f t="shared" ref="J269:J337" si="50">IFERROR(H269/I269,"")</f>
        <v>135.97883211678831</v>
      </c>
      <c r="K269" s="44"/>
      <c r="L269" s="45">
        <f t="shared" si="49"/>
        <v>4.9719468034813237E-3</v>
      </c>
      <c r="M269" s="46">
        <f t="shared" ref="M269:M340" si="51">IFERROR(H269/F269,"")</f>
        <v>282.2590909090909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40000</v>
      </c>
      <c r="I270" s="7">
        <v>187</v>
      </c>
      <c r="J270" s="39">
        <f t="shared" si="50"/>
        <v>213.90374331550802</v>
      </c>
      <c r="K270" s="44"/>
      <c r="L270" s="45">
        <f t="shared" si="49"/>
        <v>1.0675656480412524E-2</v>
      </c>
      <c r="M270" s="46">
        <f t="shared" si="51"/>
        <v>109.89010989010988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16166</v>
      </c>
      <c r="I271" s="7">
        <v>298</v>
      </c>
      <c r="J271" s="39">
        <f t="shared" si="50"/>
        <v>54.24832214765101</v>
      </c>
      <c r="K271" s="44"/>
      <c r="L271" s="45">
        <f t="shared" si="49"/>
        <v>4.3145665665587224E-3</v>
      </c>
      <c r="M271" s="46">
        <f t="shared" si="51"/>
        <v>55.363013698630134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36469.54</v>
      </c>
      <c r="I272" s="7">
        <v>112</v>
      </c>
      <c r="J272" s="39">
        <f t="shared" si="50"/>
        <v>325.62089285714285</v>
      </c>
      <c r="K272" s="44"/>
      <c r="L272" s="45">
        <f t="shared" si="49"/>
        <v>9.7334070259665947E-3</v>
      </c>
      <c r="M272" s="46">
        <f t="shared" si="51"/>
        <v>107.89804733727811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59394</v>
      </c>
      <c r="I273" s="7">
        <v>187</v>
      </c>
      <c r="J273" s="39">
        <f t="shared" si="50"/>
        <v>317.61497326203209</v>
      </c>
      <c r="K273" s="44"/>
      <c r="L273" s="45">
        <f t="shared" si="49"/>
        <v>1.5851748524940538E-2</v>
      </c>
      <c r="M273" s="46">
        <f t="shared" si="51"/>
        <v>154.27012987012986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47916</v>
      </c>
      <c r="I274" s="7">
        <v>192</v>
      </c>
      <c r="J274" s="39">
        <f t="shared" si="50"/>
        <v>249.5625</v>
      </c>
      <c r="K274" s="44"/>
      <c r="L274" s="45">
        <f t="shared" si="49"/>
        <v>1.2788368897886164E-2</v>
      </c>
      <c r="M274" s="46">
        <f t="shared" si="51"/>
        <v>120.84741488020177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66281</v>
      </c>
      <c r="I275" s="7">
        <v>164</v>
      </c>
      <c r="J275" s="39">
        <f t="shared" si="50"/>
        <v>404.15243902439022</v>
      </c>
      <c r="K275" s="44"/>
      <c r="L275" s="45">
        <f t="shared" si="49"/>
        <v>1.7689829679455565E-2</v>
      </c>
      <c r="M275" s="46">
        <f t="shared" si="51"/>
        <v>138.08541666666667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9697</v>
      </c>
      <c r="I276" s="7">
        <v>151</v>
      </c>
      <c r="J276" s="39">
        <f t="shared" si="50"/>
        <v>64.21854304635761</v>
      </c>
      <c r="K276" s="44"/>
      <c r="L276" s="45">
        <f t="shared" si="49"/>
        <v>2.5880460222640063E-3</v>
      </c>
      <c r="M276" s="46">
        <f t="shared" si="51"/>
        <v>139.12482065997131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54475</v>
      </c>
      <c r="I277" s="7">
        <v>139</v>
      </c>
      <c r="J277" s="39">
        <f t="shared" si="50"/>
        <v>391.9064748201439</v>
      </c>
      <c r="K277" s="44"/>
      <c r="L277" s="45">
        <f t="shared" si="49"/>
        <v>1.4538909669261808E-2</v>
      </c>
      <c r="M277" s="46">
        <f t="shared" si="51"/>
        <v>99.045454545454547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39549</v>
      </c>
      <c r="I278" s="7">
        <v>185</v>
      </c>
      <c r="J278" s="39">
        <f t="shared" si="50"/>
        <v>213.77837837837839</v>
      </c>
      <c r="K278" s="44"/>
      <c r="L278" s="45">
        <f t="shared" si="49"/>
        <v>1.0555288453595874E-2</v>
      </c>
      <c r="M278" s="46">
        <f t="shared" si="51"/>
        <v>153.2906976744186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38295</v>
      </c>
      <c r="I279" s="7">
        <v>96</v>
      </c>
      <c r="J279" s="39">
        <f t="shared" si="50"/>
        <v>398.90625</v>
      </c>
      <c r="K279" s="44"/>
      <c r="L279" s="45">
        <f t="shared" si="49"/>
        <v>1.0220606622934942E-2</v>
      </c>
      <c r="M279" s="46">
        <f t="shared" si="51"/>
        <v>200.49738219895289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70051</v>
      </c>
      <c r="I280" s="7">
        <v>150</v>
      </c>
      <c r="J280" s="39">
        <f t="shared" si="50"/>
        <v>467.00666666666666</v>
      </c>
      <c r="K280" s="44"/>
      <c r="L280" s="45">
        <f t="shared" si="49"/>
        <v>1.8696010302734444E-2</v>
      </c>
      <c r="M280" s="46">
        <f t="shared" si="51"/>
        <v>63.68272727272727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2548</v>
      </c>
      <c r="I281" s="7">
        <v>80</v>
      </c>
      <c r="J281" s="39">
        <f t="shared" si="50"/>
        <v>31.85</v>
      </c>
      <c r="K281" s="44"/>
      <c r="L281" s="45">
        <f t="shared" si="49"/>
        <v>6.8003931780227789E-4</v>
      </c>
      <c r="M281" s="46">
        <f t="shared" si="51"/>
        <v>132.02072538860102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1082</v>
      </c>
      <c r="I282" s="7" t="s">
        <v>1082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46424</v>
      </c>
      <c r="I283" s="7">
        <v>185</v>
      </c>
      <c r="J283" s="39">
        <f t="shared" si="50"/>
        <v>250.94054054054055</v>
      </c>
      <c r="K283" s="44"/>
      <c r="L283" s="45">
        <f t="shared" ref="L283:L321" si="52">IFERROR(H283/$H$340,"")</f>
        <v>1.2390166911166777E-2</v>
      </c>
      <c r="M283" s="46">
        <f t="shared" si="51"/>
        <v>137.3491124260355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618976.64</v>
      </c>
      <c r="I284" s="10">
        <f>SUM(I266:I283)</f>
        <v>2631</v>
      </c>
      <c r="J284" s="11">
        <f t="shared" si="50"/>
        <v>235.26288103382745</v>
      </c>
      <c r="K284" s="8"/>
      <c r="L284" s="12">
        <f t="shared" si="52"/>
        <v>0.16519954945099927</v>
      </c>
      <c r="M284" s="13">
        <f t="shared" si="51"/>
        <v>99.863934690716661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68048.2</v>
      </c>
      <c r="I285" s="7">
        <v>347</v>
      </c>
      <c r="J285" s="39">
        <f t="shared" si="50"/>
        <v>196.10432276657059</v>
      </c>
      <c r="K285" s="44"/>
      <c r="L285" s="45">
        <f t="shared" si="52"/>
        <v>1.816148018276019E-2</v>
      </c>
      <c r="M285" s="46">
        <f t="shared" si="51"/>
        <v>104.68953846153846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24243</v>
      </c>
      <c r="I286" s="7">
        <v>202</v>
      </c>
      <c r="J286" s="39">
        <f t="shared" si="50"/>
        <v>120.01485148514851</v>
      </c>
      <c r="K286" s="44"/>
      <c r="L286" s="45">
        <f t="shared" si="52"/>
        <v>6.4702485013660212E-3</v>
      </c>
      <c r="M286" s="46">
        <f t="shared" si="51"/>
        <v>86.892473118279568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47952.6</v>
      </c>
      <c r="I287" s="7">
        <v>194</v>
      </c>
      <c r="J287" s="39">
        <f t="shared" si="50"/>
        <v>247.1783505154639</v>
      </c>
      <c r="K287" s="44"/>
      <c r="L287" s="45">
        <f t="shared" si="52"/>
        <v>1.279813712356574E-2</v>
      </c>
      <c r="M287" s="46">
        <f t="shared" si="51"/>
        <v>146.64403669724771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41505</v>
      </c>
      <c r="I288" s="7">
        <v>134</v>
      </c>
      <c r="J288" s="39">
        <f t="shared" si="50"/>
        <v>309.73880597014926</v>
      </c>
      <c r="K288" s="44"/>
      <c r="L288" s="45">
        <f t="shared" si="52"/>
        <v>1.1077328055488047E-2</v>
      </c>
      <c r="M288" s="46">
        <f t="shared" si="51"/>
        <v>159.63461538461539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86454</v>
      </c>
      <c r="I289" s="7">
        <v>450</v>
      </c>
      <c r="J289" s="39">
        <f t="shared" si="50"/>
        <v>192.12</v>
      </c>
      <c r="K289" s="44"/>
      <c r="L289" s="45">
        <f t="shared" si="52"/>
        <v>2.3073830133939613E-2</v>
      </c>
      <c r="M289" s="46">
        <f t="shared" si="51"/>
        <v>111.69767441860465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16546</v>
      </c>
      <c r="I290" s="7">
        <v>355</v>
      </c>
      <c r="J290" s="39">
        <f t="shared" si="50"/>
        <v>46.608450704225355</v>
      </c>
      <c r="K290" s="44"/>
      <c r="L290" s="45">
        <f t="shared" si="52"/>
        <v>4.4159853031226414E-3</v>
      </c>
      <c r="M290" s="46">
        <f t="shared" si="51"/>
        <v>266.87096774193549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44900</v>
      </c>
      <c r="I291" s="7">
        <v>151</v>
      </c>
      <c r="J291" s="39">
        <f t="shared" si="50"/>
        <v>297.35099337748346</v>
      </c>
      <c r="K291" s="44"/>
      <c r="L291" s="45">
        <f t="shared" si="52"/>
        <v>1.198342439926306E-2</v>
      </c>
      <c r="M291" s="46">
        <f t="shared" si="51"/>
        <v>123.69146005509641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>
        <v>1615</v>
      </c>
      <c r="I292" s="7">
        <v>25</v>
      </c>
      <c r="J292" s="39">
        <f t="shared" si="50"/>
        <v>64.599999999999994</v>
      </c>
      <c r="K292" s="44"/>
      <c r="L292" s="45">
        <f t="shared" si="52"/>
        <v>4.310296303966557E-4</v>
      </c>
      <c r="M292" s="46">
        <f t="shared" si="51"/>
        <v>50.46875</v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1082</v>
      </c>
      <c r="I293" s="7" t="s">
        <v>1082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1360</v>
      </c>
      <c r="I294" s="7">
        <v>10</v>
      </c>
      <c r="J294" s="39">
        <f t="shared" si="50"/>
        <v>136</v>
      </c>
      <c r="K294" s="44"/>
      <c r="L294" s="45">
        <f t="shared" si="52"/>
        <v>3.6297232033402583E-4</v>
      </c>
      <c r="M294" s="46">
        <f t="shared" si="51"/>
        <v>46.896551724137929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>
        <v>16098</v>
      </c>
      <c r="I295" s="7">
        <v>41</v>
      </c>
      <c r="J295" s="39">
        <f t="shared" si="50"/>
        <v>392.63414634146341</v>
      </c>
      <c r="K295" s="44"/>
      <c r="L295" s="45">
        <f t="shared" si="52"/>
        <v>4.2964179505420204E-3</v>
      </c>
      <c r="M295" s="46">
        <f t="shared" si="51"/>
        <v>111.79166666666667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17186</v>
      </c>
      <c r="I296" s="7">
        <v>285</v>
      </c>
      <c r="J296" s="39">
        <f t="shared" si="50"/>
        <v>60.301754385964912</v>
      </c>
      <c r="K296" s="44"/>
      <c r="L296" s="45">
        <f t="shared" si="52"/>
        <v>4.5867958068092412E-3</v>
      </c>
      <c r="M296" s="46">
        <f t="shared" si="51"/>
        <v>190.95555555555555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19675</v>
      </c>
      <c r="I297" s="7">
        <v>18</v>
      </c>
      <c r="J297" s="39">
        <f t="shared" si="50"/>
        <v>1093.0555555555557</v>
      </c>
      <c r="K297" s="44"/>
      <c r="L297" s="45">
        <f t="shared" si="52"/>
        <v>5.2510885313029106E-3</v>
      </c>
      <c r="M297" s="46">
        <f t="shared" si="51"/>
        <v>242.90123456790124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9217</v>
      </c>
      <c r="I298" s="7">
        <v>29</v>
      </c>
      <c r="J298" s="39">
        <f t="shared" si="50"/>
        <v>317.82758620689657</v>
      </c>
      <c r="K298" s="44"/>
      <c r="L298" s="45">
        <f t="shared" si="52"/>
        <v>2.459938144499056E-3</v>
      </c>
      <c r="M298" s="46">
        <f t="shared" si="51"/>
        <v>65.835714285714289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6651</v>
      </c>
      <c r="I299" s="7">
        <v>7</v>
      </c>
      <c r="J299" s="39">
        <f t="shared" si="50"/>
        <v>950.14285714285711</v>
      </c>
      <c r="K299" s="44"/>
      <c r="L299" s="45">
        <f t="shared" si="52"/>
        <v>1.7750947812805926E-3</v>
      </c>
      <c r="M299" s="46">
        <f t="shared" si="51"/>
        <v>175.02631578947367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13688</v>
      </c>
      <c r="I300" s="7">
        <v>79</v>
      </c>
      <c r="J300" s="39">
        <f t="shared" si="50"/>
        <v>173.26582278481013</v>
      </c>
      <c r="K300" s="44"/>
      <c r="L300" s="45">
        <f t="shared" si="52"/>
        <v>3.6532096475971661E-3</v>
      </c>
      <c r="M300" s="46">
        <f t="shared" si="51"/>
        <v>78.666666666666671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10144</v>
      </c>
      <c r="I301" s="7">
        <v>21</v>
      </c>
      <c r="J301" s="39">
        <f t="shared" si="50"/>
        <v>483.04761904761904</v>
      </c>
      <c r="K301" s="44"/>
      <c r="L301" s="45">
        <f t="shared" si="52"/>
        <v>2.7073464834326162E-3</v>
      </c>
      <c r="M301" s="46">
        <f t="shared" si="51"/>
        <v>80.507936507936506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300</v>
      </c>
      <c r="I302" s="7">
        <v>1</v>
      </c>
      <c r="J302" s="39">
        <f t="shared" si="50"/>
        <v>300</v>
      </c>
      <c r="K302" s="44"/>
      <c r="L302" s="45">
        <f t="shared" si="52"/>
        <v>8.0067423603093945E-5</v>
      </c>
      <c r="M302" s="46">
        <f>IFERROR(H302/F302,"")</f>
        <v>7.6923076923076925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7564</v>
      </c>
      <c r="I303" s="7">
        <v>1</v>
      </c>
      <c r="J303" s="39">
        <f t="shared" si="50"/>
        <v>7564</v>
      </c>
      <c r="K303" s="44"/>
      <c r="L303" s="45">
        <f t="shared" si="52"/>
        <v>2.0187666404460087E-3</v>
      </c>
      <c r="M303" s="46">
        <f t="shared" si="51"/>
        <v>216.11428571428573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1699</v>
      </c>
      <c r="I304" s="7">
        <v>11</v>
      </c>
      <c r="J304" s="39">
        <f t="shared" si="50"/>
        <v>154.45454545454547</v>
      </c>
      <c r="K304" s="44"/>
      <c r="L304" s="45">
        <f t="shared" si="52"/>
        <v>4.5344850900552199E-4</v>
      </c>
      <c r="M304" s="46">
        <f t="shared" si="51"/>
        <v>60.678571428571431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12048.5</v>
      </c>
      <c r="I305" s="7">
        <v>38</v>
      </c>
      <c r="J305" s="39">
        <f t="shared" si="50"/>
        <v>317.06578947368422</v>
      </c>
      <c r="K305" s="44"/>
      <c r="L305" s="45">
        <f t="shared" si="52"/>
        <v>3.2156411776062578E-3</v>
      </c>
      <c r="M305" s="46">
        <f t="shared" si="51"/>
        <v>182.55303030303031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378</v>
      </c>
      <c r="I306" s="7">
        <v>3</v>
      </c>
      <c r="J306" s="39">
        <f t="shared" ref="J306" si="53">IFERROR(H306/I306,"")</f>
        <v>126</v>
      </c>
      <c r="K306" s="44"/>
      <c r="L306" s="45">
        <f t="shared" ref="L306" si="54">IFERROR(H306/$H$340,"")</f>
        <v>1.0088495373989837E-4</v>
      </c>
      <c r="M306" s="46">
        <f t="shared" ref="M306" si="55">IFERROR(H306/F306,"")</f>
        <v>10.216216216216216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4539</v>
      </c>
      <c r="I307" s="7">
        <v>5</v>
      </c>
      <c r="J307" s="39">
        <f t="shared" si="50"/>
        <v>907.8</v>
      </c>
      <c r="K307" s="44"/>
      <c r="L307" s="45">
        <f t="shared" si="52"/>
        <v>1.2114201191148113E-3</v>
      </c>
      <c r="M307" s="46">
        <f t="shared" si="51"/>
        <v>113.47499999999999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4783.8</v>
      </c>
      <c r="I308" s="7">
        <v>128</v>
      </c>
      <c r="J308" s="39">
        <f t="shared" si="50"/>
        <v>37.373437500000001</v>
      </c>
      <c r="K308" s="44"/>
      <c r="L308" s="45">
        <f t="shared" si="52"/>
        <v>1.2767551367749361E-3</v>
      </c>
      <c r="M308" s="46">
        <f t="shared" si="51"/>
        <v>251.77894736842106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11788</v>
      </c>
      <c r="I309" s="7">
        <v>240</v>
      </c>
      <c r="J309" s="39">
        <f t="shared" si="50"/>
        <v>49.116666666666667</v>
      </c>
      <c r="K309" s="44"/>
      <c r="L309" s="45">
        <f t="shared" si="52"/>
        <v>3.1461159647775713E-3</v>
      </c>
      <c r="M309" s="46">
        <f t="shared" si="51"/>
        <v>620.42105263157896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344</v>
      </c>
      <c r="I310" s="7">
        <v>3</v>
      </c>
      <c r="J310" s="39">
        <f t="shared" si="50"/>
        <v>114.66666666666667</v>
      </c>
      <c r="K310" s="44"/>
      <c r="L310" s="45">
        <f t="shared" si="52"/>
        <v>9.1810645731547718E-5</v>
      </c>
      <c r="M310" s="46">
        <f t="shared" si="51"/>
        <v>9.0526315789473681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>
        <v>530</v>
      </c>
      <c r="I311" s="7">
        <v>2</v>
      </c>
      <c r="J311" s="39">
        <f t="shared" si="50"/>
        <v>265</v>
      </c>
      <c r="K311" s="44"/>
      <c r="L311" s="45">
        <f t="shared" si="52"/>
        <v>1.4145244836546596E-4</v>
      </c>
      <c r="M311" s="46">
        <f t="shared" si="51"/>
        <v>25.238095238095237</v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160</v>
      </c>
      <c r="I312" s="7">
        <v>1</v>
      </c>
      <c r="J312" s="39">
        <f t="shared" si="50"/>
        <v>160</v>
      </c>
      <c r="K312" s="44"/>
      <c r="L312" s="45">
        <f t="shared" si="52"/>
        <v>4.2702625921650101E-5</v>
      </c>
      <c r="M312" s="46">
        <f t="shared" si="51"/>
        <v>7.6190476190476186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656.9</v>
      </c>
      <c r="I313" s="7">
        <v>19</v>
      </c>
      <c r="J313" s="39">
        <f>IFERROR(H313/I313,"")</f>
        <v>34.573684210526316</v>
      </c>
      <c r="K313" s="44"/>
      <c r="L313" s="45">
        <f t="shared" si="52"/>
        <v>1.7532096854957468E-4</v>
      </c>
      <c r="M313" s="46">
        <f>IFERROR(H313/F313,"")</f>
        <v>22.651724137931033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470074</v>
      </c>
      <c r="I314" s="9">
        <f>SUM(I285:I313)</f>
        <v>2800</v>
      </c>
      <c r="J314" s="11">
        <f>IFERROR(H314/I314,"")</f>
        <v>167.88357142857143</v>
      </c>
      <c r="K314" s="8"/>
      <c r="L314" s="12">
        <f t="shared" si="52"/>
        <v>0.12545871360933594</v>
      </c>
      <c r="M314" s="13">
        <f>IFERROR(H314/F314,"")</f>
        <v>105.72964462438146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13757</v>
      </c>
      <c r="I315" s="7">
        <v>377</v>
      </c>
      <c r="J315" s="39">
        <f t="shared" si="50"/>
        <v>36.490716180371351</v>
      </c>
      <c r="K315" s="32"/>
      <c r="L315" s="45">
        <f t="shared" si="52"/>
        <v>3.6716251550258775E-3</v>
      </c>
      <c r="M315" s="46">
        <f t="shared" si="51"/>
        <v>80.923529411764704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12969.8</v>
      </c>
      <c r="I316" s="7">
        <v>486</v>
      </c>
      <c r="J316" s="39">
        <f t="shared" si="50"/>
        <v>26.686831275720163</v>
      </c>
      <c r="K316" s="44"/>
      <c r="L316" s="45">
        <f t="shared" si="52"/>
        <v>3.4615282354913592E-3</v>
      </c>
      <c r="M316" s="46">
        <f t="shared" si="51"/>
        <v>170.65526315789472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22759</v>
      </c>
      <c r="I317" s="7">
        <v>127</v>
      </c>
      <c r="J317" s="39">
        <f t="shared" si="50"/>
        <v>179.20472440944883</v>
      </c>
      <c r="K317" s="44"/>
      <c r="L317" s="45">
        <f t="shared" si="52"/>
        <v>6.0741816459427165E-3</v>
      </c>
      <c r="M317" s="46">
        <f t="shared" si="51"/>
        <v>92.516260162601625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95282</v>
      </c>
      <c r="I318" s="7" t="s">
        <v>1082</v>
      </c>
      <c r="J318" s="39" t="str">
        <f>IFERROR(H318/I318,"")</f>
        <v/>
      </c>
      <c r="K318" s="44"/>
      <c r="L318" s="45">
        <f t="shared" si="52"/>
        <v>2.5429947519166655E-2</v>
      </c>
      <c r="M318" s="46">
        <f t="shared" si="51"/>
        <v>70.894345238095241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>
        <v>8221</v>
      </c>
      <c r="I319" s="7">
        <v>67</v>
      </c>
      <c r="J319" s="39">
        <f>IFERROR(H319/I319,"")</f>
        <v>122.70149253731343</v>
      </c>
      <c r="K319" s="44"/>
      <c r="L319" s="45">
        <f>IFERROR(H319/$H$340,"")</f>
        <v>2.1941142981367844E-3</v>
      </c>
      <c r="M319" s="46">
        <f>IFERROR(H319/F319,"")</f>
        <v>40.900497512437809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>
        <v>11449</v>
      </c>
      <c r="I320" s="7">
        <v>35</v>
      </c>
      <c r="J320" s="39">
        <f>IFERROR(H320/I320,"")</f>
        <v>327.1142857142857</v>
      </c>
      <c r="K320" s="44"/>
      <c r="L320" s="45">
        <f>IFERROR(H320/$H$340,"")</f>
        <v>3.055639776106075E-3</v>
      </c>
      <c r="M320" s="46">
        <f>IFERROR(H320/F320,"")</f>
        <v>133.12790697674419</v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19903</v>
      </c>
      <c r="I321" s="7">
        <v>98</v>
      </c>
      <c r="J321" s="39">
        <f>IFERROR(H321/I321,"")</f>
        <v>203.09183673469389</v>
      </c>
      <c r="K321" s="44"/>
      <c r="L321" s="45">
        <f t="shared" si="52"/>
        <v>5.3119397732412626E-3</v>
      </c>
      <c r="M321" s="46">
        <f>IFERROR(H321/F321,"")</f>
        <v>203.09183673469389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911</v>
      </c>
      <c r="I322" s="7">
        <v>6</v>
      </c>
      <c r="J322" s="39">
        <f t="shared" ref="J322:J333" si="56">IFERROR(H322/I322,"")</f>
        <v>151.83333333333334</v>
      </c>
      <c r="K322" s="44"/>
      <c r="L322" s="45">
        <f t="shared" ref="L322:L333" si="57">IFERROR(H322/$H$340,"")</f>
        <v>2.4313807634139526E-4</v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935</v>
      </c>
      <c r="I323" s="7">
        <v>2</v>
      </c>
      <c r="J323" s="39">
        <f t="shared" si="56"/>
        <v>467.5</v>
      </c>
      <c r="K323" s="44"/>
      <c r="L323" s="45">
        <f t="shared" si="57"/>
        <v>2.4954347022964279E-4</v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>
        <v>1682</v>
      </c>
      <c r="I324" s="7">
        <v>4</v>
      </c>
      <c r="J324" s="39">
        <f t="shared" si="56"/>
        <v>420.5</v>
      </c>
      <c r="K324" s="44"/>
      <c r="L324" s="45">
        <f t="shared" si="57"/>
        <v>4.489113550013467E-4</v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2542</v>
      </c>
      <c r="I325" s="7">
        <v>3</v>
      </c>
      <c r="J325" s="39">
        <f t="shared" si="56"/>
        <v>847.33333333333337</v>
      </c>
      <c r="K325" s="44"/>
      <c r="L325" s="45">
        <f t="shared" si="57"/>
        <v>6.7843796933021597E-4</v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 t="s">
        <v>1082</v>
      </c>
      <c r="I326" s="7" t="s">
        <v>1082</v>
      </c>
      <c r="J326" s="39" t="str">
        <f t="shared" si="56"/>
        <v/>
      </c>
      <c r="K326" s="44"/>
      <c r="L326" s="45" t="str">
        <f t="shared" si="57"/>
        <v/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 t="s">
        <v>1082</v>
      </c>
      <c r="I327" s="7" t="s">
        <v>1082</v>
      </c>
      <c r="J327" s="39" t="str">
        <f t="shared" si="56"/>
        <v/>
      </c>
      <c r="K327" s="44"/>
      <c r="L327" s="45" t="str">
        <f t="shared" si="57"/>
        <v/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 t="s">
        <v>1082</v>
      </c>
      <c r="I328" s="7" t="s">
        <v>1082</v>
      </c>
      <c r="J328" s="39" t="str">
        <f t="shared" si="56"/>
        <v/>
      </c>
      <c r="K328" s="44"/>
      <c r="L328" s="45" t="str">
        <f t="shared" si="57"/>
        <v/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 t="s">
        <v>1082</v>
      </c>
      <c r="I329" s="7" t="s">
        <v>1082</v>
      </c>
      <c r="J329" s="39" t="str">
        <f t="shared" si="56"/>
        <v/>
      </c>
      <c r="K329" s="44"/>
      <c r="L329" s="45" t="str">
        <f t="shared" si="57"/>
        <v/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 t="s">
        <v>1082</v>
      </c>
      <c r="I330" s="7" t="s">
        <v>1082</v>
      </c>
      <c r="J330" s="39" t="str">
        <f t="shared" si="56"/>
        <v/>
      </c>
      <c r="K330" s="44"/>
      <c r="L330" s="45" t="str">
        <f t="shared" si="57"/>
        <v/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 t="s">
        <v>1082</v>
      </c>
      <c r="I331" s="7" t="s">
        <v>1082</v>
      </c>
      <c r="J331" s="39" t="str">
        <f t="shared" si="56"/>
        <v/>
      </c>
      <c r="K331" s="44"/>
      <c r="L331" s="45" t="str">
        <f t="shared" si="57"/>
        <v/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>
        <v>899</v>
      </c>
      <c r="I332" s="7">
        <v>2</v>
      </c>
      <c r="J332" s="39">
        <f t="shared" si="56"/>
        <v>449.5</v>
      </c>
      <c r="K332" s="44"/>
      <c r="L332" s="45">
        <f t="shared" si="57"/>
        <v>2.3993537939727151E-4</v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 t="s">
        <v>1082</v>
      </c>
      <c r="I333" s="7" t="s">
        <v>1082</v>
      </c>
      <c r="J333" s="39" t="str">
        <f t="shared" si="56"/>
        <v/>
      </c>
      <c r="K333" s="44"/>
      <c r="L333" s="45" t="str">
        <f t="shared" si="57"/>
        <v/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191309.8</v>
      </c>
      <c r="I334" s="10">
        <f>SUM(I315:I333)</f>
        <v>1207</v>
      </c>
      <c r="J334" s="11">
        <f>IFERROR(H334/I334,"")</f>
        <v>158.50024855012427</v>
      </c>
      <c r="K334" s="8"/>
      <c r="L334" s="12">
        <f>IFERROR(H334/$H$340,"")</f>
        <v>5.1058942653410599E-2</v>
      </c>
      <c r="M334" s="13">
        <f>IFERROR(H334/F334,"")</f>
        <v>86.136785231877525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30813</v>
      </c>
      <c r="I335" s="7">
        <v>62</v>
      </c>
      <c r="J335" s="39">
        <f t="shared" si="50"/>
        <v>496.98387096774195</v>
      </c>
      <c r="K335" s="44"/>
      <c r="L335" s="45">
        <f t="shared" ref="L335:L340" si="59">IFERROR(H335/$H$340,"")</f>
        <v>8.2237250782737793E-3</v>
      </c>
      <c r="M335" s="46">
        <f t="shared" si="51"/>
        <v>18.926904176904177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241405</v>
      </c>
      <c r="I336" s="7">
        <v>4501</v>
      </c>
      <c r="J336" s="39">
        <f t="shared" si="50"/>
        <v>53.633636969562318</v>
      </c>
      <c r="K336" s="44"/>
      <c r="L336" s="45">
        <f t="shared" si="59"/>
        <v>6.4428921316349641E-2</v>
      </c>
      <c r="M336" s="46">
        <f t="shared" si="51"/>
        <v>73.153030303030306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272218</v>
      </c>
      <c r="I337" s="10">
        <f>SUM(I335:I336)</f>
        <v>4563</v>
      </c>
      <c r="J337" s="11">
        <f t="shared" si="50"/>
        <v>59.657681349989041</v>
      </c>
      <c r="K337" s="8"/>
      <c r="L337" s="12">
        <f t="shared" si="59"/>
        <v>7.2652646394623419E-2</v>
      </c>
      <c r="M337" s="13">
        <f t="shared" si="51"/>
        <v>55.23904220779221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165674</v>
      </c>
      <c r="I339" s="91">
        <v>2693</v>
      </c>
      <c r="J339" s="92">
        <f>IFERROR(H339/I339,"")</f>
        <v>61.520237653174895</v>
      </c>
      <c r="K339" s="93"/>
      <c r="L339" s="94">
        <f t="shared" si="59"/>
        <v>4.4216967793396615E-2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3746842.1800000006</v>
      </c>
      <c r="I340" s="51">
        <f>SUM(I337,I334,I314,I284,I265,I225,I188,I134,I111,I85,I58,I60)+SUM(I338:I339)</f>
        <v>31392</v>
      </c>
      <c r="J340" s="51">
        <f>IFERROR(H340/I340,"")</f>
        <v>119.35659339959227</v>
      </c>
      <c r="K340" s="52"/>
      <c r="L340" s="53">
        <f t="shared" si="59"/>
        <v>1</v>
      </c>
      <c r="M340" s="54">
        <f t="shared" si="51"/>
        <v>70.655808182238204</v>
      </c>
      <c r="N340" s="71"/>
    </row>
    <row r="341" spans="1:14" customFormat="1" ht="14.25" thickBot="1" x14ac:dyDescent="0.2"/>
    <row r="342" spans="1:14" ht="16.5" customHeight="1" x14ac:dyDescent="0.15">
      <c r="B342" s="122" t="s">
        <v>426</v>
      </c>
      <c r="C342" s="123"/>
      <c r="D342" s="124"/>
      <c r="E342" s="86">
        <f>H340</f>
        <v>3746842.1800000006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5" t="s">
        <v>25</v>
      </c>
      <c r="C343" s="126"/>
      <c r="D343" s="127"/>
      <c r="E343" s="18">
        <f>SUMIF(G4:G336,"正餐",H4:H336)+SUMIF(G4:G336,"非正餐",H4:H336)</f>
        <v>1867439.44</v>
      </c>
      <c r="F343" s="19">
        <f>E343/E342</f>
        <v>0.49840354898534839</v>
      </c>
      <c r="H343"/>
      <c r="I343" s="29"/>
      <c r="J343"/>
      <c r="K343"/>
      <c r="L343"/>
    </row>
    <row r="344" spans="1:14" ht="17.25" customHeight="1" x14ac:dyDescent="0.15">
      <c r="B344" s="125" t="s">
        <v>26</v>
      </c>
      <c r="C344" s="126"/>
      <c r="D344" s="127"/>
      <c r="E344" s="18">
        <f>E342-E343</f>
        <v>1879402.7400000007</v>
      </c>
      <c r="F344" s="19">
        <f>E344/E342</f>
        <v>0.50159645101465156</v>
      </c>
      <c r="I344"/>
      <c r="J344"/>
      <c r="K344"/>
      <c r="L344"/>
    </row>
    <row r="345" spans="1:14" ht="17.25" thickBot="1" x14ac:dyDescent="0.2">
      <c r="B345" s="128" t="s">
        <v>27</v>
      </c>
      <c r="C345" s="129"/>
      <c r="D345" s="130"/>
      <c r="E345" s="20">
        <f>I340/M2</f>
        <v>0.89522614498374498</v>
      </c>
      <c r="F345" s="21"/>
      <c r="H345"/>
      <c r="I345" s="29"/>
      <c r="J345"/>
      <c r="K345"/>
      <c r="L345"/>
    </row>
    <row r="346" spans="1:14" ht="15" customHeight="1" x14ac:dyDescent="0.15">
      <c r="B346" s="121"/>
      <c r="C346" s="121"/>
      <c r="D346" s="121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31" t="s">
        <v>681</v>
      </c>
      <c r="E347" s="132">
        <f>SUMIFS(H4:H339,A4:A339,"="&amp;"南楼",G4:G339,"="&amp;"正餐")+SUMIFS(H4:H339,A4:A339,"="&amp;"南楼",G4:G339,"="&amp;"非正餐")</f>
        <v>675394.85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31" t="s">
        <v>683</v>
      </c>
      <c r="E348" s="132">
        <f>SUMIFS(H4:H339,A4:A339,"="&amp;"南楼")-E347</f>
        <v>802168.16</v>
      </c>
      <c r="F348" s="97"/>
      <c r="G348" s="100"/>
      <c r="H348" s="101"/>
    </row>
    <row r="349" spans="1:14" ht="16.5" x14ac:dyDescent="0.15">
      <c r="B349" s="97"/>
      <c r="C349" s="97"/>
      <c r="D349" s="131" t="s">
        <v>682</v>
      </c>
      <c r="E349" s="132">
        <f>SUMIFS(H4:H339,A4:A339,"="&amp;"北楼",G4:G339,"="&amp;"正餐")+SUMIFS(H4:H339,A4:A339,"="&amp;"北楼",G4:G339,"="&amp;"非正餐")</f>
        <v>1192044.5900000001</v>
      </c>
      <c r="F349" s="97"/>
      <c r="G349" s="100"/>
      <c r="H349" s="101"/>
    </row>
    <row r="350" spans="1:14" ht="16.5" x14ac:dyDescent="0.15">
      <c r="B350" s="97"/>
      <c r="C350" s="97"/>
      <c r="D350" s="131" t="s">
        <v>684</v>
      </c>
      <c r="E350" s="132">
        <f>SUMIFS(H4:H339,A4:A339,"="&amp;"北楼")-E349</f>
        <v>911560.57999999984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huangtao</cp:lastModifiedBy>
  <cp:lastPrinted>2012-03-06T02:07:56Z</cp:lastPrinted>
  <dcterms:created xsi:type="dcterms:W3CDTF">2012-01-08T05:39:37Z</dcterms:created>
  <dcterms:modified xsi:type="dcterms:W3CDTF">2016-03-13T05:19:47Z</dcterms:modified>
</cp:coreProperties>
</file>