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ngBowei\Desktop\"/>
    </mc:Choice>
  </mc:AlternateContent>
  <bookViews>
    <workbookView xWindow="0" yWindow="0" windowWidth="23040" windowHeight="9360"/>
  </bookViews>
  <sheets>
    <sheet name="P3" sheetId="1" r:id="rId1"/>
  </sheets>
  <externalReferences>
    <externalReference r:id="rId2"/>
  </externalReferences>
  <definedNames>
    <definedName name="_xlnm._FilterDatabase" localSheetId="0" hidden="1">'P3'!$A$2:$M$532</definedName>
    <definedName name="a">#REF!</definedName>
    <definedName name="bu">#REF!</definedName>
    <definedName name="_xlnm.Print_Titles" localSheetId="0">'P3'!$2:$2</definedName>
    <definedName name="朝阳大悦城日报20150626">#REF!</definedName>
    <definedName name="销售汇总_交易笔数" localSheetId="0">#REF!</definedName>
    <definedName name="销售汇总_交易笔数">#REF!</definedName>
    <definedName name="销售汇总_交易额" localSheetId="0">#REF!</definedName>
    <definedName name="销售汇总_交易额">#REF!</definedName>
    <definedName name="销售汇总_面积" localSheetId="0">#REF!</definedName>
    <definedName name="销售汇总_面积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7" i="1" l="1"/>
  <c r="I527" i="1"/>
  <c r="H527" i="1"/>
  <c r="G527" i="1"/>
  <c r="E527" i="1"/>
  <c r="L526" i="1"/>
  <c r="I526" i="1"/>
  <c r="L525" i="1"/>
  <c r="I525" i="1"/>
  <c r="L524" i="1"/>
  <c r="I524" i="1"/>
  <c r="L523" i="1"/>
  <c r="I523" i="1"/>
  <c r="L522" i="1"/>
  <c r="I522" i="1"/>
  <c r="L521" i="1"/>
  <c r="I521" i="1"/>
  <c r="L520" i="1"/>
  <c r="I520" i="1"/>
  <c r="L519" i="1"/>
  <c r="I519" i="1"/>
  <c r="L518" i="1"/>
  <c r="I518" i="1"/>
  <c r="L517" i="1"/>
  <c r="I517" i="1"/>
  <c r="L516" i="1"/>
  <c r="I516" i="1"/>
  <c r="L515" i="1"/>
  <c r="I515" i="1"/>
  <c r="L514" i="1"/>
  <c r="I514" i="1"/>
  <c r="L513" i="1"/>
  <c r="I513" i="1"/>
  <c r="L512" i="1"/>
  <c r="I512" i="1"/>
  <c r="L511" i="1"/>
  <c r="I511" i="1"/>
  <c r="L510" i="1"/>
  <c r="I510" i="1"/>
  <c r="L509" i="1"/>
  <c r="I509" i="1"/>
  <c r="L508" i="1"/>
  <c r="I508" i="1"/>
  <c r="L507" i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J442" i="1"/>
  <c r="H442" i="1"/>
  <c r="I442" i="1" s="1"/>
  <c r="G442" i="1"/>
  <c r="E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J435" i="1"/>
  <c r="I435" i="1"/>
  <c r="H435" i="1"/>
  <c r="G435" i="1"/>
  <c r="E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J392" i="1"/>
  <c r="H392" i="1"/>
  <c r="I392" i="1" s="1"/>
  <c r="G392" i="1"/>
  <c r="L392" i="1" s="1"/>
  <c r="E392" i="1"/>
  <c r="L391" i="1"/>
  <c r="I391" i="1"/>
  <c r="L390" i="1"/>
  <c r="I390" i="1"/>
  <c r="L389" i="1"/>
  <c r="I389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J369" i="1"/>
  <c r="H369" i="1"/>
  <c r="I369" i="1" s="1"/>
  <c r="G369" i="1"/>
  <c r="L369" i="1" s="1"/>
  <c r="E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J333" i="1"/>
  <c r="H333" i="1"/>
  <c r="G333" i="1"/>
  <c r="L333" i="1" s="1"/>
  <c r="E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J275" i="1"/>
  <c r="H275" i="1"/>
  <c r="I275" i="1" s="1"/>
  <c r="G275" i="1"/>
  <c r="E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J194" i="1"/>
  <c r="H194" i="1"/>
  <c r="I194" i="1" s="1"/>
  <c r="G194" i="1"/>
  <c r="L194" i="1" s="1"/>
  <c r="E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J123" i="1"/>
  <c r="H123" i="1"/>
  <c r="I123" i="1" s="1"/>
  <c r="G123" i="1"/>
  <c r="L123" i="1" s="1"/>
  <c r="E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J58" i="1"/>
  <c r="H58" i="1"/>
  <c r="I58" i="1" s="1"/>
  <c r="G58" i="1"/>
  <c r="L58" i="1" s="1"/>
  <c r="E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L9" i="1"/>
  <c r="I9" i="1"/>
  <c r="J8" i="1"/>
  <c r="H8" i="1"/>
  <c r="I8" i="1" s="1"/>
  <c r="G8" i="1"/>
  <c r="L8" i="1" s="1"/>
  <c r="E8" i="1"/>
  <c r="L7" i="1"/>
  <c r="I7" i="1"/>
  <c r="J6" i="1"/>
  <c r="I6" i="1"/>
  <c r="H6" i="1"/>
  <c r="G6" i="1"/>
  <c r="E6" i="1"/>
  <c r="L5" i="1"/>
  <c r="I5" i="1"/>
  <c r="L4" i="1"/>
  <c r="I4" i="1"/>
  <c r="L3" i="1"/>
  <c r="I3" i="1"/>
  <c r="K1" i="1"/>
  <c r="I1" i="1"/>
  <c r="G1" i="1"/>
  <c r="D1" i="1"/>
  <c r="B1" i="1"/>
  <c r="L6" i="1" l="1"/>
  <c r="K123" i="1"/>
  <c r="E528" i="1"/>
  <c r="J528" i="1"/>
  <c r="H528" i="1"/>
  <c r="K58" i="1"/>
  <c r="K194" i="1"/>
  <c r="G528" i="1"/>
  <c r="K275" i="1" s="1"/>
  <c r="I333" i="1"/>
  <c r="L435" i="1"/>
  <c r="L527" i="1"/>
  <c r="K333" i="1"/>
  <c r="K369" i="1"/>
  <c r="K8" i="1" l="1"/>
  <c r="K392" i="1"/>
  <c r="K442" i="1"/>
  <c r="K435" i="1"/>
  <c r="L528" i="1"/>
  <c r="K523" i="1"/>
  <c r="K519" i="1"/>
  <c r="K515" i="1"/>
  <c r="K511" i="1"/>
  <c r="K507" i="1"/>
  <c r="K503" i="1"/>
  <c r="K499" i="1"/>
  <c r="K495" i="1"/>
  <c r="K491" i="1"/>
  <c r="K487" i="1"/>
  <c r="K483" i="1"/>
  <c r="K479" i="1"/>
  <c r="K475" i="1"/>
  <c r="K471" i="1"/>
  <c r="K467" i="1"/>
  <c r="K463" i="1"/>
  <c r="K459" i="1"/>
  <c r="K455" i="1"/>
  <c r="K451" i="1"/>
  <c r="K447" i="1"/>
  <c r="K443" i="1"/>
  <c r="K439" i="1"/>
  <c r="K431" i="1"/>
  <c r="K427" i="1"/>
  <c r="K423" i="1"/>
  <c r="K419" i="1"/>
  <c r="K415" i="1"/>
  <c r="K411" i="1"/>
  <c r="K407" i="1"/>
  <c r="K403" i="1"/>
  <c r="K399" i="1"/>
  <c r="K395" i="1"/>
  <c r="K391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252" i="1"/>
  <c r="K248" i="1"/>
  <c r="K244" i="1"/>
  <c r="K240" i="1"/>
  <c r="K236" i="1"/>
  <c r="K232" i="1"/>
  <c r="K228" i="1"/>
  <c r="K224" i="1"/>
  <c r="K220" i="1"/>
  <c r="K216" i="1"/>
  <c r="K528" i="1"/>
  <c r="K524" i="1"/>
  <c r="K520" i="1"/>
  <c r="K516" i="1"/>
  <c r="K512" i="1"/>
  <c r="K508" i="1"/>
  <c r="K504" i="1"/>
  <c r="K500" i="1"/>
  <c r="K496" i="1"/>
  <c r="K492" i="1"/>
  <c r="K488" i="1"/>
  <c r="K484" i="1"/>
  <c r="K480" i="1"/>
  <c r="K476" i="1"/>
  <c r="K472" i="1"/>
  <c r="K468" i="1"/>
  <c r="K46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85" i="1"/>
  <c r="K381" i="1"/>
  <c r="K377" i="1"/>
  <c r="K373" i="1"/>
  <c r="K365" i="1"/>
  <c r="K361" i="1"/>
  <c r="K357" i="1"/>
  <c r="K353" i="1"/>
  <c r="K349" i="1"/>
  <c r="K345" i="1"/>
  <c r="K341" i="1"/>
  <c r="K337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K249" i="1"/>
  <c r="K245" i="1"/>
  <c r="K241" i="1"/>
  <c r="K237" i="1"/>
  <c r="K233" i="1"/>
  <c r="K525" i="1"/>
  <c r="K521" i="1"/>
  <c r="K517" i="1"/>
  <c r="K513" i="1"/>
  <c r="K509" i="1"/>
  <c r="K505" i="1"/>
  <c r="K501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89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I528" i="1"/>
  <c r="K526" i="1"/>
  <c r="K522" i="1"/>
  <c r="K518" i="1"/>
  <c r="K514" i="1"/>
  <c r="K510" i="1"/>
  <c r="K506" i="1"/>
  <c r="K502" i="1"/>
  <c r="K498" i="1"/>
  <c r="K494" i="1"/>
  <c r="K490" i="1"/>
  <c r="K486" i="1"/>
  <c r="K482" i="1"/>
  <c r="K478" i="1"/>
  <c r="K474" i="1"/>
  <c r="K470" i="1"/>
  <c r="K466" i="1"/>
  <c r="K462" i="1"/>
  <c r="K458" i="1"/>
  <c r="K454" i="1"/>
  <c r="K450" i="1"/>
  <c r="K446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390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1" i="1"/>
  <c r="K267" i="1"/>
  <c r="K263" i="1"/>
  <c r="K259" i="1"/>
  <c r="K255" i="1"/>
  <c r="K251" i="1"/>
  <c r="K247" i="1"/>
  <c r="K243" i="1"/>
  <c r="K239" i="1"/>
  <c r="K235" i="1"/>
  <c r="K231" i="1"/>
  <c r="K227" i="1"/>
  <c r="K223" i="1"/>
  <c r="K219" i="1"/>
  <c r="K215" i="1"/>
  <c r="K318" i="1"/>
  <c r="K302" i="1"/>
  <c r="K286" i="1"/>
  <c r="K266" i="1"/>
  <c r="K250" i="1"/>
  <c r="K234" i="1"/>
  <c r="K229" i="1"/>
  <c r="K221" i="1"/>
  <c r="K213" i="1"/>
  <c r="K209" i="1"/>
  <c r="K205" i="1"/>
  <c r="K201" i="1"/>
  <c r="K197" i="1"/>
  <c r="K193" i="1"/>
  <c r="K189" i="1"/>
  <c r="K185" i="1"/>
  <c r="K181" i="1"/>
  <c r="K177" i="1"/>
  <c r="K173" i="1"/>
  <c r="K169" i="1"/>
  <c r="K165" i="1"/>
  <c r="K161" i="1"/>
  <c r="K157" i="1"/>
  <c r="K153" i="1"/>
  <c r="K149" i="1"/>
  <c r="K145" i="1"/>
  <c r="K141" i="1"/>
  <c r="K137" i="1"/>
  <c r="K133" i="1"/>
  <c r="K129" i="1"/>
  <c r="K125" i="1"/>
  <c r="K121" i="1"/>
  <c r="K117" i="1"/>
  <c r="K113" i="1"/>
  <c r="K109" i="1"/>
  <c r="K105" i="1"/>
  <c r="K101" i="1"/>
  <c r="K97" i="1"/>
  <c r="K93" i="1"/>
  <c r="K89" i="1"/>
  <c r="K85" i="1"/>
  <c r="K81" i="1"/>
  <c r="K77" i="1"/>
  <c r="K73" i="1"/>
  <c r="K69" i="1"/>
  <c r="K65" i="1"/>
  <c r="K61" i="1"/>
  <c r="K57" i="1"/>
  <c r="K53" i="1"/>
  <c r="K49" i="1"/>
  <c r="K45" i="1"/>
  <c r="K41" i="1"/>
  <c r="K37" i="1"/>
  <c r="K33" i="1"/>
  <c r="K30" i="1"/>
  <c r="K26" i="1"/>
  <c r="K22" i="1"/>
  <c r="K18" i="1"/>
  <c r="K14" i="1"/>
  <c r="K10" i="1"/>
  <c r="K42" i="1"/>
  <c r="K38" i="1"/>
  <c r="K34" i="1"/>
  <c r="K19" i="1"/>
  <c r="K3" i="1"/>
  <c r="K75" i="1"/>
  <c r="K71" i="1"/>
  <c r="K43" i="1"/>
  <c r="K39" i="1"/>
  <c r="K16" i="1"/>
  <c r="K330" i="1"/>
  <c r="K314" i="1"/>
  <c r="K298" i="1"/>
  <c r="K282" i="1"/>
  <c r="K262" i="1"/>
  <c r="K246" i="1"/>
  <c r="K230" i="1"/>
  <c r="K222" i="1"/>
  <c r="K214" i="1"/>
  <c r="K210" i="1"/>
  <c r="K206" i="1"/>
  <c r="K202" i="1"/>
  <c r="K198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4" i="1"/>
  <c r="K50" i="1"/>
  <c r="K46" i="1"/>
  <c r="K27" i="1"/>
  <c r="K15" i="1"/>
  <c r="K11" i="1"/>
  <c r="K47" i="1"/>
  <c r="K28" i="1"/>
  <c r="K24" i="1"/>
  <c r="K20" i="1"/>
  <c r="K4" i="1"/>
  <c r="K326" i="1"/>
  <c r="K310" i="1"/>
  <c r="K294" i="1"/>
  <c r="K278" i="1"/>
  <c r="K274" i="1"/>
  <c r="K258" i="1"/>
  <c r="K242" i="1"/>
  <c r="K225" i="1"/>
  <c r="K217" i="1"/>
  <c r="K211" i="1"/>
  <c r="K207" i="1"/>
  <c r="K203" i="1"/>
  <c r="K199" i="1"/>
  <c r="K195" i="1"/>
  <c r="K191" i="1"/>
  <c r="K187" i="1"/>
  <c r="K183" i="1"/>
  <c r="K179" i="1"/>
  <c r="K175" i="1"/>
  <c r="K171" i="1"/>
  <c r="K167" i="1"/>
  <c r="K163" i="1"/>
  <c r="K159" i="1"/>
  <c r="K155" i="1"/>
  <c r="K151" i="1"/>
  <c r="K147" i="1"/>
  <c r="K143" i="1"/>
  <c r="K139" i="1"/>
  <c r="K135" i="1"/>
  <c r="K131" i="1"/>
  <c r="K127" i="1"/>
  <c r="K119" i="1"/>
  <c r="K115" i="1"/>
  <c r="K111" i="1"/>
  <c r="K107" i="1"/>
  <c r="K103" i="1"/>
  <c r="K95" i="1"/>
  <c r="K91" i="1"/>
  <c r="K87" i="1"/>
  <c r="K83" i="1"/>
  <c r="K79" i="1"/>
  <c r="K67" i="1"/>
  <c r="K63" i="1"/>
  <c r="K59" i="1"/>
  <c r="K55" i="1"/>
  <c r="K51" i="1"/>
  <c r="K35" i="1"/>
  <c r="K12" i="1"/>
  <c r="K322" i="1"/>
  <c r="K306" i="1"/>
  <c r="K290" i="1"/>
  <c r="K270" i="1"/>
  <c r="K254" i="1"/>
  <c r="K238" i="1"/>
  <c r="K226" i="1"/>
  <c r="K218" i="1"/>
  <c r="K212" i="1"/>
  <c r="K208" i="1"/>
  <c r="K204" i="1"/>
  <c r="K200" i="1"/>
  <c r="K196" i="1"/>
  <c r="K192" i="1"/>
  <c r="K188" i="1"/>
  <c r="K184" i="1"/>
  <c r="K180" i="1"/>
  <c r="K176" i="1"/>
  <c r="K172" i="1"/>
  <c r="K168" i="1"/>
  <c r="K164" i="1"/>
  <c r="K160" i="1"/>
  <c r="K156" i="1"/>
  <c r="K152" i="1"/>
  <c r="K148" i="1"/>
  <c r="K144" i="1"/>
  <c r="K140" i="1"/>
  <c r="K136" i="1"/>
  <c r="K132" i="1"/>
  <c r="K128" i="1"/>
  <c r="K124" i="1"/>
  <c r="K120" i="1"/>
  <c r="K116" i="1"/>
  <c r="K112" i="1"/>
  <c r="K108" i="1"/>
  <c r="K104" i="1"/>
  <c r="K100" i="1"/>
  <c r="K96" i="1"/>
  <c r="K92" i="1"/>
  <c r="K88" i="1"/>
  <c r="K84" i="1"/>
  <c r="K80" i="1"/>
  <c r="K76" i="1"/>
  <c r="K72" i="1"/>
  <c r="K68" i="1"/>
  <c r="K64" i="1"/>
  <c r="K60" i="1"/>
  <c r="K56" i="1"/>
  <c r="K52" i="1"/>
  <c r="K48" i="1"/>
  <c r="K44" i="1"/>
  <c r="K40" i="1"/>
  <c r="K36" i="1"/>
  <c r="K32" i="1"/>
  <c r="K29" i="1"/>
  <c r="K25" i="1"/>
  <c r="K21" i="1"/>
  <c r="K17" i="1"/>
  <c r="K13" i="1"/>
  <c r="K9" i="1"/>
  <c r="K5" i="1"/>
  <c r="K23" i="1"/>
  <c r="K7" i="1"/>
  <c r="K99" i="1"/>
  <c r="K31" i="1"/>
  <c r="K527" i="1"/>
  <c r="K6" i="1"/>
</calcChain>
</file>

<file path=xl/sharedStrings.xml><?xml version="1.0" encoding="utf-8"?>
<sst xmlns="http://schemas.openxmlformats.org/spreadsheetml/2006/main" count="2087" uniqueCount="1244">
  <si>
    <t xml:space="preserve"> </t>
    <phoneticPr fontId="4" type="noConversion"/>
  </si>
  <si>
    <t>商户销售</t>
    <phoneticPr fontId="4" type="noConversion"/>
  </si>
  <si>
    <t>车流：</t>
    <phoneticPr fontId="4" type="noConversion"/>
  </si>
  <si>
    <t>客流：</t>
    <phoneticPr fontId="4" type="noConversion"/>
  </si>
  <si>
    <t>小数点保留1位</t>
    <phoneticPr fontId="4" type="noConversion"/>
  </si>
  <si>
    <t>区域</t>
    <phoneticPr fontId="4" type="noConversion"/>
  </si>
  <si>
    <t>楼层</t>
    <phoneticPr fontId="4" type="noConversion"/>
  </si>
  <si>
    <t>店铺号</t>
    <phoneticPr fontId="4" type="noConversion"/>
  </si>
  <si>
    <t>店铺名称</t>
    <phoneticPr fontId="4" type="noConversion"/>
  </si>
  <si>
    <t>面积
（单位：平米）</t>
    <phoneticPr fontId="4" type="noConversion"/>
  </si>
  <si>
    <t>标准业态</t>
    <phoneticPr fontId="4" type="noConversion"/>
  </si>
  <si>
    <t>销售
（单位：元）</t>
    <phoneticPr fontId="4" type="noConversion"/>
  </si>
  <si>
    <t>交易笔数
（单位：笔）</t>
    <phoneticPr fontId="4" type="noConversion"/>
  </si>
  <si>
    <t>客单价
（单位：元）</t>
  </si>
  <si>
    <t>当月累计
（单位：元）</t>
    <phoneticPr fontId="4" type="noConversion"/>
  </si>
  <si>
    <t>品牌同当日整体销售占比</t>
    <phoneticPr fontId="4" type="noConversion"/>
  </si>
  <si>
    <t>坪效
（单位：元/日/平米）</t>
    <phoneticPr fontId="4" type="noConversion"/>
  </si>
  <si>
    <t>品牌促销活动</t>
    <phoneticPr fontId="4" type="noConversion"/>
  </si>
  <si>
    <t>F10</t>
  </si>
  <si>
    <t>AFZ011</t>
  </si>
  <si>
    <t>蓝天城</t>
    <phoneticPr fontId="4" type="noConversion"/>
  </si>
  <si>
    <t>文教娱乐</t>
    <phoneticPr fontId="4" type="noConversion"/>
  </si>
  <si>
    <t>F10</t>
    <phoneticPr fontId="4" type="noConversion"/>
  </si>
  <si>
    <t>AFZ021</t>
    <phoneticPr fontId="4" type="noConversion"/>
  </si>
  <si>
    <t>MAMALOOK</t>
    <phoneticPr fontId="4" type="noConversion"/>
  </si>
  <si>
    <t>文教娱乐</t>
    <phoneticPr fontId="4" type="noConversion"/>
  </si>
  <si>
    <t>F10</t>
    <phoneticPr fontId="4" type="noConversion"/>
  </si>
  <si>
    <t>AFZ041</t>
    <phoneticPr fontId="4" type="noConversion"/>
  </si>
  <si>
    <t>爱乐教育</t>
    <phoneticPr fontId="4" type="noConversion"/>
  </si>
  <si>
    <t>文教娱乐</t>
    <phoneticPr fontId="4" type="noConversion"/>
  </si>
  <si>
    <t>楼层小计</t>
    <phoneticPr fontId="4" type="noConversion"/>
  </si>
  <si>
    <t>F11</t>
    <phoneticPr fontId="4" type="noConversion"/>
  </si>
  <si>
    <t>BFZ011</t>
    <phoneticPr fontId="4" type="noConversion"/>
  </si>
  <si>
    <t>歌友汇</t>
    <phoneticPr fontId="4" type="noConversion"/>
  </si>
  <si>
    <t>休闲娱乐</t>
    <phoneticPr fontId="4" type="noConversion"/>
  </si>
  <si>
    <t>楼层小计</t>
    <phoneticPr fontId="4" type="noConversion"/>
  </si>
  <si>
    <t>F1</t>
  </si>
  <si>
    <t>1F0103</t>
    <phoneticPr fontId="4" type="noConversion"/>
  </si>
  <si>
    <t>MELVITA</t>
    <phoneticPr fontId="4" type="noConversion"/>
  </si>
  <si>
    <t>化妆品</t>
    <phoneticPr fontId="4" type="noConversion"/>
  </si>
  <si>
    <t>1F0201</t>
  </si>
  <si>
    <t>STARBUCKS</t>
    <phoneticPr fontId="4" type="noConversion"/>
  </si>
  <si>
    <t>非正餐</t>
    <phoneticPr fontId="4" type="noConversion"/>
  </si>
  <si>
    <t>F1</t>
    <phoneticPr fontId="4" type="noConversion"/>
  </si>
  <si>
    <t>1F0302</t>
    <phoneticPr fontId="4" type="noConversion"/>
  </si>
  <si>
    <t>UGG</t>
    <phoneticPr fontId="4" type="noConversion"/>
  </si>
  <si>
    <t>皮具</t>
    <phoneticPr fontId="4" type="noConversion"/>
  </si>
  <si>
    <t>1F0402</t>
    <phoneticPr fontId="4" type="noConversion"/>
  </si>
  <si>
    <t>LONGINES</t>
    <phoneticPr fontId="4" type="noConversion"/>
  </si>
  <si>
    <t>配饰</t>
    <phoneticPr fontId="4" type="noConversion"/>
  </si>
  <si>
    <t>1F0403</t>
    <phoneticPr fontId="4" type="noConversion"/>
  </si>
  <si>
    <t>LOVE MOSCHINO</t>
    <phoneticPr fontId="4" type="noConversion"/>
  </si>
  <si>
    <t>服装</t>
    <phoneticPr fontId="4" type="noConversion"/>
  </si>
  <si>
    <t>1F0501</t>
    <phoneticPr fontId="4" type="noConversion"/>
  </si>
  <si>
    <t>PANDORA</t>
    <phoneticPr fontId="4" type="noConversion"/>
  </si>
  <si>
    <t>1F0902</t>
    <phoneticPr fontId="4" type="noConversion"/>
  </si>
  <si>
    <t>L’OCCITANE</t>
    <phoneticPr fontId="4" type="noConversion"/>
  </si>
  <si>
    <t>1F10A1</t>
    <phoneticPr fontId="4" type="noConversion"/>
  </si>
  <si>
    <t>ORIGINS</t>
    <phoneticPr fontId="4" type="noConversion"/>
  </si>
  <si>
    <t>1F10B1</t>
    <phoneticPr fontId="4" type="noConversion"/>
  </si>
  <si>
    <t>哈根达斯</t>
    <phoneticPr fontId="4" type="noConversion"/>
  </si>
  <si>
    <t>1F1101</t>
  </si>
  <si>
    <t>GAP</t>
    <phoneticPr fontId="4" type="noConversion"/>
  </si>
  <si>
    <t>1F12A2</t>
    <phoneticPr fontId="4" type="noConversion"/>
  </si>
  <si>
    <t>C1 HUT</t>
    <phoneticPr fontId="4" type="noConversion"/>
  </si>
  <si>
    <t>1F12B2</t>
    <phoneticPr fontId="4" type="noConversion"/>
  </si>
  <si>
    <t>TISSOT</t>
    <phoneticPr fontId="4" type="noConversion"/>
  </si>
  <si>
    <t>F1</t>
    <phoneticPr fontId="4" type="noConversion"/>
  </si>
  <si>
    <t>1F1301</t>
    <phoneticPr fontId="4" type="noConversion"/>
  </si>
  <si>
    <t>SEPHORA</t>
    <phoneticPr fontId="4" type="noConversion"/>
  </si>
  <si>
    <t>1F1402</t>
    <phoneticPr fontId="4" type="noConversion"/>
  </si>
  <si>
    <t>MAC</t>
    <phoneticPr fontId="4" type="noConversion"/>
  </si>
  <si>
    <t>化妆品</t>
    <phoneticPr fontId="4" type="noConversion"/>
  </si>
  <si>
    <t>1F1801</t>
    <phoneticPr fontId="4" type="noConversion"/>
  </si>
  <si>
    <t>TOMMY HILFIGER</t>
    <phoneticPr fontId="4" type="noConversion"/>
  </si>
  <si>
    <t>1F1902</t>
    <phoneticPr fontId="4" type="noConversion"/>
  </si>
  <si>
    <t>DKNY</t>
    <phoneticPr fontId="4" type="noConversion"/>
  </si>
  <si>
    <t>1F2001</t>
    <phoneticPr fontId="4" type="noConversion"/>
  </si>
  <si>
    <t>LACOSTE</t>
    <phoneticPr fontId="4" type="noConversion"/>
  </si>
  <si>
    <t>1F2102</t>
    <phoneticPr fontId="4" type="noConversion"/>
  </si>
  <si>
    <t>J.LINDEBERG</t>
    <phoneticPr fontId="4" type="noConversion"/>
  </si>
  <si>
    <t>1F2202</t>
    <phoneticPr fontId="4" type="noConversion"/>
  </si>
  <si>
    <t>I DO</t>
    <phoneticPr fontId="4" type="noConversion"/>
  </si>
  <si>
    <t>1F2302</t>
    <phoneticPr fontId="4" type="noConversion"/>
  </si>
  <si>
    <t>亮视点</t>
    <phoneticPr fontId="4" type="noConversion"/>
  </si>
  <si>
    <t>1F2802</t>
    <phoneticPr fontId="4" type="noConversion"/>
  </si>
  <si>
    <t>INNISFREE</t>
    <phoneticPr fontId="4" type="noConversion"/>
  </si>
  <si>
    <t>1F2902</t>
  </si>
  <si>
    <t>MUJI</t>
    <phoneticPr fontId="4" type="noConversion"/>
  </si>
  <si>
    <t>家居生活</t>
    <phoneticPr fontId="4" type="noConversion"/>
  </si>
  <si>
    <t>1F3003</t>
    <phoneticPr fontId="4" type="noConversion"/>
  </si>
  <si>
    <t>BROOKS BROTHERS</t>
    <phoneticPr fontId="4" type="noConversion"/>
  </si>
  <si>
    <t>1F3802</t>
  </si>
  <si>
    <t>APPLE</t>
    <phoneticPr fontId="4" type="noConversion"/>
  </si>
  <si>
    <t>数码电器</t>
    <phoneticPr fontId="4" type="noConversion"/>
  </si>
  <si>
    <t>1FZ021</t>
  </si>
  <si>
    <t>ZARA</t>
    <phoneticPr fontId="4" type="noConversion"/>
  </si>
  <si>
    <t>1FZ031</t>
    <phoneticPr fontId="4" type="noConversion"/>
  </si>
  <si>
    <t>MD</t>
    <phoneticPr fontId="4" type="noConversion"/>
  </si>
  <si>
    <t>服装</t>
    <phoneticPr fontId="4" type="noConversion"/>
  </si>
  <si>
    <t>F2</t>
  </si>
  <si>
    <t>1FZ131</t>
  </si>
  <si>
    <t>口留香</t>
    <phoneticPr fontId="4" type="noConversion"/>
  </si>
  <si>
    <t>1FZ111</t>
    <phoneticPr fontId="4" type="noConversion"/>
  </si>
  <si>
    <t>MR.DOGGY</t>
    <phoneticPr fontId="4" type="noConversion"/>
  </si>
  <si>
    <t>专项服务</t>
    <phoneticPr fontId="4" type="noConversion"/>
  </si>
  <si>
    <t>1F31A1</t>
    <phoneticPr fontId="4" type="noConversion"/>
  </si>
  <si>
    <t>巴黎贝甜</t>
    <phoneticPr fontId="4" type="noConversion"/>
  </si>
  <si>
    <t>1F31B1</t>
  </si>
  <si>
    <t>7-ELEVEN</t>
    <phoneticPr fontId="4" type="noConversion"/>
  </si>
  <si>
    <t>综合服务</t>
    <phoneticPr fontId="4" type="noConversion"/>
  </si>
  <si>
    <t>1F3201</t>
  </si>
  <si>
    <t>FOLLI FOLLIE</t>
    <phoneticPr fontId="4" type="noConversion"/>
  </si>
  <si>
    <t>1F3301</t>
    <phoneticPr fontId="4" type="noConversion"/>
  </si>
  <si>
    <t>EVISU</t>
    <phoneticPr fontId="4" type="noConversion"/>
  </si>
  <si>
    <t>1F3303</t>
    <phoneticPr fontId="4" type="noConversion"/>
  </si>
  <si>
    <t>FRED PERRY</t>
    <phoneticPr fontId="4" type="noConversion"/>
  </si>
  <si>
    <t>1F3402</t>
    <phoneticPr fontId="4" type="noConversion"/>
  </si>
  <si>
    <t>AAPE</t>
    <phoneticPr fontId="4" type="noConversion"/>
  </si>
  <si>
    <t>1F3501</t>
  </si>
  <si>
    <t>CHARLES&amp;KEITH</t>
    <phoneticPr fontId="4" type="noConversion"/>
  </si>
  <si>
    <t>1F4101</t>
  </si>
  <si>
    <t>CK</t>
    <phoneticPr fontId="4" type="noConversion"/>
  </si>
  <si>
    <t>1F4501</t>
    <phoneticPr fontId="4" type="noConversion"/>
  </si>
  <si>
    <t>SWAROVSKI</t>
    <phoneticPr fontId="4" type="noConversion"/>
  </si>
  <si>
    <t>1F4601</t>
    <phoneticPr fontId="4" type="noConversion"/>
  </si>
  <si>
    <t>GUCCI</t>
    <phoneticPr fontId="4" type="noConversion"/>
  </si>
  <si>
    <t>1F47A2</t>
  </si>
  <si>
    <t>APM MONACO</t>
    <phoneticPr fontId="4" type="noConversion"/>
  </si>
  <si>
    <t>1F4801</t>
    <phoneticPr fontId="4" type="noConversion"/>
  </si>
  <si>
    <t>JILL STUART</t>
    <phoneticPr fontId="4" type="noConversion"/>
  </si>
  <si>
    <t>1F4901</t>
    <phoneticPr fontId="4" type="noConversion"/>
  </si>
  <si>
    <t>Kiehl's</t>
    <phoneticPr fontId="4" type="noConversion"/>
  </si>
  <si>
    <t>1F5001</t>
    <phoneticPr fontId="4" type="noConversion"/>
  </si>
  <si>
    <t>H&amp;M</t>
    <phoneticPr fontId="4" type="noConversion"/>
  </si>
  <si>
    <t>1F5101</t>
    <phoneticPr fontId="4" type="noConversion"/>
  </si>
  <si>
    <t>ZARA HOME</t>
    <phoneticPr fontId="4" type="noConversion"/>
  </si>
  <si>
    <t>1FD009</t>
  </si>
  <si>
    <t>SWATCH</t>
    <phoneticPr fontId="4" type="noConversion"/>
  </si>
  <si>
    <t>1FD013</t>
  </si>
  <si>
    <t>AGATHA</t>
    <phoneticPr fontId="4" type="noConversion"/>
  </si>
  <si>
    <t>1FZ081</t>
    <phoneticPr fontId="4" type="noConversion"/>
  </si>
  <si>
    <t>CAFFEBENE</t>
    <phoneticPr fontId="4" type="noConversion"/>
  </si>
  <si>
    <t>1FZ121</t>
    <phoneticPr fontId="4" type="noConversion"/>
  </si>
  <si>
    <t>柯达</t>
    <phoneticPr fontId="4" type="noConversion"/>
  </si>
  <si>
    <t>1FZ101</t>
    <phoneticPr fontId="4" type="noConversion"/>
  </si>
  <si>
    <t>乌巢</t>
    <phoneticPr fontId="4" type="noConversion"/>
  </si>
  <si>
    <t>1F5201</t>
  </si>
  <si>
    <t>Hollister</t>
    <phoneticPr fontId="4" type="noConversion"/>
  </si>
  <si>
    <t>楼层小计</t>
    <phoneticPr fontId="4" type="noConversion"/>
  </si>
  <si>
    <t>2F0103</t>
    <phoneticPr fontId="4" type="noConversion"/>
  </si>
  <si>
    <t>SLY</t>
    <phoneticPr fontId="4" type="noConversion"/>
  </si>
  <si>
    <t>服装</t>
    <phoneticPr fontId="4" type="noConversion"/>
  </si>
  <si>
    <t>F2</t>
    <phoneticPr fontId="4" type="noConversion"/>
  </si>
  <si>
    <t>2F0203</t>
    <phoneticPr fontId="4" type="noConversion"/>
  </si>
  <si>
    <t>VOV</t>
    <phoneticPr fontId="4" type="noConversion"/>
  </si>
  <si>
    <t>2F0304</t>
    <phoneticPr fontId="4" type="noConversion"/>
  </si>
  <si>
    <t>COVER GARDEN</t>
    <phoneticPr fontId="4" type="noConversion"/>
  </si>
  <si>
    <t>2F0403</t>
    <phoneticPr fontId="4" type="noConversion"/>
  </si>
  <si>
    <t>SIQIN</t>
    <phoneticPr fontId="4" type="noConversion"/>
  </si>
  <si>
    <t>2F0603</t>
    <phoneticPr fontId="4" type="noConversion"/>
  </si>
  <si>
    <t>D2C</t>
    <phoneticPr fontId="4" type="noConversion"/>
  </si>
  <si>
    <t>2F0702</t>
    <phoneticPr fontId="4" type="noConversion"/>
  </si>
  <si>
    <t>ECCO</t>
    <phoneticPr fontId="4" type="noConversion"/>
  </si>
  <si>
    <t>皮具</t>
    <phoneticPr fontId="4" type="noConversion"/>
  </si>
  <si>
    <t>2F08A1</t>
    <phoneticPr fontId="4" type="noConversion"/>
  </si>
  <si>
    <t>CLARKS</t>
    <phoneticPr fontId="4" type="noConversion"/>
  </si>
  <si>
    <t>皮具</t>
    <phoneticPr fontId="4" type="noConversion"/>
  </si>
  <si>
    <t>2F08B1</t>
    <phoneticPr fontId="4" type="noConversion"/>
  </si>
  <si>
    <t>TANNI</t>
    <phoneticPr fontId="4" type="noConversion"/>
  </si>
  <si>
    <t>2F0902</t>
    <phoneticPr fontId="4" type="noConversion"/>
  </si>
  <si>
    <t>HARDY HARDY</t>
    <phoneticPr fontId="4" type="noConversion"/>
  </si>
  <si>
    <t>F2</t>
    <phoneticPr fontId="4" type="noConversion"/>
  </si>
  <si>
    <t>2F1103</t>
    <phoneticPr fontId="4" type="noConversion"/>
  </si>
  <si>
    <t>EVISU</t>
    <phoneticPr fontId="4" type="noConversion"/>
  </si>
  <si>
    <t>服装</t>
    <phoneticPr fontId="4" type="noConversion"/>
  </si>
  <si>
    <t>F2</t>
    <phoneticPr fontId="4" type="noConversion"/>
  </si>
  <si>
    <t>2F12A2</t>
    <phoneticPr fontId="4" type="noConversion"/>
  </si>
  <si>
    <t>MOUSSY</t>
    <phoneticPr fontId="4" type="noConversion"/>
  </si>
  <si>
    <t>2F14A1</t>
    <phoneticPr fontId="4" type="noConversion"/>
  </si>
  <si>
    <t>G-STAR RAW</t>
    <phoneticPr fontId="4" type="noConversion"/>
  </si>
  <si>
    <t>服装</t>
    <phoneticPr fontId="4" type="noConversion"/>
  </si>
  <si>
    <t>2F14B1</t>
    <phoneticPr fontId="4" type="noConversion"/>
  </si>
  <si>
    <t>MISS SIXTY</t>
    <phoneticPr fontId="4" type="noConversion"/>
  </si>
  <si>
    <t>服装</t>
    <phoneticPr fontId="4" type="noConversion"/>
  </si>
  <si>
    <t>2F10A1</t>
    <phoneticPr fontId="4" type="noConversion"/>
  </si>
  <si>
    <t>IZZUE</t>
    <phoneticPr fontId="4" type="noConversion"/>
  </si>
  <si>
    <t>服装</t>
    <phoneticPr fontId="4" type="noConversion"/>
  </si>
  <si>
    <t>2F10B1</t>
  </si>
  <si>
    <t>CHOCOOLATE</t>
    <phoneticPr fontId="4" type="noConversion"/>
  </si>
  <si>
    <t>2F1503</t>
    <phoneticPr fontId="4" type="noConversion"/>
  </si>
  <si>
    <t>BAN XIAOXUE</t>
    <phoneticPr fontId="4" type="noConversion"/>
  </si>
  <si>
    <t>2F1601</t>
    <phoneticPr fontId="4" type="noConversion"/>
  </si>
  <si>
    <t>III VIVINIKO</t>
    <phoneticPr fontId="4" type="noConversion"/>
  </si>
  <si>
    <t>F2</t>
    <phoneticPr fontId="4" type="noConversion"/>
  </si>
  <si>
    <t>2F1701</t>
    <phoneticPr fontId="4" type="noConversion"/>
  </si>
  <si>
    <t>ZUCZUG</t>
    <phoneticPr fontId="4" type="noConversion"/>
  </si>
  <si>
    <t>F2</t>
    <phoneticPr fontId="4" type="noConversion"/>
  </si>
  <si>
    <t>2F2302</t>
    <phoneticPr fontId="4" type="noConversion"/>
  </si>
  <si>
    <t>ICICLE</t>
    <phoneticPr fontId="4" type="noConversion"/>
  </si>
  <si>
    <t>2F2403</t>
    <phoneticPr fontId="4" type="noConversion"/>
  </si>
  <si>
    <t>FIONA CHEN</t>
    <phoneticPr fontId="4" type="noConversion"/>
  </si>
  <si>
    <t>2F2501</t>
    <phoneticPr fontId="4" type="noConversion"/>
  </si>
  <si>
    <t>GEROLAMO</t>
    <phoneticPr fontId="4" type="noConversion"/>
  </si>
  <si>
    <t>2F2601</t>
    <phoneticPr fontId="4" type="noConversion"/>
  </si>
  <si>
    <t>YINER</t>
    <phoneticPr fontId="4" type="noConversion"/>
  </si>
  <si>
    <t>F2</t>
    <phoneticPr fontId="4" type="noConversion"/>
  </si>
  <si>
    <t>2F2703</t>
    <phoneticPr fontId="4" type="noConversion"/>
  </si>
  <si>
    <t>TRIBECA</t>
    <phoneticPr fontId="4" type="noConversion"/>
  </si>
  <si>
    <t>2F2903</t>
    <phoneticPr fontId="4" type="noConversion"/>
  </si>
  <si>
    <t>JESSIE</t>
    <phoneticPr fontId="4" type="noConversion"/>
  </si>
  <si>
    <t>2F3002</t>
  </si>
  <si>
    <t>MUX</t>
    <phoneticPr fontId="4" type="noConversion"/>
  </si>
  <si>
    <t>2F3003</t>
  </si>
  <si>
    <t>TIMBERLAND</t>
    <phoneticPr fontId="4" type="noConversion"/>
  </si>
  <si>
    <t>2F3101</t>
    <phoneticPr fontId="4" type="noConversion"/>
  </si>
  <si>
    <t>LE SAUNDA</t>
    <phoneticPr fontId="4" type="noConversion"/>
  </si>
  <si>
    <t>皮具</t>
    <phoneticPr fontId="4" type="noConversion"/>
  </si>
  <si>
    <t>2F340A</t>
    <phoneticPr fontId="4" type="noConversion"/>
  </si>
  <si>
    <t>VERO MODA</t>
    <phoneticPr fontId="4" type="noConversion"/>
  </si>
  <si>
    <t>2F340B</t>
    <phoneticPr fontId="4" type="noConversion"/>
  </si>
  <si>
    <t>JACK&amp;JONES</t>
    <phoneticPr fontId="4" type="noConversion"/>
  </si>
  <si>
    <t>2F3802</t>
    <phoneticPr fontId="4" type="noConversion"/>
  </si>
  <si>
    <t>BOSA</t>
    <phoneticPr fontId="4" type="noConversion"/>
  </si>
  <si>
    <t>2F4003</t>
    <phoneticPr fontId="4" type="noConversion"/>
  </si>
  <si>
    <t>CALVIN KLEIN UNDERWEAR</t>
    <phoneticPr fontId="4" type="noConversion"/>
  </si>
  <si>
    <t>2F3903</t>
    <phoneticPr fontId="4" type="noConversion"/>
  </si>
  <si>
    <t>CALVIN KLEIN JEANS</t>
    <phoneticPr fontId="4" type="noConversion"/>
  </si>
  <si>
    <t>2F4101</t>
    <phoneticPr fontId="4" type="noConversion"/>
  </si>
  <si>
    <t>COSTA COFFEE</t>
    <phoneticPr fontId="4" type="noConversion"/>
  </si>
  <si>
    <t>非正餐</t>
    <phoneticPr fontId="4" type="noConversion"/>
  </si>
  <si>
    <t>2F4402</t>
    <phoneticPr fontId="4" type="noConversion"/>
  </si>
  <si>
    <t>EITIE</t>
    <phoneticPr fontId="4" type="noConversion"/>
  </si>
  <si>
    <t>2F4501</t>
  </si>
  <si>
    <t>ZUKKA PRO</t>
    <phoneticPr fontId="4" type="noConversion"/>
  </si>
  <si>
    <t>2F4603</t>
  </si>
  <si>
    <t>DISSONA</t>
    <phoneticPr fontId="4" type="noConversion"/>
  </si>
  <si>
    <t>2F4701</t>
  </si>
  <si>
    <t>CHRISS DELLA MODA</t>
    <phoneticPr fontId="4" type="noConversion"/>
  </si>
  <si>
    <t>2F4801</t>
  </si>
  <si>
    <t>LESS</t>
    <phoneticPr fontId="4" type="noConversion"/>
  </si>
  <si>
    <t>服装</t>
    <phoneticPr fontId="4" type="noConversion"/>
  </si>
  <si>
    <t>2F4901</t>
    <phoneticPr fontId="4" type="noConversion"/>
  </si>
  <si>
    <t>LAVINIA</t>
    <phoneticPr fontId="4" type="noConversion"/>
  </si>
  <si>
    <t>2F5002</t>
    <phoneticPr fontId="4" type="noConversion"/>
  </si>
  <si>
    <t>NEON</t>
    <phoneticPr fontId="4" type="noConversion"/>
  </si>
  <si>
    <t>2F5401</t>
  </si>
  <si>
    <t>ANNE KAREN</t>
    <phoneticPr fontId="4" type="noConversion"/>
  </si>
  <si>
    <t>皮具</t>
    <phoneticPr fontId="4" type="noConversion"/>
  </si>
  <si>
    <t>2F5502</t>
  </si>
  <si>
    <t>STELLA LUNA</t>
    <phoneticPr fontId="4" type="noConversion"/>
  </si>
  <si>
    <t>皮具</t>
    <phoneticPr fontId="4" type="noConversion"/>
  </si>
  <si>
    <t>2F5601</t>
    <phoneticPr fontId="4" type="noConversion"/>
  </si>
  <si>
    <t>WHAT FOR</t>
    <phoneticPr fontId="4" type="noConversion"/>
  </si>
  <si>
    <t>2F5702</t>
  </si>
  <si>
    <t>ASH UNITED NUDE</t>
    <phoneticPr fontId="4" type="noConversion"/>
  </si>
  <si>
    <t>皮具</t>
    <phoneticPr fontId="4" type="noConversion"/>
  </si>
  <si>
    <t>2F5901</t>
  </si>
  <si>
    <t>MILLES/ELLE/BCBG</t>
    <phoneticPr fontId="4" type="noConversion"/>
  </si>
  <si>
    <t>皮具</t>
    <phoneticPr fontId="4" type="noConversion"/>
  </si>
  <si>
    <t>2F6002</t>
  </si>
  <si>
    <t>YXZD</t>
    <phoneticPr fontId="4" type="noConversion"/>
  </si>
  <si>
    <t>2F6101</t>
    <phoneticPr fontId="4" type="noConversion"/>
  </si>
  <si>
    <t>KAVON</t>
    <phoneticPr fontId="4" type="noConversion"/>
  </si>
  <si>
    <t>服装</t>
    <phoneticPr fontId="4" type="noConversion"/>
  </si>
  <si>
    <t>2F6201</t>
  </si>
  <si>
    <t>KORADIOR</t>
    <phoneticPr fontId="4" type="noConversion"/>
  </si>
  <si>
    <t>2F6301</t>
    <phoneticPr fontId="4" type="noConversion"/>
  </si>
  <si>
    <t>SNIDEL、LILY BROWN</t>
    <phoneticPr fontId="4" type="noConversion"/>
  </si>
  <si>
    <t>2F6501</t>
    <phoneticPr fontId="4" type="noConversion"/>
  </si>
  <si>
    <t>MASFER SU</t>
    <phoneticPr fontId="4" type="noConversion"/>
  </si>
  <si>
    <t>2F6601</t>
    <phoneticPr fontId="4" type="noConversion"/>
  </si>
  <si>
    <t>STACCATO</t>
    <phoneticPr fontId="4" type="noConversion"/>
  </si>
  <si>
    <t>2F6701</t>
    <phoneticPr fontId="4" type="noConversion"/>
  </si>
  <si>
    <t>BEVIVO</t>
    <phoneticPr fontId="4" type="noConversion"/>
  </si>
  <si>
    <t>2F6901</t>
  </si>
  <si>
    <t>monki</t>
    <phoneticPr fontId="4" type="noConversion"/>
  </si>
  <si>
    <t>2F7001</t>
    <phoneticPr fontId="4" type="noConversion"/>
  </si>
  <si>
    <t>new look</t>
    <phoneticPr fontId="4" type="noConversion"/>
  </si>
  <si>
    <t>2F7101</t>
    <phoneticPr fontId="4" type="noConversion"/>
  </si>
  <si>
    <t>FORNET 福奈特</t>
    <phoneticPr fontId="4" type="noConversion"/>
  </si>
  <si>
    <t>专项服务</t>
    <phoneticPr fontId="4" type="noConversion"/>
  </si>
  <si>
    <t>2FD007</t>
  </si>
  <si>
    <t>RIME</t>
    <phoneticPr fontId="4" type="noConversion"/>
  </si>
  <si>
    <t>配饰</t>
    <phoneticPr fontId="4" type="noConversion"/>
  </si>
  <si>
    <t>2FD011</t>
  </si>
  <si>
    <t>TATA</t>
    <phoneticPr fontId="4" type="noConversion"/>
  </si>
  <si>
    <t>皮具</t>
    <phoneticPr fontId="4" type="noConversion"/>
  </si>
  <si>
    <t>2FD012</t>
    <phoneticPr fontId="4" type="noConversion"/>
  </si>
  <si>
    <t>CHIHIRO BY S.K.</t>
    <phoneticPr fontId="4" type="noConversion"/>
  </si>
  <si>
    <t>2FD013</t>
    <phoneticPr fontId="4" type="noConversion"/>
  </si>
  <si>
    <t>QT</t>
    <phoneticPr fontId="4" type="noConversion"/>
  </si>
  <si>
    <t>非正餐</t>
    <phoneticPr fontId="4" type="noConversion"/>
  </si>
  <si>
    <t>2FD014</t>
    <phoneticPr fontId="4" type="noConversion"/>
  </si>
  <si>
    <t>WALKER ONE</t>
    <phoneticPr fontId="4" type="noConversion"/>
  </si>
  <si>
    <t>2FD015</t>
  </si>
  <si>
    <t>CAVIENO</t>
    <phoneticPr fontId="4" type="noConversion"/>
  </si>
  <si>
    <t>2FD016</t>
    <phoneticPr fontId="4" type="noConversion"/>
  </si>
  <si>
    <t>BATA</t>
    <phoneticPr fontId="4" type="noConversion"/>
  </si>
  <si>
    <t>2FD017</t>
  </si>
  <si>
    <t>TEENMIX</t>
    <phoneticPr fontId="4" type="noConversion"/>
  </si>
  <si>
    <t>2FD018</t>
  </si>
  <si>
    <t>TRIBECA</t>
    <phoneticPr fontId="4" type="noConversion"/>
  </si>
  <si>
    <t>楼层小计</t>
    <phoneticPr fontId="4" type="noConversion"/>
  </si>
  <si>
    <t>F3</t>
    <phoneticPr fontId="4" type="noConversion"/>
  </si>
  <si>
    <t>3F0102</t>
    <phoneticPr fontId="4" type="noConversion"/>
  </si>
  <si>
    <t>AVVN</t>
    <phoneticPr fontId="4" type="noConversion"/>
  </si>
  <si>
    <t>服装</t>
    <phoneticPr fontId="4" type="noConversion"/>
  </si>
  <si>
    <t>F3</t>
  </si>
  <si>
    <t>3F0202</t>
    <phoneticPr fontId="4" type="noConversion"/>
  </si>
  <si>
    <t>LEVI'S</t>
    <phoneticPr fontId="4" type="noConversion"/>
  </si>
  <si>
    <t>服装</t>
    <phoneticPr fontId="4" type="noConversion"/>
  </si>
  <si>
    <t>3F0403</t>
    <phoneticPr fontId="4" type="noConversion"/>
  </si>
  <si>
    <t>BANILA CO</t>
    <phoneticPr fontId="4" type="noConversion"/>
  </si>
  <si>
    <t>化妆品</t>
    <phoneticPr fontId="4" type="noConversion"/>
  </si>
  <si>
    <t>3F0501</t>
  </si>
  <si>
    <t>江南布衣</t>
    <phoneticPr fontId="4" type="noConversion"/>
  </si>
  <si>
    <t>F3</t>
    <phoneticPr fontId="4" type="noConversion"/>
  </si>
  <si>
    <t>3F05A1</t>
    <phoneticPr fontId="4" type="noConversion"/>
  </si>
  <si>
    <t>MO&amp;CO</t>
    <phoneticPr fontId="4" type="noConversion"/>
  </si>
  <si>
    <t>F3</t>
    <phoneticPr fontId="4" type="noConversion"/>
  </si>
  <si>
    <t>3F0901</t>
  </si>
  <si>
    <t>SELECTED</t>
    <phoneticPr fontId="4" type="noConversion"/>
  </si>
  <si>
    <t>3F2902</t>
    <phoneticPr fontId="4" type="noConversion"/>
  </si>
  <si>
    <t>ROSEMUNDE</t>
    <phoneticPr fontId="4" type="noConversion"/>
  </si>
  <si>
    <t>F3</t>
    <phoneticPr fontId="4" type="noConversion"/>
  </si>
  <si>
    <t>3F29A1</t>
  </si>
  <si>
    <t>DAZZLE</t>
    <phoneticPr fontId="4" type="noConversion"/>
  </si>
  <si>
    <t>F3</t>
    <phoneticPr fontId="4" type="noConversion"/>
  </si>
  <si>
    <t>3F0603</t>
    <phoneticPr fontId="4" type="noConversion"/>
  </si>
  <si>
    <t>Ochirly</t>
    <phoneticPr fontId="4" type="noConversion"/>
  </si>
  <si>
    <t>3F0701</t>
    <phoneticPr fontId="4" type="noConversion"/>
  </si>
  <si>
    <t>ONLY</t>
    <phoneticPr fontId="4" type="noConversion"/>
  </si>
  <si>
    <t>3F1101</t>
    <phoneticPr fontId="4" type="noConversion"/>
  </si>
  <si>
    <t>HOLA</t>
    <phoneticPr fontId="4" type="noConversion"/>
  </si>
  <si>
    <t>家居生活</t>
    <phoneticPr fontId="4" type="noConversion"/>
  </si>
  <si>
    <t>3F1301</t>
    <phoneticPr fontId="4" type="noConversion"/>
  </si>
  <si>
    <t>ZCZZ</t>
    <phoneticPr fontId="4" type="noConversion"/>
  </si>
  <si>
    <t>F3</t>
    <phoneticPr fontId="4" type="noConversion"/>
  </si>
  <si>
    <t>3F1401</t>
    <phoneticPr fontId="4" type="noConversion"/>
  </si>
  <si>
    <t>COSA</t>
    <phoneticPr fontId="4" type="noConversion"/>
  </si>
  <si>
    <t>3F1503</t>
    <phoneticPr fontId="4" type="noConversion"/>
  </si>
  <si>
    <t>MU</t>
    <phoneticPr fontId="4" type="noConversion"/>
  </si>
  <si>
    <t>3F1601</t>
    <phoneticPr fontId="4" type="noConversion"/>
  </si>
  <si>
    <t>FIVE PLUS</t>
    <phoneticPr fontId="4" type="noConversion"/>
  </si>
  <si>
    <t>3F1701</t>
    <phoneticPr fontId="4" type="noConversion"/>
  </si>
  <si>
    <t>TEENIE WEENIE</t>
    <phoneticPr fontId="4" type="noConversion"/>
  </si>
  <si>
    <t>F3</t>
    <phoneticPr fontId="4" type="noConversion"/>
  </si>
  <si>
    <t>3F1901</t>
    <phoneticPr fontId="4" type="noConversion"/>
  </si>
  <si>
    <t>BASIC HOUSE</t>
    <phoneticPr fontId="4" type="noConversion"/>
  </si>
  <si>
    <t>3F2002</t>
    <phoneticPr fontId="4" type="noConversion"/>
  </si>
  <si>
    <t>L'ARMADIO</t>
    <phoneticPr fontId="4" type="noConversion"/>
  </si>
  <si>
    <t>3F2102</t>
  </si>
  <si>
    <t>紫齐百合</t>
    <phoneticPr fontId="4" type="noConversion"/>
  </si>
  <si>
    <t>专项服务</t>
    <phoneticPr fontId="4" type="noConversion"/>
  </si>
  <si>
    <t>3F2202</t>
    <phoneticPr fontId="4" type="noConversion"/>
  </si>
  <si>
    <t>FOREVER NEW</t>
    <phoneticPr fontId="4" type="noConversion"/>
  </si>
  <si>
    <t>3F2403</t>
    <phoneticPr fontId="4" type="noConversion"/>
  </si>
  <si>
    <t>CK PERFORMANCE</t>
    <phoneticPr fontId="4" type="noConversion"/>
  </si>
  <si>
    <t>3F2501</t>
    <phoneticPr fontId="4" type="noConversion"/>
  </si>
  <si>
    <t>PRICH</t>
    <phoneticPr fontId="4" type="noConversion"/>
  </si>
  <si>
    <t>3F2602</t>
  </si>
  <si>
    <t>EARTH MUSIC</t>
    <phoneticPr fontId="4" type="noConversion"/>
  </si>
  <si>
    <t>3F2702</t>
    <phoneticPr fontId="4" type="noConversion"/>
  </si>
  <si>
    <t>TRENDIANO</t>
    <phoneticPr fontId="4" type="noConversion"/>
  </si>
  <si>
    <t>3F3002</t>
    <phoneticPr fontId="4" type="noConversion"/>
  </si>
  <si>
    <t>SEASON WIND</t>
    <phoneticPr fontId="4" type="noConversion"/>
  </si>
  <si>
    <t>3F3202</t>
  </si>
  <si>
    <t>D ZZIT</t>
    <phoneticPr fontId="4" type="noConversion"/>
  </si>
  <si>
    <t>3F320B</t>
  </si>
  <si>
    <t>SELECTED</t>
    <phoneticPr fontId="4" type="noConversion"/>
  </si>
  <si>
    <t>3F3301</t>
  </si>
  <si>
    <t>单农</t>
    <phoneticPr fontId="4" type="noConversion"/>
  </si>
  <si>
    <t>3F3101</t>
    <phoneticPr fontId="4" type="noConversion"/>
  </si>
  <si>
    <t>HUSH PUPPIES</t>
    <phoneticPr fontId="4" type="noConversion"/>
  </si>
  <si>
    <t>3F3401</t>
  </si>
  <si>
    <t>SAMANSA MOS2</t>
    <phoneticPr fontId="4" type="noConversion"/>
  </si>
  <si>
    <t>3F35A1</t>
    <phoneticPr fontId="4" type="noConversion"/>
  </si>
  <si>
    <t>WAKE UP</t>
    <phoneticPr fontId="4" type="noConversion"/>
  </si>
  <si>
    <t>3F3501</t>
  </si>
  <si>
    <t>MJUKA</t>
    <phoneticPr fontId="4" type="noConversion"/>
  </si>
  <si>
    <t>3F3601</t>
    <phoneticPr fontId="4" type="noConversion"/>
  </si>
  <si>
    <t>海盗船</t>
    <phoneticPr fontId="4" type="noConversion"/>
  </si>
  <si>
    <t>配饰</t>
    <phoneticPr fontId="4" type="noConversion"/>
  </si>
  <si>
    <t>F3</t>
    <phoneticPr fontId="4" type="noConversion"/>
  </si>
  <si>
    <t>3F3701</t>
    <phoneticPr fontId="4" type="noConversion"/>
  </si>
  <si>
    <t>PIZZA HUT</t>
    <phoneticPr fontId="4" type="noConversion"/>
  </si>
  <si>
    <t>非正餐</t>
    <phoneticPr fontId="4" type="noConversion"/>
  </si>
  <si>
    <t>3F3802</t>
  </si>
  <si>
    <t>BOUTHENTIQUE</t>
    <phoneticPr fontId="4" type="noConversion"/>
  </si>
  <si>
    <t>3F3902</t>
    <phoneticPr fontId="4" type="noConversion"/>
  </si>
  <si>
    <t>数码维修</t>
    <phoneticPr fontId="4" type="noConversion"/>
  </si>
  <si>
    <t>专项服务</t>
    <phoneticPr fontId="4" type="noConversion"/>
  </si>
  <si>
    <t>3F39A1</t>
    <phoneticPr fontId="4" type="noConversion"/>
  </si>
  <si>
    <t>服装修改</t>
    <phoneticPr fontId="4" type="noConversion"/>
  </si>
  <si>
    <t>专项服务</t>
    <phoneticPr fontId="4" type="noConversion"/>
  </si>
  <si>
    <t>3F2302</t>
  </si>
  <si>
    <t>H S</t>
    <phoneticPr fontId="4" type="noConversion"/>
  </si>
  <si>
    <t>3F4001</t>
  </si>
  <si>
    <t>ADIDAS ORIGINALS</t>
    <phoneticPr fontId="4" type="noConversion"/>
  </si>
  <si>
    <t>3F4101</t>
  </si>
  <si>
    <t>播</t>
    <phoneticPr fontId="4" type="noConversion"/>
  </si>
  <si>
    <t>3F4202</t>
  </si>
  <si>
    <t>BODY ING</t>
    <phoneticPr fontId="4" type="noConversion"/>
  </si>
  <si>
    <t>3F4301</t>
  </si>
  <si>
    <t>LOWRYS FARM等</t>
    <phoneticPr fontId="4" type="noConversion"/>
  </si>
  <si>
    <t>服装</t>
    <phoneticPr fontId="4" type="noConversion"/>
  </si>
  <si>
    <t>3F4502</t>
    <phoneticPr fontId="4" type="noConversion"/>
  </si>
  <si>
    <t>ONE MORE</t>
    <phoneticPr fontId="4" type="noConversion"/>
  </si>
  <si>
    <t>3F4601</t>
    <phoneticPr fontId="4" type="noConversion"/>
  </si>
  <si>
    <t>6IXTY 8IGHT</t>
    <phoneticPr fontId="4" type="noConversion"/>
  </si>
  <si>
    <t>3F4801</t>
  </si>
  <si>
    <t>优衣库</t>
    <phoneticPr fontId="4" type="noConversion"/>
  </si>
  <si>
    <t>3F5102</t>
    <phoneticPr fontId="4" type="noConversion"/>
  </si>
  <si>
    <t>PEACH JOHN</t>
    <phoneticPr fontId="4" type="noConversion"/>
  </si>
  <si>
    <t>3F5202</t>
    <phoneticPr fontId="4" type="noConversion"/>
  </si>
  <si>
    <t>MIND BRIDGE</t>
    <phoneticPr fontId="4" type="noConversion"/>
  </si>
  <si>
    <t>3F5301</t>
    <phoneticPr fontId="4" type="noConversion"/>
  </si>
  <si>
    <t>MIKIBANA</t>
    <phoneticPr fontId="4" type="noConversion"/>
  </si>
  <si>
    <t>3F5401</t>
    <phoneticPr fontId="4" type="noConversion"/>
  </si>
  <si>
    <t>MARIE N‘ MARY</t>
    <phoneticPr fontId="4" type="noConversion"/>
  </si>
  <si>
    <t>3F5501</t>
    <phoneticPr fontId="4" type="noConversion"/>
  </si>
  <si>
    <t>ODBO</t>
    <phoneticPr fontId="4" type="noConversion"/>
  </si>
  <si>
    <t>3FD005</t>
  </si>
  <si>
    <t>DR.MARTIN</t>
    <phoneticPr fontId="4" type="noConversion"/>
  </si>
  <si>
    <t>3FD009</t>
  </si>
  <si>
    <t>IPKN</t>
    <phoneticPr fontId="4" type="noConversion"/>
  </si>
  <si>
    <t>化妆品</t>
    <phoneticPr fontId="4" type="noConversion"/>
  </si>
  <si>
    <t>3FD011</t>
  </si>
  <si>
    <t>再尚秀</t>
    <phoneticPr fontId="4" type="noConversion"/>
  </si>
  <si>
    <t>配饰</t>
    <phoneticPr fontId="4" type="noConversion"/>
  </si>
  <si>
    <t>3FD012</t>
  </si>
  <si>
    <t>RUBY ANG</t>
    <phoneticPr fontId="4" type="noConversion"/>
  </si>
  <si>
    <t>3FD015</t>
    <phoneticPr fontId="4" type="noConversion"/>
  </si>
  <si>
    <t>红卡咖啡</t>
    <phoneticPr fontId="4" type="noConversion"/>
  </si>
  <si>
    <t>非正餐</t>
    <phoneticPr fontId="4" type="noConversion"/>
  </si>
  <si>
    <t>3FD023</t>
    <phoneticPr fontId="4" type="noConversion"/>
  </si>
  <si>
    <t>柏文熊</t>
    <phoneticPr fontId="4" type="noConversion"/>
  </si>
  <si>
    <t>3FD025</t>
  </si>
  <si>
    <t>ELLIALOVERRO</t>
    <phoneticPr fontId="4" type="noConversion"/>
  </si>
  <si>
    <t>3FD024</t>
  </si>
  <si>
    <t>FIC</t>
    <phoneticPr fontId="4" type="noConversion"/>
  </si>
  <si>
    <t>3FD026</t>
  </si>
  <si>
    <t>NOP</t>
    <phoneticPr fontId="4" type="noConversion"/>
  </si>
  <si>
    <t>配饰</t>
    <phoneticPr fontId="4" type="noConversion"/>
  </si>
  <si>
    <t>3FD032</t>
  </si>
  <si>
    <t>艾瑞美</t>
    <phoneticPr fontId="4" type="noConversion"/>
  </si>
  <si>
    <t>配饰</t>
    <phoneticPr fontId="4" type="noConversion"/>
  </si>
  <si>
    <t>3FD033</t>
  </si>
  <si>
    <t>缤纷色彩</t>
    <phoneticPr fontId="4" type="noConversion"/>
  </si>
  <si>
    <t>3FD034</t>
  </si>
  <si>
    <t>MRKT</t>
    <phoneticPr fontId="4" type="noConversion"/>
  </si>
  <si>
    <t>皮具</t>
    <phoneticPr fontId="4" type="noConversion"/>
  </si>
  <si>
    <t>3FD035</t>
  </si>
  <si>
    <t>FRANGI</t>
    <phoneticPr fontId="4" type="noConversion"/>
  </si>
  <si>
    <t>化妆品</t>
    <phoneticPr fontId="4" type="noConversion"/>
  </si>
  <si>
    <t>3FD036</t>
  </si>
  <si>
    <t>LE WONDER SOCKS</t>
    <phoneticPr fontId="4" type="noConversion"/>
  </si>
  <si>
    <t>3FD037</t>
  </si>
  <si>
    <t>GUESS</t>
    <phoneticPr fontId="4" type="noConversion"/>
  </si>
  <si>
    <t>3FD038</t>
  </si>
  <si>
    <t>Teenie Weenie Café</t>
    <phoneticPr fontId="4" type="noConversion"/>
  </si>
  <si>
    <t>3FD039</t>
    <phoneticPr fontId="4" type="noConversion"/>
  </si>
  <si>
    <t>NGA</t>
    <phoneticPr fontId="4" type="noConversion"/>
  </si>
  <si>
    <t>皮具</t>
    <phoneticPr fontId="4" type="noConversion"/>
  </si>
  <si>
    <t>3FD040</t>
  </si>
  <si>
    <t>I GOLD</t>
    <phoneticPr fontId="4" type="noConversion"/>
  </si>
  <si>
    <t>3FD041</t>
  </si>
  <si>
    <t>SYL</t>
    <phoneticPr fontId="4" type="noConversion"/>
  </si>
  <si>
    <t>配饰</t>
    <phoneticPr fontId="4" type="noConversion"/>
  </si>
  <si>
    <t>3FD042</t>
  </si>
  <si>
    <t>ETRE PAR LEE</t>
    <phoneticPr fontId="4" type="noConversion"/>
  </si>
  <si>
    <t>配饰</t>
    <phoneticPr fontId="4" type="noConversion"/>
  </si>
  <si>
    <t>楼层小计</t>
    <phoneticPr fontId="4" type="noConversion"/>
  </si>
  <si>
    <t>F4</t>
  </si>
  <si>
    <t>4F0102</t>
  </si>
  <si>
    <t>CONVERSE</t>
    <phoneticPr fontId="4" type="noConversion"/>
  </si>
  <si>
    <t>4F01A2</t>
    <phoneticPr fontId="4" type="noConversion"/>
  </si>
  <si>
    <t>NBA</t>
    <phoneticPr fontId="4" type="noConversion"/>
  </si>
  <si>
    <t>4F0202</t>
    <phoneticPr fontId="4" type="noConversion"/>
  </si>
  <si>
    <t>LALABOBO</t>
    <phoneticPr fontId="4" type="noConversion"/>
  </si>
  <si>
    <t>4F0303</t>
    <phoneticPr fontId="4" type="noConversion"/>
  </si>
  <si>
    <t>WESTLINK</t>
    <phoneticPr fontId="4" type="noConversion"/>
  </si>
  <si>
    <t>4F0403</t>
  </si>
  <si>
    <t>GNL</t>
    <phoneticPr fontId="4" type="noConversion"/>
  </si>
  <si>
    <t>4F04A2</t>
    <phoneticPr fontId="4" type="noConversion"/>
  </si>
  <si>
    <t>奈美惠</t>
    <phoneticPr fontId="4" type="noConversion"/>
  </si>
  <si>
    <t>4F0503</t>
    <phoneticPr fontId="4" type="noConversion"/>
  </si>
  <si>
    <t>JDV</t>
    <phoneticPr fontId="4" type="noConversion"/>
  </si>
  <si>
    <t>F4</t>
    <phoneticPr fontId="4" type="noConversion"/>
  </si>
  <si>
    <t>4F0601</t>
    <phoneticPr fontId="4" type="noConversion"/>
  </si>
  <si>
    <t>LILY</t>
    <phoneticPr fontId="4" type="noConversion"/>
  </si>
  <si>
    <t>4F0802</t>
    <phoneticPr fontId="4" type="noConversion"/>
  </si>
  <si>
    <t>AOJO</t>
    <phoneticPr fontId="4" type="noConversion"/>
  </si>
  <si>
    <t>4F0902</t>
  </si>
  <si>
    <t>阪织屋 BANDGEWOO</t>
    <phoneticPr fontId="4" type="noConversion"/>
  </si>
  <si>
    <t>4F09A1</t>
    <phoneticPr fontId="4" type="noConversion"/>
  </si>
  <si>
    <t>KIPLING</t>
    <phoneticPr fontId="4" type="noConversion"/>
  </si>
  <si>
    <t>4F10A2</t>
    <phoneticPr fontId="4" type="noConversion"/>
  </si>
  <si>
    <t>SANRIO</t>
    <phoneticPr fontId="4" type="noConversion"/>
  </si>
  <si>
    <t>家居生活</t>
    <phoneticPr fontId="4" type="noConversion"/>
  </si>
  <si>
    <t>4F1002</t>
    <phoneticPr fontId="4" type="noConversion"/>
  </si>
  <si>
    <t>乐町</t>
    <phoneticPr fontId="4" type="noConversion"/>
  </si>
  <si>
    <t>4F1102</t>
    <phoneticPr fontId="4" type="noConversion"/>
  </si>
  <si>
    <t>酷乐潮玩</t>
    <phoneticPr fontId="4" type="noConversion"/>
  </si>
  <si>
    <t>4F12B1</t>
  </si>
  <si>
    <t>美丽田园</t>
    <phoneticPr fontId="4" type="noConversion"/>
  </si>
  <si>
    <t>F4</t>
    <phoneticPr fontId="4" type="noConversion"/>
  </si>
  <si>
    <t>4F1301</t>
    <phoneticPr fontId="4" type="noConversion"/>
  </si>
  <si>
    <t>贝黎诗</t>
    <phoneticPr fontId="4" type="noConversion"/>
  </si>
  <si>
    <t>专项服务</t>
    <phoneticPr fontId="4" type="noConversion"/>
  </si>
  <si>
    <t>4F1401</t>
    <phoneticPr fontId="4" type="noConversion"/>
  </si>
  <si>
    <t>麦淇舍宾</t>
    <phoneticPr fontId="4" type="noConversion"/>
  </si>
  <si>
    <t>4F1502</t>
    <phoneticPr fontId="4" type="noConversion"/>
  </si>
  <si>
    <t>BOY LONDON</t>
    <phoneticPr fontId="4" type="noConversion"/>
  </si>
  <si>
    <t>4F1601</t>
    <phoneticPr fontId="4" type="noConversion"/>
  </si>
  <si>
    <t>TEN MIRO</t>
    <phoneticPr fontId="4" type="noConversion"/>
  </si>
  <si>
    <t>F4</t>
    <phoneticPr fontId="4" type="noConversion"/>
  </si>
  <si>
    <t>4F1702</t>
    <phoneticPr fontId="4" type="noConversion"/>
  </si>
  <si>
    <t>NASNA</t>
    <phoneticPr fontId="4" type="noConversion"/>
  </si>
  <si>
    <t>4F1804</t>
    <phoneticPr fontId="4" type="noConversion"/>
  </si>
  <si>
    <t>JUCY JUDY</t>
    <phoneticPr fontId="4" type="noConversion"/>
  </si>
  <si>
    <t>4F1902</t>
    <phoneticPr fontId="4" type="noConversion"/>
  </si>
  <si>
    <t>HOTWIND</t>
    <phoneticPr fontId="4" type="noConversion"/>
  </si>
  <si>
    <t>4F0703</t>
  </si>
  <si>
    <t>HI PANDA</t>
    <phoneticPr fontId="4" type="noConversion"/>
  </si>
  <si>
    <t>4F2102</t>
  </si>
  <si>
    <t>MINISO 名创优品</t>
    <phoneticPr fontId="4" type="noConversion"/>
  </si>
  <si>
    <t>家居生活</t>
    <phoneticPr fontId="4" type="noConversion"/>
  </si>
  <si>
    <t>4F2201</t>
    <phoneticPr fontId="4" type="noConversion"/>
  </si>
  <si>
    <t>阿童木</t>
    <phoneticPr fontId="4" type="noConversion"/>
  </si>
  <si>
    <t>4F2303</t>
  </si>
  <si>
    <t>DC</t>
    <phoneticPr fontId="4" type="noConversion"/>
  </si>
  <si>
    <t>4F2403</t>
    <phoneticPr fontId="4" type="noConversion"/>
  </si>
  <si>
    <t>肚脐眼NAVEL</t>
    <phoneticPr fontId="4" type="noConversion"/>
  </si>
  <si>
    <t>4F2803</t>
  </si>
  <si>
    <t>TOMS</t>
    <phoneticPr fontId="4" type="noConversion"/>
  </si>
  <si>
    <t>F4</t>
    <phoneticPr fontId="4" type="noConversion"/>
  </si>
  <si>
    <t>4F11B1</t>
  </si>
  <si>
    <t>ROCOCO</t>
    <phoneticPr fontId="4" type="noConversion"/>
  </si>
  <si>
    <t>4F2903</t>
    <phoneticPr fontId="4" type="noConversion"/>
  </si>
  <si>
    <t>REEMOOR</t>
    <phoneticPr fontId="4" type="noConversion"/>
  </si>
  <si>
    <t>4F3402</t>
  </si>
  <si>
    <t>EVES TEMPTATION</t>
    <phoneticPr fontId="4" type="noConversion"/>
  </si>
  <si>
    <t>4F5002</t>
  </si>
  <si>
    <t>COLUMBIA等</t>
    <phoneticPr fontId="4" type="noConversion"/>
  </si>
  <si>
    <t>4F2502</t>
    <phoneticPr fontId="4" type="noConversion"/>
  </si>
  <si>
    <t>MEET MIMIQ</t>
    <phoneticPr fontId="4" type="noConversion"/>
  </si>
  <si>
    <t>4F2602</t>
    <phoneticPr fontId="4" type="noConversion"/>
  </si>
  <si>
    <t>AJIDOU</t>
    <phoneticPr fontId="4" type="noConversion"/>
  </si>
  <si>
    <t>配饰</t>
    <phoneticPr fontId="4" type="noConversion"/>
  </si>
  <si>
    <t>4F2703</t>
  </si>
  <si>
    <t>PAUL FRANK</t>
    <phoneticPr fontId="4" type="noConversion"/>
  </si>
  <si>
    <t>4F29A2</t>
    <phoneticPr fontId="4" type="noConversion"/>
  </si>
  <si>
    <t>MS FLORA</t>
    <phoneticPr fontId="4" type="noConversion"/>
  </si>
  <si>
    <t>4F3003</t>
  </si>
  <si>
    <t>FOSS PLUS</t>
    <phoneticPr fontId="4" type="noConversion"/>
  </si>
  <si>
    <t>4F3202</t>
    <phoneticPr fontId="4" type="noConversion"/>
  </si>
  <si>
    <t>EBLIN</t>
    <phoneticPr fontId="4" type="noConversion"/>
  </si>
  <si>
    <t>4F3303</t>
    <phoneticPr fontId="4" type="noConversion"/>
  </si>
  <si>
    <t>BODY POPS</t>
    <phoneticPr fontId="4" type="noConversion"/>
  </si>
  <si>
    <t>F4</t>
    <phoneticPr fontId="4" type="noConversion"/>
  </si>
  <si>
    <t>4F3502</t>
    <phoneticPr fontId="4" type="noConversion"/>
  </si>
  <si>
    <t>爱美丽/IMI'S</t>
    <phoneticPr fontId="4" type="noConversion"/>
  </si>
  <si>
    <t>4F3602</t>
    <phoneticPr fontId="4" type="noConversion"/>
  </si>
  <si>
    <t>CRZ</t>
    <phoneticPr fontId="4" type="noConversion"/>
  </si>
  <si>
    <t>4F3802</t>
    <phoneticPr fontId="4" type="noConversion"/>
  </si>
  <si>
    <t>PANCOAT</t>
    <phoneticPr fontId="4" type="noConversion"/>
  </si>
  <si>
    <t>4F3902</t>
    <phoneticPr fontId="4" type="noConversion"/>
  </si>
  <si>
    <t>E-LAND</t>
    <phoneticPr fontId="4" type="noConversion"/>
  </si>
  <si>
    <t>4F4002</t>
  </si>
  <si>
    <t>THE SHOES BAR</t>
    <phoneticPr fontId="4" type="noConversion"/>
  </si>
  <si>
    <t>4F4101</t>
  </si>
  <si>
    <t>GXG</t>
    <phoneticPr fontId="4" type="noConversion"/>
  </si>
  <si>
    <t>4F4401</t>
    <phoneticPr fontId="4" type="noConversion"/>
  </si>
  <si>
    <t>速写CROQUIS</t>
    <phoneticPr fontId="4" type="noConversion"/>
  </si>
  <si>
    <t>4F4603</t>
    <phoneticPr fontId="4" type="noConversion"/>
  </si>
  <si>
    <t>MOMO</t>
    <phoneticPr fontId="4" type="noConversion"/>
  </si>
  <si>
    <t>4F4901</t>
  </si>
  <si>
    <t>NIKE 360</t>
    <phoneticPr fontId="4" type="noConversion"/>
  </si>
  <si>
    <t>4F5102</t>
    <phoneticPr fontId="4" type="noConversion"/>
  </si>
  <si>
    <t>MLB</t>
    <phoneticPr fontId="4" type="noConversion"/>
  </si>
  <si>
    <t>4F5201</t>
  </si>
  <si>
    <t>NIKE</t>
    <phoneticPr fontId="4" type="noConversion"/>
  </si>
  <si>
    <t>4F5303</t>
    <phoneticPr fontId="4" type="noConversion"/>
  </si>
  <si>
    <t>NEW BALANCE</t>
    <phoneticPr fontId="4" type="noConversion"/>
  </si>
  <si>
    <t>4FD036</t>
  </si>
  <si>
    <t>HI 百货水吧</t>
    <phoneticPr fontId="4" type="noConversion"/>
  </si>
  <si>
    <t>非正餐</t>
    <phoneticPr fontId="4" type="noConversion"/>
  </si>
  <si>
    <t>4FD037</t>
  </si>
  <si>
    <t>FJALLRAVEN</t>
    <phoneticPr fontId="4" type="noConversion"/>
  </si>
  <si>
    <t>4FD041</t>
    <phoneticPr fontId="4" type="noConversion"/>
  </si>
  <si>
    <t>MIX-STYLE</t>
    <phoneticPr fontId="4" type="noConversion"/>
  </si>
  <si>
    <t>数码电器</t>
    <phoneticPr fontId="4" type="noConversion"/>
  </si>
  <si>
    <t>4FD042</t>
    <phoneticPr fontId="4" type="noConversion"/>
  </si>
  <si>
    <t>HI KOREA</t>
    <phoneticPr fontId="4" type="noConversion"/>
  </si>
  <si>
    <t>4F5502</t>
    <phoneticPr fontId="4" type="noConversion"/>
  </si>
  <si>
    <t>HI 百货</t>
    <phoneticPr fontId="4" type="noConversion"/>
  </si>
  <si>
    <t>4F5703</t>
    <phoneticPr fontId="4" type="noConversion"/>
  </si>
  <si>
    <t>ADIDAS</t>
    <phoneticPr fontId="4" type="noConversion"/>
  </si>
  <si>
    <t>4F5803</t>
    <phoneticPr fontId="4" type="noConversion"/>
  </si>
  <si>
    <t>UNDER ARMOUR</t>
    <phoneticPr fontId="4" type="noConversion"/>
  </si>
  <si>
    <t>4F6002</t>
    <phoneticPr fontId="4" type="noConversion"/>
  </si>
  <si>
    <t>VANS</t>
    <phoneticPr fontId="4" type="noConversion"/>
  </si>
  <si>
    <t>4F6102</t>
  </si>
  <si>
    <t>SKECHERS</t>
    <phoneticPr fontId="4" type="noConversion"/>
  </si>
  <si>
    <t>4FD021</t>
    <phoneticPr fontId="4" type="noConversion"/>
  </si>
  <si>
    <t>HULAHULA、SHEARERSUGG</t>
    <phoneticPr fontId="4" type="noConversion"/>
  </si>
  <si>
    <t>4FD022</t>
    <phoneticPr fontId="4" type="noConversion"/>
  </si>
  <si>
    <t>BLUMENOVUM</t>
    <phoneticPr fontId="4" type="noConversion"/>
  </si>
  <si>
    <t>4FD040</t>
  </si>
  <si>
    <t>阿飞正传</t>
    <phoneticPr fontId="4" type="noConversion"/>
  </si>
  <si>
    <t>4FD023</t>
    <phoneticPr fontId="4" type="noConversion"/>
  </si>
  <si>
    <t>木九十</t>
    <phoneticPr fontId="4" type="noConversion"/>
  </si>
  <si>
    <t>4F2003</t>
  </si>
  <si>
    <t>MATERIAL GIRL</t>
    <phoneticPr fontId="4" type="noConversion"/>
  </si>
  <si>
    <t>4FD029</t>
  </si>
  <si>
    <t>DDC</t>
    <phoneticPr fontId="4" type="noConversion"/>
  </si>
  <si>
    <t>4FD031</t>
    <phoneticPr fontId="4" type="noConversion"/>
  </si>
  <si>
    <t>ZIPPO等</t>
    <phoneticPr fontId="4" type="noConversion"/>
  </si>
  <si>
    <t>4FD033</t>
  </si>
  <si>
    <t>LOGIN</t>
    <phoneticPr fontId="4" type="noConversion"/>
  </si>
  <si>
    <t>4FD034</t>
    <phoneticPr fontId="4" type="noConversion"/>
  </si>
  <si>
    <t>TOTORO</t>
    <phoneticPr fontId="4" type="noConversion"/>
  </si>
  <si>
    <t>4FD035</t>
  </si>
  <si>
    <t>肚脐眼</t>
    <phoneticPr fontId="4" type="noConversion"/>
  </si>
  <si>
    <t>4FT009</t>
  </si>
  <si>
    <t>LEVI S特卖</t>
    <phoneticPr fontId="4" type="noConversion"/>
  </si>
  <si>
    <t>4FT006</t>
    <phoneticPr fontId="4" type="noConversion"/>
  </si>
  <si>
    <t>VM特卖</t>
    <phoneticPr fontId="4" type="noConversion"/>
  </si>
  <si>
    <t>4FT020</t>
    <phoneticPr fontId="4" type="noConversion"/>
  </si>
  <si>
    <t>LE SAUNDA特卖</t>
    <phoneticPr fontId="4" type="noConversion"/>
  </si>
  <si>
    <t>F5</t>
  </si>
  <si>
    <t>4FT031</t>
  </si>
  <si>
    <t>BODY POPS特卖</t>
    <phoneticPr fontId="4" type="noConversion"/>
  </si>
  <si>
    <t>4FT028</t>
  </si>
  <si>
    <t>NEW BALANCE特卖</t>
    <phoneticPr fontId="4" type="noConversion"/>
  </si>
  <si>
    <t>4FT026</t>
  </si>
  <si>
    <t>JACK&amp;JONES特卖</t>
    <phoneticPr fontId="4" type="noConversion"/>
  </si>
  <si>
    <t>4FT022</t>
  </si>
  <si>
    <t>TW、ROEM特卖</t>
    <phoneticPr fontId="4" type="noConversion"/>
  </si>
  <si>
    <t>4FT043</t>
  </si>
  <si>
    <t>IMI S特卖</t>
    <phoneticPr fontId="4" type="noConversion"/>
  </si>
  <si>
    <t>4FT057</t>
    <phoneticPr fontId="4" type="noConversion"/>
  </si>
  <si>
    <t>GYMBOREE</t>
    <phoneticPr fontId="4" type="noConversion"/>
  </si>
  <si>
    <t>4FT062</t>
    <phoneticPr fontId="4" type="noConversion"/>
  </si>
  <si>
    <t>PAUL FRANK特卖</t>
    <phoneticPr fontId="4" type="noConversion"/>
  </si>
  <si>
    <t>楼层小计</t>
    <phoneticPr fontId="4" type="noConversion"/>
  </si>
  <si>
    <t>F5</t>
    <phoneticPr fontId="4" type="noConversion"/>
  </si>
  <si>
    <t>5F0101</t>
    <phoneticPr fontId="4" type="noConversion"/>
  </si>
  <si>
    <t>朝阳科技广场</t>
    <phoneticPr fontId="4" type="noConversion"/>
  </si>
  <si>
    <t>数码电器</t>
    <phoneticPr fontId="4" type="noConversion"/>
  </si>
  <si>
    <t>5F0202</t>
    <phoneticPr fontId="4" type="noConversion"/>
  </si>
  <si>
    <t>MOTHERCARE</t>
    <phoneticPr fontId="4" type="noConversion"/>
  </si>
  <si>
    <t>家居生活</t>
    <phoneticPr fontId="4" type="noConversion"/>
  </si>
  <si>
    <t>5F0503</t>
    <phoneticPr fontId="4" type="noConversion"/>
  </si>
  <si>
    <t>LOLLIPOP等</t>
    <phoneticPr fontId="4" type="noConversion"/>
  </si>
  <si>
    <t>服装</t>
    <phoneticPr fontId="4" type="noConversion"/>
  </si>
  <si>
    <t>5F0603</t>
    <phoneticPr fontId="4" type="noConversion"/>
  </si>
  <si>
    <t>TEENIE WEENIE KIDS</t>
    <phoneticPr fontId="4" type="noConversion"/>
  </si>
  <si>
    <t>5F0803</t>
    <phoneticPr fontId="4" type="noConversion"/>
  </si>
  <si>
    <t>PAUL FRANK KIDS</t>
    <phoneticPr fontId="4" type="noConversion"/>
  </si>
  <si>
    <t>5F1002</t>
  </si>
  <si>
    <t>TOYS R US</t>
    <phoneticPr fontId="4" type="noConversion"/>
  </si>
  <si>
    <t>F5</t>
    <phoneticPr fontId="4" type="noConversion"/>
  </si>
  <si>
    <t>5F1102</t>
  </si>
  <si>
    <t>BABYLAND</t>
    <phoneticPr fontId="4" type="noConversion"/>
  </si>
  <si>
    <t>家居生活</t>
    <phoneticPr fontId="4" type="noConversion"/>
  </si>
  <si>
    <t>F5</t>
    <phoneticPr fontId="4" type="noConversion"/>
  </si>
  <si>
    <t>5F1203</t>
    <phoneticPr fontId="4" type="noConversion"/>
  </si>
  <si>
    <t>ROOKIE</t>
    <phoneticPr fontId="4" type="noConversion"/>
  </si>
  <si>
    <t>家居生活</t>
    <phoneticPr fontId="4" type="noConversion"/>
  </si>
  <si>
    <t>5F1403</t>
    <phoneticPr fontId="4" type="noConversion"/>
  </si>
  <si>
    <t>LIJIA BABY</t>
    <phoneticPr fontId="4" type="noConversion"/>
  </si>
  <si>
    <t>家居生活</t>
    <phoneticPr fontId="4" type="noConversion"/>
  </si>
  <si>
    <t>5F14A2</t>
  </si>
  <si>
    <t>HANSA</t>
    <phoneticPr fontId="4" type="noConversion"/>
  </si>
  <si>
    <t>家居生活</t>
    <phoneticPr fontId="4" type="noConversion"/>
  </si>
  <si>
    <t>5F1502</t>
  </si>
  <si>
    <t>雅咪贝贝</t>
    <phoneticPr fontId="4" type="noConversion"/>
  </si>
  <si>
    <t>5F2503</t>
  </si>
  <si>
    <t>WHEAT</t>
    <phoneticPr fontId="4" type="noConversion"/>
  </si>
  <si>
    <t>5F1602</t>
  </si>
  <si>
    <t>LEGO</t>
    <phoneticPr fontId="4" type="noConversion"/>
  </si>
  <si>
    <t>5F1702</t>
    <phoneticPr fontId="4" type="noConversion"/>
  </si>
  <si>
    <t>西瓜头</t>
    <phoneticPr fontId="4" type="noConversion"/>
  </si>
  <si>
    <t>文教娱乐</t>
    <phoneticPr fontId="4" type="noConversion"/>
  </si>
  <si>
    <t>5F1803</t>
  </si>
  <si>
    <t>ADIDAS KIDS</t>
    <phoneticPr fontId="4" type="noConversion"/>
  </si>
  <si>
    <t>5F1903</t>
    <phoneticPr fontId="4" type="noConversion"/>
  </si>
  <si>
    <t>NIKE KIDS</t>
    <phoneticPr fontId="4" type="noConversion"/>
  </si>
  <si>
    <t>5F2603</t>
  </si>
  <si>
    <t>PAW IN PAW</t>
    <phoneticPr fontId="4" type="noConversion"/>
  </si>
  <si>
    <t>5F26A1</t>
  </si>
  <si>
    <t>GUESS KIDS</t>
    <phoneticPr fontId="4" type="noConversion"/>
  </si>
  <si>
    <t>5F19A1</t>
    <phoneticPr fontId="4" type="noConversion"/>
  </si>
  <si>
    <t>RAG-MART</t>
    <phoneticPr fontId="4" type="noConversion"/>
  </si>
  <si>
    <t>5F2002</t>
    <phoneticPr fontId="4" type="noConversion"/>
  </si>
  <si>
    <t>DPAM</t>
    <phoneticPr fontId="4" type="noConversion"/>
  </si>
  <si>
    <t>5F2103</t>
    <phoneticPr fontId="4" type="noConversion"/>
  </si>
  <si>
    <t>Stride rite</t>
    <phoneticPr fontId="4" type="noConversion"/>
  </si>
  <si>
    <t>5F2203</t>
    <phoneticPr fontId="4" type="noConversion"/>
  </si>
  <si>
    <t>GXG KIDS</t>
    <phoneticPr fontId="4" type="noConversion"/>
  </si>
  <si>
    <t>5F2303</t>
    <phoneticPr fontId="4" type="noConversion"/>
  </si>
  <si>
    <t>JNBY BY JNBY</t>
    <phoneticPr fontId="4" type="noConversion"/>
  </si>
  <si>
    <t>5F2702</t>
  </si>
  <si>
    <t>ELAND KIDS</t>
    <phoneticPr fontId="4" type="noConversion"/>
  </si>
  <si>
    <t>5F2803</t>
    <phoneticPr fontId="4" type="noConversion"/>
  </si>
  <si>
    <t>GYMBOREE</t>
    <phoneticPr fontId="4" type="noConversion"/>
  </si>
  <si>
    <t>家居生活</t>
    <phoneticPr fontId="4" type="noConversion"/>
  </si>
  <si>
    <t>F5</t>
    <phoneticPr fontId="4" type="noConversion"/>
  </si>
  <si>
    <t>5F2901</t>
    <phoneticPr fontId="4" type="noConversion"/>
  </si>
  <si>
    <t>CROCS</t>
    <phoneticPr fontId="4" type="noConversion"/>
  </si>
  <si>
    <t>皮具</t>
    <phoneticPr fontId="4" type="noConversion"/>
  </si>
  <si>
    <t>5F3001</t>
    <phoneticPr fontId="4" type="noConversion"/>
  </si>
  <si>
    <t>DQ</t>
    <phoneticPr fontId="4" type="noConversion"/>
  </si>
  <si>
    <t>5F3101</t>
    <phoneticPr fontId="4" type="noConversion"/>
  </si>
  <si>
    <t>PRETTY VALLEY</t>
    <phoneticPr fontId="4" type="noConversion"/>
  </si>
  <si>
    <t>化妆品</t>
    <phoneticPr fontId="4" type="noConversion"/>
  </si>
  <si>
    <t>5F3201</t>
    <phoneticPr fontId="4" type="noConversion"/>
  </si>
  <si>
    <t>lavie home</t>
    <phoneticPr fontId="4" type="noConversion"/>
  </si>
  <si>
    <t>5FD029</t>
  </si>
  <si>
    <t>陶然瓷坊</t>
    <phoneticPr fontId="4" type="noConversion"/>
  </si>
  <si>
    <t>5F3302</t>
  </si>
  <si>
    <t>全爱工匠</t>
    <phoneticPr fontId="4" type="noConversion"/>
  </si>
  <si>
    <t>F5</t>
    <phoneticPr fontId="4" type="noConversion"/>
  </si>
  <si>
    <t>5F3401</t>
  </si>
  <si>
    <t>HI KOREA</t>
    <phoneticPr fontId="4" type="noConversion"/>
  </si>
  <si>
    <t>5F3501</t>
    <phoneticPr fontId="4" type="noConversion"/>
  </si>
  <si>
    <t>尚品宅配</t>
    <phoneticPr fontId="4" type="noConversion"/>
  </si>
  <si>
    <t>5F3601</t>
  </si>
  <si>
    <t>CANDY LAB 糖果研究室</t>
    <phoneticPr fontId="4" type="noConversion"/>
  </si>
  <si>
    <t>非正餐</t>
    <phoneticPr fontId="4" type="noConversion"/>
  </si>
  <si>
    <t>5F3701</t>
  </si>
  <si>
    <t>甲 33</t>
    <phoneticPr fontId="4" type="noConversion"/>
  </si>
  <si>
    <t>F5</t>
    <phoneticPr fontId="4" type="noConversion"/>
  </si>
  <si>
    <t>5F3801</t>
    <phoneticPr fontId="4" type="noConversion"/>
  </si>
  <si>
    <t>CUTIE NAIL 悦 指间</t>
    <phoneticPr fontId="4" type="noConversion"/>
  </si>
  <si>
    <t>专项服务</t>
    <phoneticPr fontId="4" type="noConversion"/>
  </si>
  <si>
    <t>F5</t>
    <phoneticPr fontId="4" type="noConversion"/>
  </si>
  <si>
    <t>5F3901</t>
  </si>
  <si>
    <t>彩秀 ESSENSUALS</t>
    <phoneticPr fontId="4" type="noConversion"/>
  </si>
  <si>
    <t>专项服务</t>
    <phoneticPr fontId="4" type="noConversion"/>
  </si>
  <si>
    <t>5F4001</t>
    <phoneticPr fontId="4" type="noConversion"/>
  </si>
  <si>
    <t>巴黎汇</t>
    <phoneticPr fontId="4" type="noConversion"/>
  </si>
  <si>
    <t>5F4101</t>
    <phoneticPr fontId="4" type="noConversion"/>
  </si>
  <si>
    <t>同或绘馆</t>
    <phoneticPr fontId="4" type="noConversion"/>
  </si>
  <si>
    <t>休闲娱乐</t>
    <phoneticPr fontId="4" type="noConversion"/>
  </si>
  <si>
    <t>5F4201</t>
  </si>
  <si>
    <t>单向街</t>
    <phoneticPr fontId="4" type="noConversion"/>
  </si>
  <si>
    <t>文教娱乐</t>
    <phoneticPr fontId="4" type="noConversion"/>
  </si>
  <si>
    <t>5F4301</t>
    <phoneticPr fontId="4" type="noConversion"/>
  </si>
  <si>
    <t>青瓷故事馆</t>
    <phoneticPr fontId="4" type="noConversion"/>
  </si>
  <si>
    <t>F5</t>
    <phoneticPr fontId="4" type="noConversion"/>
  </si>
  <si>
    <t>5F4401</t>
    <phoneticPr fontId="4" type="noConversion"/>
  </si>
  <si>
    <t>DISC</t>
    <phoneticPr fontId="4" type="noConversion"/>
  </si>
  <si>
    <t>F5</t>
    <phoneticPr fontId="4" type="noConversion"/>
  </si>
  <si>
    <t>5F4501</t>
    <phoneticPr fontId="4" type="noConversion"/>
  </si>
  <si>
    <t>awfully chocolate</t>
    <phoneticPr fontId="4" type="noConversion"/>
  </si>
  <si>
    <t>非正餐</t>
    <phoneticPr fontId="4" type="noConversion"/>
  </si>
  <si>
    <t>F5</t>
    <phoneticPr fontId="4" type="noConversion"/>
  </si>
  <si>
    <t>5F4601</t>
    <phoneticPr fontId="4" type="noConversion"/>
  </si>
  <si>
    <t>MS BONBON</t>
    <phoneticPr fontId="4" type="noConversion"/>
  </si>
  <si>
    <t>非正餐</t>
    <phoneticPr fontId="4" type="noConversion"/>
  </si>
  <si>
    <t>5F4701</t>
    <phoneticPr fontId="4" type="noConversion"/>
  </si>
  <si>
    <t>曼思欢乐厨房</t>
    <phoneticPr fontId="4" type="noConversion"/>
  </si>
  <si>
    <t>休闲娱乐</t>
    <phoneticPr fontId="4" type="noConversion"/>
  </si>
  <si>
    <t>5F4801</t>
    <phoneticPr fontId="4" type="noConversion"/>
  </si>
  <si>
    <t>星巴克</t>
    <phoneticPr fontId="4" type="noConversion"/>
  </si>
  <si>
    <t>非正餐</t>
    <phoneticPr fontId="4" type="noConversion"/>
  </si>
  <si>
    <t>5F5001</t>
    <phoneticPr fontId="4" type="noConversion"/>
  </si>
  <si>
    <t>TIAGO</t>
    <phoneticPr fontId="4" type="noConversion"/>
  </si>
  <si>
    <t>正餐</t>
    <phoneticPr fontId="4" type="noConversion"/>
  </si>
  <si>
    <t>5F5101</t>
    <phoneticPr fontId="4" type="noConversion"/>
  </si>
  <si>
    <t>浆宝</t>
    <phoneticPr fontId="4" type="noConversion"/>
  </si>
  <si>
    <t>5FD005</t>
    <phoneticPr fontId="4" type="noConversion"/>
  </si>
  <si>
    <t>CARRERA</t>
    <phoneticPr fontId="4" type="noConversion"/>
  </si>
  <si>
    <t>5FD014</t>
  </si>
  <si>
    <t>悦童</t>
    <phoneticPr fontId="4" type="noConversion"/>
  </si>
  <si>
    <t>5FD015</t>
    <phoneticPr fontId="4" type="noConversion"/>
  </si>
  <si>
    <t>霾星人</t>
    <phoneticPr fontId="4" type="noConversion"/>
  </si>
  <si>
    <t>5FD018</t>
  </si>
  <si>
    <t>INMOTION 乐行体感车</t>
    <phoneticPr fontId="4" type="noConversion"/>
  </si>
  <si>
    <t>5FD019</t>
  </si>
  <si>
    <t>棉花糖</t>
    <phoneticPr fontId="4" type="noConversion"/>
  </si>
  <si>
    <t>5FD028</t>
  </si>
  <si>
    <t>兔子不在家</t>
    <phoneticPr fontId="4" type="noConversion"/>
  </si>
  <si>
    <t>5FD023</t>
  </si>
  <si>
    <t>DELIZIEFOLLIE</t>
    <phoneticPr fontId="4" type="noConversion"/>
  </si>
  <si>
    <t>5FD024</t>
  </si>
  <si>
    <t>木玩世家等</t>
    <phoneticPr fontId="4" type="noConversion"/>
  </si>
  <si>
    <t>5FD025</t>
    <phoneticPr fontId="4" type="noConversion"/>
  </si>
  <si>
    <t>DODO KIDS</t>
    <phoneticPr fontId="4" type="noConversion"/>
  </si>
  <si>
    <t>楼层小计</t>
    <phoneticPr fontId="4" type="noConversion"/>
  </si>
  <si>
    <t>F6</t>
  </si>
  <si>
    <t>6F0401</t>
    <phoneticPr fontId="4" type="noConversion"/>
  </si>
  <si>
    <t>三元梅园</t>
    <phoneticPr fontId="4" type="noConversion"/>
  </si>
  <si>
    <t>非正餐</t>
    <phoneticPr fontId="4" type="noConversion"/>
  </si>
  <si>
    <t>6F04A1</t>
    <phoneticPr fontId="4" type="noConversion"/>
  </si>
  <si>
    <t>STICKHOUSE</t>
    <phoneticPr fontId="4" type="noConversion"/>
  </si>
  <si>
    <t>F6</t>
    <phoneticPr fontId="4" type="noConversion"/>
  </si>
  <si>
    <t>6F0501</t>
    <phoneticPr fontId="4" type="noConversion"/>
  </si>
  <si>
    <t>西堤牛排</t>
    <phoneticPr fontId="4" type="noConversion"/>
  </si>
  <si>
    <t>正餐</t>
    <phoneticPr fontId="4" type="noConversion"/>
  </si>
  <si>
    <t>F6</t>
    <phoneticPr fontId="4" type="noConversion"/>
  </si>
  <si>
    <t>6F0601</t>
    <phoneticPr fontId="4" type="noConversion"/>
  </si>
  <si>
    <t>MR.PIZZA</t>
    <phoneticPr fontId="4" type="noConversion"/>
  </si>
  <si>
    <t>6F0701</t>
    <phoneticPr fontId="4" type="noConversion"/>
  </si>
  <si>
    <t>满记甜品</t>
    <phoneticPr fontId="4" type="noConversion"/>
  </si>
  <si>
    <t>6F0801</t>
    <phoneticPr fontId="4" type="noConversion"/>
  </si>
  <si>
    <t>金鼎轩</t>
    <phoneticPr fontId="4" type="noConversion"/>
  </si>
  <si>
    <t>6F0902</t>
    <phoneticPr fontId="4" type="noConversion"/>
  </si>
  <si>
    <t>外婆家</t>
    <phoneticPr fontId="4" type="noConversion"/>
  </si>
  <si>
    <t>正餐</t>
    <phoneticPr fontId="4" type="noConversion"/>
  </si>
  <si>
    <t>F6</t>
    <phoneticPr fontId="4" type="noConversion"/>
  </si>
  <si>
    <t>6F1001</t>
    <phoneticPr fontId="4" type="noConversion"/>
  </si>
  <si>
    <t>权金城</t>
    <phoneticPr fontId="4" type="noConversion"/>
  </si>
  <si>
    <t>正餐</t>
    <phoneticPr fontId="4" type="noConversion"/>
  </si>
  <si>
    <t>6F1102</t>
    <phoneticPr fontId="4" type="noConversion"/>
  </si>
  <si>
    <t>潮粤小馆</t>
    <phoneticPr fontId="4" type="noConversion"/>
  </si>
  <si>
    <t>正餐</t>
    <phoneticPr fontId="4" type="noConversion"/>
  </si>
  <si>
    <t>6F0101</t>
    <phoneticPr fontId="4" type="noConversion"/>
  </si>
  <si>
    <t>泰和草本</t>
    <phoneticPr fontId="4" type="noConversion"/>
  </si>
  <si>
    <t>非正餐</t>
    <phoneticPr fontId="4" type="noConversion"/>
  </si>
  <si>
    <t>6F1203</t>
    <phoneticPr fontId="4" type="noConversion"/>
  </si>
  <si>
    <t>很有面</t>
    <phoneticPr fontId="4" type="noConversion"/>
  </si>
  <si>
    <t>非正餐</t>
    <phoneticPr fontId="4" type="noConversion"/>
  </si>
  <si>
    <t>6F03A2</t>
  </si>
  <si>
    <t>小面驾到</t>
    <phoneticPr fontId="4" type="noConversion"/>
  </si>
  <si>
    <t>正餐</t>
    <phoneticPr fontId="4" type="noConversion"/>
  </si>
  <si>
    <t>6F1501</t>
    <phoneticPr fontId="4" type="noConversion"/>
  </si>
  <si>
    <t>一麻一辣</t>
    <phoneticPr fontId="4" type="noConversion"/>
  </si>
  <si>
    <t>6F1803</t>
    <phoneticPr fontId="4" type="noConversion"/>
  </si>
  <si>
    <t>博多一幸舍</t>
    <phoneticPr fontId="4" type="noConversion"/>
  </si>
  <si>
    <t>6F2201</t>
    <phoneticPr fontId="4" type="noConversion"/>
  </si>
  <si>
    <t>大渔</t>
    <phoneticPr fontId="4" type="noConversion"/>
  </si>
  <si>
    <t>正餐</t>
    <phoneticPr fontId="4" type="noConversion"/>
  </si>
  <si>
    <t>6F16A1</t>
    <phoneticPr fontId="4" type="noConversion"/>
  </si>
  <si>
    <t>一品小笼</t>
    <phoneticPr fontId="4" type="noConversion"/>
  </si>
  <si>
    <t>6F16B1</t>
    <phoneticPr fontId="4" type="noConversion"/>
  </si>
  <si>
    <t>滇草香</t>
    <phoneticPr fontId="4" type="noConversion"/>
  </si>
  <si>
    <t>6F1702</t>
    <phoneticPr fontId="4" type="noConversion"/>
  </si>
  <si>
    <t>很高兴遇见你</t>
    <phoneticPr fontId="4" type="noConversion"/>
  </si>
  <si>
    <t>6F1902</t>
    <phoneticPr fontId="4" type="noConversion"/>
  </si>
  <si>
    <t>争鲜</t>
    <phoneticPr fontId="4" type="noConversion"/>
  </si>
  <si>
    <t>非正餐</t>
    <phoneticPr fontId="4" type="noConversion"/>
  </si>
  <si>
    <t>6F2001</t>
    <phoneticPr fontId="4" type="noConversion"/>
  </si>
  <si>
    <t>鹿港小镇</t>
    <phoneticPr fontId="4" type="noConversion"/>
  </si>
  <si>
    <t>正餐</t>
    <phoneticPr fontId="4" type="noConversion"/>
  </si>
  <si>
    <t>6F2102</t>
    <phoneticPr fontId="4" type="noConversion"/>
  </si>
  <si>
    <t>艾特尔诺</t>
    <phoneticPr fontId="4" type="noConversion"/>
  </si>
  <si>
    <t>6F2301</t>
    <phoneticPr fontId="4" type="noConversion"/>
  </si>
  <si>
    <t>肥猫</t>
    <phoneticPr fontId="4" type="noConversion"/>
  </si>
  <si>
    <t>6F2401</t>
    <phoneticPr fontId="4" type="noConversion"/>
  </si>
  <si>
    <t>MR J 周大侠</t>
    <phoneticPr fontId="4" type="noConversion"/>
  </si>
  <si>
    <t>6F2501</t>
    <phoneticPr fontId="4" type="noConversion"/>
  </si>
  <si>
    <t>神户六甲道</t>
    <phoneticPr fontId="4" type="noConversion"/>
  </si>
  <si>
    <t>F7</t>
  </si>
  <si>
    <t>6F2601</t>
    <phoneticPr fontId="4" type="noConversion"/>
  </si>
  <si>
    <t>57度湘</t>
    <phoneticPr fontId="4" type="noConversion"/>
  </si>
  <si>
    <t>6F2701</t>
    <phoneticPr fontId="4" type="noConversion"/>
  </si>
  <si>
    <t>薛蟠</t>
    <phoneticPr fontId="4" type="noConversion"/>
  </si>
  <si>
    <t>正餐</t>
    <phoneticPr fontId="4" type="noConversion"/>
  </si>
  <si>
    <t>F8</t>
  </si>
  <si>
    <t>6F2801</t>
    <phoneticPr fontId="4" type="noConversion"/>
  </si>
  <si>
    <t>MIU 秘团</t>
    <phoneticPr fontId="4" type="noConversion"/>
  </si>
  <si>
    <t>6F2901</t>
  </si>
  <si>
    <t>爵士屋</t>
    <phoneticPr fontId="4" type="noConversion"/>
  </si>
  <si>
    <t>6F3001</t>
    <phoneticPr fontId="4" type="noConversion"/>
  </si>
  <si>
    <t>费尼</t>
    <phoneticPr fontId="4" type="noConversion"/>
  </si>
  <si>
    <t>6F21A1</t>
    <phoneticPr fontId="4" type="noConversion"/>
  </si>
  <si>
    <t>树心旁</t>
    <phoneticPr fontId="4" type="noConversion"/>
  </si>
  <si>
    <t>非正餐</t>
    <phoneticPr fontId="4" type="noConversion"/>
  </si>
  <si>
    <t>6F3101</t>
    <phoneticPr fontId="4" type="noConversion"/>
  </si>
  <si>
    <t>THE RUG CHAT ROOM</t>
    <phoneticPr fontId="4" type="noConversion"/>
  </si>
  <si>
    <t>6FD002</t>
  </si>
  <si>
    <t>马迭尔冰棍</t>
    <phoneticPr fontId="4" type="noConversion"/>
  </si>
  <si>
    <t>6FD003</t>
  </si>
  <si>
    <t>漫果工坊</t>
    <phoneticPr fontId="4" type="noConversion"/>
  </si>
  <si>
    <t>6FD004</t>
  </si>
  <si>
    <t>CAKE BOSS</t>
    <phoneticPr fontId="4" type="noConversion"/>
  </si>
  <si>
    <t>6FT001</t>
    <phoneticPr fontId="4" type="noConversion"/>
  </si>
  <si>
    <t>悦木之源</t>
    <phoneticPr fontId="4" type="noConversion"/>
  </si>
  <si>
    <t>家居生活</t>
    <phoneticPr fontId="4" type="noConversion"/>
  </si>
  <si>
    <t>F7</t>
    <phoneticPr fontId="4" type="noConversion"/>
  </si>
  <si>
    <t>7F0102</t>
    <phoneticPr fontId="4" type="noConversion"/>
  </si>
  <si>
    <t>水货</t>
    <phoneticPr fontId="4" type="noConversion"/>
  </si>
  <si>
    <t>7F0203</t>
    <phoneticPr fontId="4" type="noConversion"/>
  </si>
  <si>
    <t>串亭烧烤居酒屋</t>
    <phoneticPr fontId="4" type="noConversion"/>
  </si>
  <si>
    <t>F7</t>
    <phoneticPr fontId="4" type="noConversion"/>
  </si>
  <si>
    <t>7F0301</t>
    <phoneticPr fontId="4" type="noConversion"/>
  </si>
  <si>
    <t>赤坂亭</t>
    <phoneticPr fontId="4" type="noConversion"/>
  </si>
  <si>
    <t>F7</t>
    <phoneticPr fontId="4" type="noConversion"/>
  </si>
  <si>
    <t>7F0401</t>
    <phoneticPr fontId="4" type="noConversion"/>
  </si>
  <si>
    <t>拿渡</t>
    <phoneticPr fontId="4" type="noConversion"/>
  </si>
  <si>
    <t>7F05A1</t>
    <phoneticPr fontId="4" type="noConversion"/>
  </si>
  <si>
    <t>度小月</t>
    <phoneticPr fontId="4" type="noConversion"/>
  </si>
  <si>
    <t>7F05B1</t>
    <phoneticPr fontId="4" type="noConversion"/>
  </si>
  <si>
    <t>雕爷牛腩</t>
    <phoneticPr fontId="4" type="noConversion"/>
  </si>
  <si>
    <t>7F0603</t>
  </si>
  <si>
    <t>心泰心厨</t>
    <phoneticPr fontId="4" type="noConversion"/>
  </si>
  <si>
    <t>F7</t>
    <phoneticPr fontId="4" type="noConversion"/>
  </si>
  <si>
    <t>7F0701</t>
    <phoneticPr fontId="4" type="noConversion"/>
  </si>
  <si>
    <t>苗乡楼</t>
    <phoneticPr fontId="4" type="noConversion"/>
  </si>
  <si>
    <t>7F0801</t>
    <phoneticPr fontId="4" type="noConversion"/>
  </si>
  <si>
    <t>便宜坊</t>
    <phoneticPr fontId="4" type="noConversion"/>
  </si>
  <si>
    <t>7F0902</t>
  </si>
  <si>
    <t>西贝</t>
    <phoneticPr fontId="4" type="noConversion"/>
  </si>
  <si>
    <t>F7</t>
    <phoneticPr fontId="4" type="noConversion"/>
  </si>
  <si>
    <t>7F1002</t>
    <phoneticPr fontId="4" type="noConversion"/>
  </si>
  <si>
    <t>新辣道</t>
    <phoneticPr fontId="4" type="noConversion"/>
  </si>
  <si>
    <t>正餐</t>
    <phoneticPr fontId="4" type="noConversion"/>
  </si>
  <si>
    <t>7F1103</t>
    <phoneticPr fontId="4" type="noConversion"/>
  </si>
  <si>
    <t>旺池</t>
    <phoneticPr fontId="4" type="noConversion"/>
  </si>
  <si>
    <t>正餐</t>
    <phoneticPr fontId="4" type="noConversion"/>
  </si>
  <si>
    <t>F7</t>
    <phoneticPr fontId="4" type="noConversion"/>
  </si>
  <si>
    <t>7F1201</t>
    <phoneticPr fontId="4" type="noConversion"/>
  </si>
  <si>
    <t>望湘园</t>
    <phoneticPr fontId="4" type="noConversion"/>
  </si>
  <si>
    <t>7F1301</t>
    <phoneticPr fontId="4" type="noConversion"/>
  </si>
  <si>
    <t>品苑</t>
    <phoneticPr fontId="4" type="noConversion"/>
  </si>
  <si>
    <t>7F1401</t>
    <phoneticPr fontId="4" type="noConversion"/>
  </si>
  <si>
    <t>将太无二</t>
    <phoneticPr fontId="4" type="noConversion"/>
  </si>
  <si>
    <t>正餐</t>
    <phoneticPr fontId="4" type="noConversion"/>
  </si>
  <si>
    <t>7F15A1</t>
    <phoneticPr fontId="4" type="noConversion"/>
  </si>
  <si>
    <t>饺来饺去</t>
    <phoneticPr fontId="4" type="noConversion"/>
  </si>
  <si>
    <t>7F15B1</t>
    <phoneticPr fontId="4" type="noConversion"/>
  </si>
  <si>
    <t>HI 辣</t>
    <phoneticPr fontId="4" type="noConversion"/>
  </si>
  <si>
    <t>7F15C1</t>
    <phoneticPr fontId="4" type="noConversion"/>
  </si>
  <si>
    <t>海盗猫</t>
    <phoneticPr fontId="4" type="noConversion"/>
  </si>
  <si>
    <t>7FD001</t>
    <phoneticPr fontId="4" type="noConversion"/>
  </si>
  <si>
    <t>集美红酒</t>
    <phoneticPr fontId="4" type="noConversion"/>
  </si>
  <si>
    <t>7F1602</t>
    <phoneticPr fontId="4" type="noConversion"/>
  </si>
  <si>
    <t>云海肴</t>
    <phoneticPr fontId="4" type="noConversion"/>
  </si>
  <si>
    <t>7F1801</t>
    <phoneticPr fontId="4" type="noConversion"/>
  </si>
  <si>
    <t>鲜芋仙</t>
    <phoneticPr fontId="4" type="noConversion"/>
  </si>
  <si>
    <t>7FZ011</t>
    <phoneticPr fontId="4" type="noConversion"/>
  </si>
  <si>
    <t>冠军冰场</t>
    <phoneticPr fontId="4" type="noConversion"/>
  </si>
  <si>
    <t>楼层小计</t>
    <phoneticPr fontId="4" type="noConversion"/>
  </si>
  <si>
    <t>F8</t>
    <phoneticPr fontId="4" type="noConversion"/>
  </si>
  <si>
    <t>8F0102</t>
    <phoneticPr fontId="4" type="noConversion"/>
  </si>
  <si>
    <t>一品三笑</t>
    <phoneticPr fontId="4" type="noConversion"/>
  </si>
  <si>
    <t>F8</t>
    <phoneticPr fontId="4" type="noConversion"/>
  </si>
  <si>
    <t>8F0201</t>
    <phoneticPr fontId="4" type="noConversion"/>
  </si>
  <si>
    <t>汉堡王</t>
    <phoneticPr fontId="4" type="noConversion"/>
  </si>
  <si>
    <t>8F0302</t>
    <phoneticPr fontId="4" type="noConversion"/>
  </si>
  <si>
    <t>萨丁小厨</t>
    <phoneticPr fontId="4" type="noConversion"/>
  </si>
  <si>
    <t>8F0401</t>
    <phoneticPr fontId="4" type="noConversion"/>
  </si>
  <si>
    <t>权味</t>
    <phoneticPr fontId="4" type="noConversion"/>
  </si>
  <si>
    <t>F8</t>
    <phoneticPr fontId="4" type="noConversion"/>
  </si>
  <si>
    <t>8F0501</t>
    <phoneticPr fontId="4" type="noConversion"/>
  </si>
  <si>
    <t>面香居</t>
    <phoneticPr fontId="4" type="noConversion"/>
  </si>
  <si>
    <t>F8</t>
    <phoneticPr fontId="4" type="noConversion"/>
  </si>
  <si>
    <t>8F0601</t>
    <phoneticPr fontId="4" type="noConversion"/>
  </si>
  <si>
    <t>萨莉亚</t>
    <phoneticPr fontId="4" type="noConversion"/>
  </si>
  <si>
    <t>F8</t>
    <phoneticPr fontId="4" type="noConversion"/>
  </si>
  <si>
    <t>8F0701</t>
    <phoneticPr fontId="4" type="noConversion"/>
  </si>
  <si>
    <t>胡椒厨房</t>
    <phoneticPr fontId="4" type="noConversion"/>
  </si>
  <si>
    <t>非正餐</t>
    <phoneticPr fontId="4" type="noConversion"/>
  </si>
  <si>
    <t>8F0801</t>
    <phoneticPr fontId="4" type="noConversion"/>
  </si>
  <si>
    <t>肯德基</t>
    <phoneticPr fontId="4" type="noConversion"/>
  </si>
  <si>
    <t>8F09A1</t>
    <phoneticPr fontId="4" type="noConversion"/>
  </si>
  <si>
    <t>醉三分</t>
    <phoneticPr fontId="4" type="noConversion"/>
  </si>
  <si>
    <t>8F09B1</t>
    <phoneticPr fontId="4" type="noConversion"/>
  </si>
  <si>
    <t>赛百味</t>
    <phoneticPr fontId="4" type="noConversion"/>
  </si>
  <si>
    <t>8F09C1</t>
    <phoneticPr fontId="4" type="noConversion"/>
  </si>
  <si>
    <t>鲜饮空间</t>
    <phoneticPr fontId="4" type="noConversion"/>
  </si>
  <si>
    <t>8F10A1</t>
    <phoneticPr fontId="4" type="noConversion"/>
  </si>
  <si>
    <t>丸龟制面</t>
    <phoneticPr fontId="4" type="noConversion"/>
  </si>
  <si>
    <t>8F10B1</t>
    <phoneticPr fontId="4" type="noConversion"/>
  </si>
  <si>
    <t>澳门味道</t>
    <phoneticPr fontId="4" type="noConversion"/>
  </si>
  <si>
    <t>8F10C1</t>
    <phoneticPr fontId="4" type="noConversion"/>
  </si>
  <si>
    <t>NEW YORK FRIES</t>
    <phoneticPr fontId="4" type="noConversion"/>
  </si>
  <si>
    <t>8F1303</t>
    <phoneticPr fontId="4" type="noConversion"/>
  </si>
  <si>
    <t>玩伴</t>
    <phoneticPr fontId="4" type="noConversion"/>
  </si>
  <si>
    <t>8F14A3</t>
    <phoneticPr fontId="4" type="noConversion"/>
  </si>
  <si>
    <t>56度 CAKE</t>
    <phoneticPr fontId="4" type="noConversion"/>
  </si>
  <si>
    <t>F8</t>
    <phoneticPr fontId="4" type="noConversion"/>
  </si>
  <si>
    <t>8F14B2</t>
    <phoneticPr fontId="4" type="noConversion"/>
  </si>
  <si>
    <t>咖喱虎</t>
    <phoneticPr fontId="4" type="noConversion"/>
  </si>
  <si>
    <t>8F1501</t>
    <phoneticPr fontId="4" type="noConversion"/>
  </si>
  <si>
    <t>珍仕菓</t>
    <phoneticPr fontId="4" type="noConversion"/>
  </si>
  <si>
    <t>8F15A1</t>
    <phoneticPr fontId="4" type="noConversion"/>
  </si>
  <si>
    <t>泰焦鸡</t>
    <phoneticPr fontId="4" type="noConversion"/>
  </si>
  <si>
    <t>8F1601</t>
    <phoneticPr fontId="4" type="noConversion"/>
  </si>
  <si>
    <t>贝尔多爸爸</t>
    <phoneticPr fontId="4" type="noConversion"/>
  </si>
  <si>
    <t>8F1702</t>
  </si>
  <si>
    <t>找茶</t>
    <phoneticPr fontId="4" type="noConversion"/>
  </si>
  <si>
    <t>8F1801</t>
    <phoneticPr fontId="4" type="noConversion"/>
  </si>
  <si>
    <t>鲜元素</t>
    <phoneticPr fontId="4" type="noConversion"/>
  </si>
  <si>
    <t>8F2001</t>
    <phoneticPr fontId="4" type="noConversion"/>
  </si>
  <si>
    <t>吉野家+DQ</t>
    <phoneticPr fontId="4" type="noConversion"/>
  </si>
  <si>
    <t>8F2101</t>
    <phoneticPr fontId="4" type="noConversion"/>
  </si>
  <si>
    <t>呷哺呷哺</t>
    <phoneticPr fontId="4" type="noConversion"/>
  </si>
  <si>
    <t>8F26A1</t>
  </si>
  <si>
    <t>文宇奶酪</t>
    <phoneticPr fontId="4" type="noConversion"/>
  </si>
  <si>
    <t>8F26B1</t>
    <phoneticPr fontId="4" type="noConversion"/>
  </si>
  <si>
    <t>阳光物语</t>
    <phoneticPr fontId="4" type="noConversion"/>
  </si>
  <si>
    <t>F8</t>
    <phoneticPr fontId="4" type="noConversion"/>
  </si>
  <si>
    <t>8F2701</t>
  </si>
  <si>
    <t>COLDSTONE</t>
    <phoneticPr fontId="4" type="noConversion"/>
  </si>
  <si>
    <t>8F2801</t>
    <phoneticPr fontId="4" type="noConversion"/>
  </si>
  <si>
    <t>许留山</t>
    <phoneticPr fontId="4" type="noConversion"/>
  </si>
  <si>
    <t>8FD003</t>
  </si>
  <si>
    <t>多得路</t>
    <phoneticPr fontId="4" type="noConversion"/>
  </si>
  <si>
    <t>8FD004</t>
  </si>
  <si>
    <t>酷姆思CRUMBS</t>
    <phoneticPr fontId="4" type="noConversion"/>
  </si>
  <si>
    <t>8FD005</t>
    <phoneticPr fontId="4" type="noConversion"/>
  </si>
  <si>
    <t>香记肉干</t>
    <phoneticPr fontId="4" type="noConversion"/>
  </si>
  <si>
    <t>8FD006</t>
  </si>
  <si>
    <t>爱有梅有</t>
    <phoneticPr fontId="4" type="noConversion"/>
  </si>
  <si>
    <t>8FD007</t>
  </si>
  <si>
    <t>太平洋咖啡</t>
    <phoneticPr fontId="4" type="noConversion"/>
  </si>
  <si>
    <t>8FD008</t>
    <phoneticPr fontId="4" type="noConversion"/>
  </si>
  <si>
    <t>Millons of milkshakes</t>
    <phoneticPr fontId="4" type="noConversion"/>
  </si>
  <si>
    <t>8FD009</t>
  </si>
  <si>
    <t>租宝戴戴</t>
    <phoneticPr fontId="4" type="noConversion"/>
  </si>
  <si>
    <t>配饰</t>
    <phoneticPr fontId="4" type="noConversion"/>
  </si>
  <si>
    <t>8FD010</t>
    <phoneticPr fontId="4" type="noConversion"/>
  </si>
  <si>
    <t>集品堂</t>
    <phoneticPr fontId="4" type="noConversion"/>
  </si>
  <si>
    <t>家居生活</t>
    <phoneticPr fontId="4" type="noConversion"/>
  </si>
  <si>
    <t>8FZ011</t>
    <phoneticPr fontId="4" type="noConversion"/>
  </si>
  <si>
    <t>金银岛</t>
    <phoneticPr fontId="4" type="noConversion"/>
  </si>
  <si>
    <t>休闲娱乐</t>
    <phoneticPr fontId="4" type="noConversion"/>
  </si>
  <si>
    <t>8FD012</t>
    <phoneticPr fontId="4" type="noConversion"/>
  </si>
  <si>
    <t>鲜品萃</t>
    <phoneticPr fontId="4" type="noConversion"/>
  </si>
  <si>
    <t>8FD013</t>
  </si>
  <si>
    <t>肖蒙马卡龙</t>
    <phoneticPr fontId="4" type="noConversion"/>
  </si>
  <si>
    <t>8FZ021</t>
  </si>
  <si>
    <t>金逸影院</t>
    <phoneticPr fontId="4" type="noConversion"/>
  </si>
  <si>
    <t>8FD011</t>
  </si>
  <si>
    <t>乐客VR</t>
    <phoneticPr fontId="4" type="noConversion"/>
  </si>
  <si>
    <t>F8</t>
    <phoneticPr fontId="4" type="noConversion"/>
  </si>
  <si>
    <t>8FZ031</t>
  </si>
  <si>
    <t>绿茶</t>
    <phoneticPr fontId="4" type="noConversion"/>
  </si>
  <si>
    <t>F9</t>
    <phoneticPr fontId="4" type="noConversion"/>
  </si>
  <si>
    <t>9F0101</t>
    <phoneticPr fontId="4" type="noConversion"/>
  </si>
  <si>
    <t>金钱豹</t>
    <phoneticPr fontId="4" type="noConversion"/>
  </si>
  <si>
    <t>F9</t>
    <phoneticPr fontId="4" type="noConversion"/>
  </si>
  <si>
    <t>9F0201</t>
    <phoneticPr fontId="4" type="noConversion"/>
  </si>
  <si>
    <t>唐宫</t>
    <phoneticPr fontId="4" type="noConversion"/>
  </si>
  <si>
    <t>F9</t>
  </si>
  <si>
    <t>9F0302</t>
    <phoneticPr fontId="4" type="noConversion"/>
  </si>
  <si>
    <t>火炉火</t>
    <phoneticPr fontId="4" type="noConversion"/>
  </si>
  <si>
    <t>9F0403</t>
    <phoneticPr fontId="4" type="noConversion"/>
  </si>
  <si>
    <t>疆爱</t>
    <phoneticPr fontId="4" type="noConversion"/>
  </si>
  <si>
    <t>9F0501</t>
    <phoneticPr fontId="4" type="noConversion"/>
  </si>
  <si>
    <t>八八空间</t>
    <phoneticPr fontId="4" type="noConversion"/>
  </si>
  <si>
    <t>F9</t>
    <phoneticPr fontId="4" type="noConversion"/>
  </si>
  <si>
    <t>9FZ011</t>
    <phoneticPr fontId="4" type="noConversion"/>
  </si>
  <si>
    <t>柏斯琴行</t>
    <phoneticPr fontId="4" type="noConversion"/>
  </si>
  <si>
    <t>楼层小计</t>
    <phoneticPr fontId="4" type="noConversion"/>
  </si>
  <si>
    <t>B1</t>
  </si>
  <si>
    <t>B10202</t>
    <phoneticPr fontId="4" type="noConversion"/>
  </si>
  <si>
    <t>TUTUANNA</t>
    <phoneticPr fontId="4" type="noConversion"/>
  </si>
  <si>
    <t>B10302</t>
    <phoneticPr fontId="4" type="noConversion"/>
  </si>
  <si>
    <t>蕾舒翠</t>
    <phoneticPr fontId="4" type="noConversion"/>
  </si>
  <si>
    <t>化妆品</t>
    <phoneticPr fontId="4" type="noConversion"/>
  </si>
  <si>
    <t>B10403</t>
    <phoneticPr fontId="4" type="noConversion"/>
  </si>
  <si>
    <t>木九十</t>
    <phoneticPr fontId="4" type="noConversion"/>
  </si>
  <si>
    <t>B10502</t>
    <phoneticPr fontId="4" type="noConversion"/>
  </si>
  <si>
    <t>可多</t>
    <phoneticPr fontId="4" type="noConversion"/>
  </si>
  <si>
    <t>B10603</t>
    <phoneticPr fontId="4" type="noConversion"/>
  </si>
  <si>
    <t>CYO VAPE</t>
    <phoneticPr fontId="4" type="noConversion"/>
  </si>
  <si>
    <t>家居生活</t>
    <phoneticPr fontId="4" type="noConversion"/>
  </si>
  <si>
    <t>B10702</t>
  </si>
  <si>
    <t>UNCLE SMITH</t>
    <phoneticPr fontId="4" type="noConversion"/>
  </si>
  <si>
    <t>专项服务</t>
    <phoneticPr fontId="4" type="noConversion"/>
  </si>
  <si>
    <t>B10803</t>
  </si>
  <si>
    <t>HUSH</t>
    <phoneticPr fontId="4" type="noConversion"/>
  </si>
  <si>
    <t>化妆品</t>
    <phoneticPr fontId="4" type="noConversion"/>
  </si>
  <si>
    <t>B11003</t>
    <phoneticPr fontId="4" type="noConversion"/>
  </si>
  <si>
    <t>丽时美发</t>
    <phoneticPr fontId="4" type="noConversion"/>
  </si>
  <si>
    <t>B11102</t>
    <phoneticPr fontId="4" type="noConversion"/>
  </si>
  <si>
    <t>ABC COOKING STUDIO</t>
    <phoneticPr fontId="4" type="noConversion"/>
  </si>
  <si>
    <t>休闲娱乐</t>
    <phoneticPr fontId="4" type="noConversion"/>
  </si>
  <si>
    <t>B11202</t>
  </si>
  <si>
    <t>POP MART</t>
    <phoneticPr fontId="4" type="noConversion"/>
  </si>
  <si>
    <t>综合服务</t>
    <phoneticPr fontId="4" type="noConversion"/>
  </si>
  <si>
    <t>B1</t>
    <phoneticPr fontId="4" type="noConversion"/>
  </si>
  <si>
    <t>B11303</t>
    <phoneticPr fontId="4" type="noConversion"/>
  </si>
  <si>
    <t>多得路</t>
    <phoneticPr fontId="4" type="noConversion"/>
  </si>
  <si>
    <t>B11405</t>
  </si>
  <si>
    <t>SKIN FOOD</t>
    <phoneticPr fontId="4" type="noConversion"/>
  </si>
  <si>
    <t>化妆品</t>
    <phoneticPr fontId="4" type="noConversion"/>
  </si>
  <si>
    <t>B11502</t>
    <phoneticPr fontId="4" type="noConversion"/>
  </si>
  <si>
    <t>宝岛眼镜</t>
    <phoneticPr fontId="4" type="noConversion"/>
  </si>
  <si>
    <t>B11603</t>
  </si>
  <si>
    <t>B.DUCK</t>
    <phoneticPr fontId="4" type="noConversion"/>
  </si>
  <si>
    <t>B11604</t>
  </si>
  <si>
    <t>AGATHA</t>
    <phoneticPr fontId="4" type="noConversion"/>
  </si>
  <si>
    <t>B11705</t>
  </si>
  <si>
    <t>HT</t>
    <phoneticPr fontId="4" type="noConversion"/>
  </si>
  <si>
    <t>B11706</t>
  </si>
  <si>
    <t>CASIO</t>
    <phoneticPr fontId="4" type="noConversion"/>
  </si>
  <si>
    <t>B11803</t>
  </si>
  <si>
    <t>SWATCH</t>
    <phoneticPr fontId="4" type="noConversion"/>
  </si>
  <si>
    <t>B17801</t>
  </si>
  <si>
    <t>优禾生活</t>
    <phoneticPr fontId="4" type="noConversion"/>
  </si>
  <si>
    <t>B11802</t>
  </si>
  <si>
    <t>阿芙</t>
    <phoneticPr fontId="4" type="noConversion"/>
  </si>
  <si>
    <t>B11902</t>
  </si>
  <si>
    <t>KASANRIN</t>
    <phoneticPr fontId="4" type="noConversion"/>
  </si>
  <si>
    <t>B12001</t>
  </si>
  <si>
    <t>面包新语</t>
    <phoneticPr fontId="4" type="noConversion"/>
  </si>
  <si>
    <t>B12101</t>
  </si>
  <si>
    <t>EDIBLE</t>
    <phoneticPr fontId="4" type="noConversion"/>
  </si>
  <si>
    <t>B14005</t>
  </si>
  <si>
    <t>西树泡芙</t>
    <phoneticPr fontId="4" type="noConversion"/>
  </si>
  <si>
    <t>B12301</t>
  </si>
  <si>
    <t>爱一道</t>
    <phoneticPr fontId="4" type="noConversion"/>
  </si>
  <si>
    <t>B1</t>
    <phoneticPr fontId="4" type="noConversion"/>
  </si>
  <si>
    <t>B12402</t>
    <phoneticPr fontId="4" type="noConversion"/>
  </si>
  <si>
    <t>池田寿司</t>
    <phoneticPr fontId="4" type="noConversion"/>
  </si>
  <si>
    <t>B1</t>
    <phoneticPr fontId="4" type="noConversion"/>
  </si>
  <si>
    <t>B10103</t>
  </si>
  <si>
    <t>同仁堂</t>
    <phoneticPr fontId="4" type="noConversion"/>
  </si>
  <si>
    <t>B12503</t>
    <phoneticPr fontId="4" type="noConversion"/>
  </si>
  <si>
    <t>美珍香</t>
    <phoneticPr fontId="4" type="noConversion"/>
  </si>
  <si>
    <t>非正餐</t>
    <phoneticPr fontId="4" type="noConversion"/>
  </si>
  <si>
    <t>B12703</t>
    <phoneticPr fontId="4" type="noConversion"/>
  </si>
  <si>
    <t>西少爷肉夹馍</t>
    <phoneticPr fontId="4" type="noConversion"/>
  </si>
  <si>
    <t>B12805</t>
  </si>
  <si>
    <t>卡西欧</t>
    <phoneticPr fontId="4" type="noConversion"/>
  </si>
  <si>
    <t>配饰</t>
    <phoneticPr fontId="4" type="noConversion"/>
  </si>
  <si>
    <t>B12904</t>
  </si>
  <si>
    <t>CICIG</t>
    <phoneticPr fontId="4" type="noConversion"/>
  </si>
  <si>
    <t>B13001</t>
    <phoneticPr fontId="4" type="noConversion"/>
  </si>
  <si>
    <t>有机地球</t>
    <phoneticPr fontId="4" type="noConversion"/>
  </si>
  <si>
    <t>化妆品</t>
    <phoneticPr fontId="4" type="noConversion"/>
  </si>
  <si>
    <t>B13102</t>
  </si>
  <si>
    <t>COOL4</t>
    <phoneticPr fontId="4" type="noConversion"/>
  </si>
  <si>
    <t>B13203</t>
  </si>
  <si>
    <t>NUZZLE</t>
    <phoneticPr fontId="4" type="noConversion"/>
  </si>
  <si>
    <t>B13302</t>
  </si>
  <si>
    <t>BONE</t>
    <phoneticPr fontId="4" type="noConversion"/>
  </si>
  <si>
    <t>B13403</t>
    <phoneticPr fontId="4" type="noConversion"/>
  </si>
  <si>
    <t>贡茶</t>
    <phoneticPr fontId="4" type="noConversion"/>
  </si>
  <si>
    <t>B13501</t>
  </si>
  <si>
    <t>薯皇</t>
    <phoneticPr fontId="4" type="noConversion"/>
  </si>
  <si>
    <t>B13604</t>
    <phoneticPr fontId="4" type="noConversion"/>
  </si>
  <si>
    <t>优之良品</t>
    <phoneticPr fontId="4" type="noConversion"/>
  </si>
  <si>
    <t>B13702</t>
  </si>
  <si>
    <t>槑玩槑了</t>
    <phoneticPr fontId="4" type="noConversion"/>
  </si>
  <si>
    <t>B13803</t>
  </si>
  <si>
    <t>快乐柠檬</t>
    <phoneticPr fontId="4" type="noConversion"/>
  </si>
  <si>
    <t>B13902</t>
  </si>
  <si>
    <t>弹丸滋地</t>
    <phoneticPr fontId="4" type="noConversion"/>
  </si>
  <si>
    <t>B14106</t>
    <phoneticPr fontId="4" type="noConversion"/>
  </si>
  <si>
    <t>渔夫得利</t>
    <phoneticPr fontId="4" type="noConversion"/>
  </si>
  <si>
    <t>B14203</t>
    <phoneticPr fontId="4" type="noConversion"/>
  </si>
  <si>
    <t>小尾盐酥鸡</t>
    <phoneticPr fontId="4" type="noConversion"/>
  </si>
  <si>
    <t>B14302</t>
  </si>
  <si>
    <t>MAX FACTOR</t>
    <phoneticPr fontId="4" type="noConversion"/>
  </si>
  <si>
    <t>B14403</t>
  </si>
  <si>
    <t>HITOMI</t>
    <phoneticPr fontId="4" type="noConversion"/>
  </si>
  <si>
    <t>B14503</t>
  </si>
  <si>
    <t>悦木之源</t>
    <phoneticPr fontId="4" type="noConversion"/>
  </si>
  <si>
    <t>B14603</t>
  </si>
  <si>
    <t>林清轩</t>
    <phoneticPr fontId="4" type="noConversion"/>
  </si>
  <si>
    <t>B14703</t>
  </si>
  <si>
    <t>XOXO</t>
    <phoneticPr fontId="4" type="noConversion"/>
  </si>
  <si>
    <t>B14802</t>
    <phoneticPr fontId="4" type="noConversion"/>
  </si>
  <si>
    <t>霍尼韦尔</t>
    <phoneticPr fontId="4" type="noConversion"/>
  </si>
  <si>
    <t>B14904</t>
    <phoneticPr fontId="4" type="noConversion"/>
  </si>
  <si>
    <t>恋暖初茶</t>
    <phoneticPr fontId="4" type="noConversion"/>
  </si>
  <si>
    <t>B15002</t>
  </si>
  <si>
    <t>自然之宝</t>
    <phoneticPr fontId="4" type="noConversion"/>
  </si>
  <si>
    <t>B15102</t>
    <phoneticPr fontId="4" type="noConversion"/>
  </si>
  <si>
    <t>北澳宝蓝</t>
    <phoneticPr fontId="4" type="noConversion"/>
  </si>
  <si>
    <t>B15204</t>
    <phoneticPr fontId="4" type="noConversion"/>
  </si>
  <si>
    <t>喵不乖</t>
    <phoneticPr fontId="4" type="noConversion"/>
  </si>
  <si>
    <t>B15303</t>
    <phoneticPr fontId="4" type="noConversion"/>
  </si>
  <si>
    <t>吧台料理烘培工坊</t>
    <phoneticPr fontId="4" type="noConversion"/>
  </si>
  <si>
    <t>B15601</t>
    <phoneticPr fontId="4" type="noConversion"/>
  </si>
  <si>
    <t>哈霸欧顶</t>
    <phoneticPr fontId="4" type="noConversion"/>
  </si>
  <si>
    <t>B15702</t>
  </si>
  <si>
    <t>雅漾</t>
    <phoneticPr fontId="4" type="noConversion"/>
  </si>
  <si>
    <t>B10902</t>
  </si>
  <si>
    <t>elecom</t>
    <phoneticPr fontId="4" type="noConversion"/>
  </si>
  <si>
    <t>B10903</t>
  </si>
  <si>
    <t>MAKOTO 诚</t>
    <phoneticPr fontId="4" type="noConversion"/>
  </si>
  <si>
    <t>B15802</t>
    <phoneticPr fontId="4" type="noConversion"/>
  </si>
  <si>
    <t>DYSON</t>
    <phoneticPr fontId="4" type="noConversion"/>
  </si>
  <si>
    <t>B15903</t>
    <phoneticPr fontId="4" type="noConversion"/>
  </si>
  <si>
    <t>CHAUMONT</t>
    <phoneticPr fontId="4" type="noConversion"/>
  </si>
  <si>
    <t>B15904</t>
  </si>
  <si>
    <t>HOME TANG 堂悦坊</t>
    <phoneticPr fontId="4" type="noConversion"/>
  </si>
  <si>
    <t>B16003</t>
  </si>
  <si>
    <t>YANKEE CANDLE</t>
    <phoneticPr fontId="4" type="noConversion"/>
  </si>
  <si>
    <t>B16202</t>
  </si>
  <si>
    <t>极草</t>
    <phoneticPr fontId="4" type="noConversion"/>
  </si>
  <si>
    <t>B16303</t>
  </si>
  <si>
    <t>KLYDO</t>
    <phoneticPr fontId="4" type="noConversion"/>
  </si>
  <si>
    <t>B16403</t>
    <phoneticPr fontId="4" type="noConversion"/>
  </si>
  <si>
    <t>CANDY MASTER</t>
    <phoneticPr fontId="4" type="noConversion"/>
  </si>
  <si>
    <t>B16502</t>
    <phoneticPr fontId="4" type="noConversion"/>
  </si>
  <si>
    <t>雷诺瓦</t>
    <phoneticPr fontId="4" type="noConversion"/>
  </si>
  <si>
    <t>B16602</t>
    <phoneticPr fontId="4" type="noConversion"/>
  </si>
  <si>
    <t>安赛朵拉</t>
    <phoneticPr fontId="4" type="noConversion"/>
  </si>
  <si>
    <t>家居生活</t>
    <phoneticPr fontId="4" type="noConversion"/>
  </si>
  <si>
    <t>B16603</t>
  </si>
  <si>
    <t>阿芙</t>
    <phoneticPr fontId="4" type="noConversion"/>
  </si>
  <si>
    <t>B16701</t>
  </si>
  <si>
    <t>CAMPO MARZIO</t>
    <phoneticPr fontId="4" type="noConversion"/>
  </si>
  <si>
    <t>B16802</t>
    <phoneticPr fontId="4" type="noConversion"/>
  </si>
  <si>
    <t>LAMY</t>
    <phoneticPr fontId="4" type="noConversion"/>
  </si>
  <si>
    <t>B16902</t>
  </si>
  <si>
    <t>优贝施进口药妆</t>
    <phoneticPr fontId="4" type="noConversion"/>
  </si>
  <si>
    <t>B1</t>
    <phoneticPr fontId="4" type="noConversion"/>
  </si>
  <si>
    <t>B17001</t>
  </si>
  <si>
    <t>屈臣氏</t>
    <phoneticPr fontId="4" type="noConversion"/>
  </si>
  <si>
    <t>综合服务</t>
    <phoneticPr fontId="4" type="noConversion"/>
  </si>
  <si>
    <t>B17205</t>
  </si>
  <si>
    <t>INCOCO</t>
    <phoneticPr fontId="4" type="noConversion"/>
  </si>
  <si>
    <t>B17302</t>
    <phoneticPr fontId="4" type="noConversion"/>
  </si>
  <si>
    <t>FANTASTICK</t>
    <phoneticPr fontId="4" type="noConversion"/>
  </si>
  <si>
    <t>B17402</t>
    <phoneticPr fontId="4" type="noConversion"/>
  </si>
  <si>
    <t>SOYYU</t>
    <phoneticPr fontId="4" type="noConversion"/>
  </si>
  <si>
    <t>B17403</t>
  </si>
  <si>
    <t>ANE MONE</t>
    <phoneticPr fontId="4" type="noConversion"/>
  </si>
  <si>
    <t>B17501</t>
    <phoneticPr fontId="4" type="noConversion"/>
  </si>
  <si>
    <t>U.SCEN</t>
    <phoneticPr fontId="4" type="noConversion"/>
  </si>
  <si>
    <t>配饰</t>
    <phoneticPr fontId="4" type="noConversion"/>
  </si>
  <si>
    <t>B17701</t>
    <phoneticPr fontId="4" type="noConversion"/>
  </si>
  <si>
    <t>迷你美珠</t>
    <phoneticPr fontId="4" type="noConversion"/>
  </si>
  <si>
    <t>B17901</t>
  </si>
  <si>
    <t>撒露</t>
    <phoneticPr fontId="4" type="noConversion"/>
  </si>
  <si>
    <t>B12602</t>
    <phoneticPr fontId="4" type="noConversion"/>
  </si>
  <si>
    <t>三佰瑞</t>
    <phoneticPr fontId="4" type="noConversion"/>
  </si>
  <si>
    <t>B12204</t>
  </si>
  <si>
    <t>苏松府</t>
    <phoneticPr fontId="4" type="noConversion"/>
  </si>
  <si>
    <t>B1</t>
    <phoneticPr fontId="4" type="noConversion"/>
  </si>
  <si>
    <t>B1Z011</t>
    <phoneticPr fontId="4" type="noConversion"/>
  </si>
  <si>
    <t>永旺超市</t>
    <phoneticPr fontId="4" type="noConversion"/>
  </si>
  <si>
    <t>B1Z021</t>
  </si>
  <si>
    <t>小鬼当佳</t>
    <phoneticPr fontId="4" type="noConversion"/>
  </si>
  <si>
    <t>B2</t>
    <phoneticPr fontId="4" type="noConversion"/>
  </si>
  <si>
    <t>B20102</t>
    <phoneticPr fontId="4" type="noConversion"/>
  </si>
  <si>
    <t>美车堂B2</t>
    <phoneticPr fontId="4" type="noConversion"/>
  </si>
  <si>
    <t>总计</t>
    <phoneticPr fontId="4" type="noConversion"/>
  </si>
  <si>
    <t>相关分析：</t>
  </si>
  <si>
    <t>1、本日总销售13203236.0元，其中餐饮业态销售占25.4%，非餐饮业态销售占74.6%。</t>
    <phoneticPr fontId="4" type="noConversion"/>
  </si>
  <si>
    <t>2、主题活动：会员签到积点停车劵大放送；</t>
    <phoneticPr fontId="4" type="noConversion"/>
  </si>
  <si>
    <t>3、ZARA、MD、monki、H&amp;M为估值。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</si>
</sst>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yyyy&quot;年&quot;m&quot;月&quot;d&quot;日&quot;;@"/>
    <numFmt numFmtId="177" formatCode="0.00_);[Red]\(0.00\)"/>
    <numFmt numFmtId="178" formatCode="[$-804]aaaa;@"/>
    <numFmt numFmtId="179" formatCode="#,##0.00_);[Red]\(#,##0.00\)"/>
    <numFmt numFmtId="180" formatCode="0_);[Red]\(0\)"/>
    <numFmt numFmtId="181" formatCode="_ * #,##0.0_ ;_ * \-#,##0.0_ ;_ * &quot;-&quot;?_ ;_ @_ "/>
    <numFmt numFmtId="182" formatCode="_(* #,##0_);_(* \(#,##0\);_(* &quot;-&quot;_);_(@_)"/>
    <numFmt numFmtId="183" formatCode="0.0%"/>
  </numFmts>
  <fonts count="10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B8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</cellStyleXfs>
  <cellXfs count="66">
    <xf numFmtId="0" fontId="0" fillId="0" borderId="0" xfId="0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176" fontId="5" fillId="0" borderId="1" xfId="2" applyNumberFormat="1" applyFont="1" applyBorder="1" applyAlignment="1">
      <alignment vertical="center"/>
    </xf>
    <xf numFmtId="177" fontId="5" fillId="0" borderId="1" xfId="2" applyNumberFormat="1" applyFont="1" applyBorder="1" applyAlignment="1">
      <alignment horizontal="left" vertical="center"/>
    </xf>
    <xf numFmtId="178" fontId="2" fillId="0" borderId="0" xfId="2" applyNumberFormat="1" applyFont="1" applyAlignment="1">
      <alignment horizontal="center" vertical="center"/>
    </xf>
    <xf numFmtId="179" fontId="6" fillId="0" borderId="1" xfId="2" applyNumberFormat="1" applyFont="1" applyBorder="1" applyAlignment="1">
      <alignment horizontal="right" vertical="center"/>
    </xf>
    <xf numFmtId="180" fontId="6" fillId="0" borderId="1" xfId="2" applyNumberFormat="1" applyFont="1" applyBorder="1" applyAlignment="1">
      <alignment horizontal="left" vertical="center"/>
    </xf>
    <xf numFmtId="0" fontId="2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/>
    </xf>
    <xf numFmtId="0" fontId="8" fillId="3" borderId="2" xfId="2" applyNumberFormat="1" applyFont="1" applyFill="1" applyBorder="1" applyAlignment="1">
      <alignment horizontal="center" vertical="center"/>
    </xf>
    <xf numFmtId="0" fontId="8" fillId="2" borderId="2" xfId="2" applyNumberFormat="1" applyFont="1" applyFill="1" applyBorder="1" applyAlignment="1">
      <alignment horizontal="center" vertical="center" wrapText="1"/>
    </xf>
    <xf numFmtId="49" fontId="8" fillId="2" borderId="2" xfId="2" applyNumberFormat="1" applyFont="1" applyFill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/>
    </xf>
    <xf numFmtId="181" fontId="7" fillId="0" borderId="2" xfId="2" applyNumberFormat="1" applyFont="1" applyBorder="1" applyAlignment="1">
      <alignment vertical="center"/>
    </xf>
    <xf numFmtId="182" fontId="7" fillId="0" borderId="2" xfId="2" applyNumberFormat="1" applyFont="1" applyBorder="1" applyAlignment="1">
      <alignment vertical="center"/>
    </xf>
    <xf numFmtId="183" fontId="7" fillId="0" borderId="2" xfId="2" applyNumberFormat="1" applyFont="1" applyBorder="1" applyAlignment="1">
      <alignment vertical="center"/>
    </xf>
    <xf numFmtId="49" fontId="7" fillId="4" borderId="2" xfId="2" applyNumberFormat="1" applyFont="1" applyFill="1" applyBorder="1" applyAlignment="1" applyProtection="1">
      <alignment horizontal="left" vertical="center"/>
    </xf>
    <xf numFmtId="0" fontId="7" fillId="0" borderId="0" xfId="2" applyFont="1" applyAlignment="1">
      <alignment vertical="center"/>
    </xf>
    <xf numFmtId="0" fontId="7" fillId="0" borderId="2" xfId="2" applyNumberFormat="1" applyFont="1" applyFill="1" applyBorder="1" applyAlignment="1">
      <alignment horizontal="center" vertical="center"/>
    </xf>
    <xf numFmtId="49" fontId="7" fillId="0" borderId="2" xfId="2" applyNumberFormat="1" applyFont="1" applyBorder="1" applyAlignment="1">
      <alignment horizontal="left" vertical="center"/>
    </xf>
    <xf numFmtId="0" fontId="8" fillId="5" borderId="3" xfId="2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7" fillId="5" borderId="2" xfId="2" applyFont="1" applyFill="1" applyBorder="1" applyAlignment="1">
      <alignment horizontal="center" vertical="center"/>
    </xf>
    <xf numFmtId="181" fontId="7" fillId="5" borderId="2" xfId="2" applyNumberFormat="1" applyFont="1" applyFill="1" applyBorder="1" applyAlignment="1">
      <alignment vertical="center"/>
    </xf>
    <xf numFmtId="182" fontId="7" fillId="5" borderId="2" xfId="2" applyNumberFormat="1" applyFont="1" applyFill="1" applyBorder="1" applyAlignment="1">
      <alignment vertical="center"/>
    </xf>
    <xf numFmtId="183" fontId="7" fillId="5" borderId="2" xfId="2" applyNumberFormat="1" applyFont="1" applyFill="1" applyBorder="1" applyAlignment="1">
      <alignment vertical="center"/>
    </xf>
    <xf numFmtId="49" fontId="7" fillId="5" borderId="2" xfId="2" applyNumberFormat="1" applyFont="1" applyFill="1" applyBorder="1" applyAlignment="1">
      <alignment horizontal="left" vertical="center"/>
    </xf>
    <xf numFmtId="49" fontId="7" fillId="4" borderId="2" xfId="2" applyNumberFormat="1" applyFont="1" applyFill="1" applyBorder="1" applyAlignment="1">
      <alignment horizontal="left" vertical="center"/>
    </xf>
    <xf numFmtId="0" fontId="7" fillId="0" borderId="5" xfId="2" applyNumberFormat="1" applyFont="1" applyFill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7" fillId="0" borderId="2" xfId="2" applyNumberFormat="1" applyFont="1" applyFill="1" applyBorder="1" applyAlignment="1">
      <alignment vertical="center"/>
    </xf>
    <xf numFmtId="0" fontId="7" fillId="0" borderId="2" xfId="3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vertical="center"/>
    </xf>
    <xf numFmtId="0" fontId="8" fillId="0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7" fillId="0" borderId="5" xfId="3" applyNumberFormat="1" applyFont="1" applyFill="1" applyBorder="1" applyAlignment="1">
      <alignment horizontal="center" vertical="center"/>
    </xf>
    <xf numFmtId="49" fontId="7" fillId="4" borderId="2" xfId="2" applyNumberFormat="1" applyFont="1" applyFill="1" applyBorder="1" applyAlignment="1" applyProtection="1">
      <alignment horizontal="left" vertical="center"/>
      <protection locked="0"/>
    </xf>
    <xf numFmtId="0" fontId="8" fillId="0" borderId="0" xfId="2" applyFont="1" applyAlignment="1">
      <alignment vertical="center"/>
    </xf>
    <xf numFmtId="0" fontId="7" fillId="0" borderId="2" xfId="3" applyFont="1" applyFill="1" applyBorder="1" applyAlignment="1">
      <alignment horizontal="center" vertical="center"/>
    </xf>
    <xf numFmtId="0" fontId="7" fillId="0" borderId="2" xfId="4" applyNumberFormat="1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2" fillId="0" borderId="0" xfId="2" applyFont="1" applyFill="1" applyAlignment="1">
      <alignment vertical="center"/>
    </xf>
    <xf numFmtId="0" fontId="8" fillId="3" borderId="3" xfId="2" applyFont="1" applyFill="1" applyBorder="1" applyAlignment="1">
      <alignment vertical="center"/>
    </xf>
    <xf numFmtId="0" fontId="8" fillId="3" borderId="4" xfId="2" applyFont="1" applyFill="1" applyBorder="1" applyAlignment="1">
      <alignment vertical="center"/>
    </xf>
    <xf numFmtId="181" fontId="7" fillId="3" borderId="2" xfId="2" applyNumberFormat="1" applyFont="1" applyFill="1" applyBorder="1" applyAlignment="1">
      <alignment horizontal="center" vertical="center"/>
    </xf>
    <xf numFmtId="183" fontId="7" fillId="3" borderId="2" xfId="2" applyNumberFormat="1" applyFont="1" applyFill="1" applyBorder="1" applyAlignment="1">
      <alignment vertical="center"/>
    </xf>
    <xf numFmtId="181" fontId="2" fillId="3" borderId="2" xfId="2" applyNumberFormat="1" applyFont="1" applyFill="1" applyBorder="1" applyAlignment="1">
      <alignment vertical="center"/>
    </xf>
    <xf numFmtId="49" fontId="7" fillId="3" borderId="2" xfId="2" applyNumberFormat="1" applyFont="1" applyFill="1" applyBorder="1" applyAlignment="1">
      <alignment horizontal="left" vertical="center"/>
    </xf>
    <xf numFmtId="0" fontId="9" fillId="0" borderId="6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49" fontId="7" fillId="0" borderId="8" xfId="2" applyNumberFormat="1" applyFont="1" applyBorder="1" applyAlignment="1">
      <alignment horizontal="left" vertical="center"/>
    </xf>
    <xf numFmtId="0" fontId="9" fillId="0" borderId="9" xfId="2" applyFont="1" applyBorder="1" applyAlignment="1">
      <alignment vertical="center"/>
    </xf>
    <xf numFmtId="0" fontId="9" fillId="0" borderId="10" xfId="2" applyFont="1" applyBorder="1" applyAlignment="1">
      <alignment vertical="center"/>
    </xf>
    <xf numFmtId="177" fontId="1" fillId="0" borderId="0" xfId="2" applyNumberFormat="1" applyAlignment="1">
      <alignment vertical="center"/>
    </xf>
    <xf numFmtId="49" fontId="7" fillId="0" borderId="11" xfId="2" applyNumberFormat="1" applyFont="1" applyBorder="1" applyAlignment="1">
      <alignment horizontal="left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Alignment="1">
      <alignment vertical="center"/>
    </xf>
    <xf numFmtId="177" fontId="2" fillId="0" borderId="0" xfId="2" applyNumberFormat="1" applyFont="1" applyAlignment="1">
      <alignment horizontal="right" vertical="center"/>
    </xf>
    <xf numFmtId="181" fontId="2" fillId="0" borderId="0" xfId="2" applyNumberFormat="1" applyFont="1" applyAlignment="1">
      <alignment vertical="center"/>
    </xf>
    <xf numFmtId="177" fontId="1" fillId="0" borderId="0" xfId="1" applyNumberFormat="1" applyAlignment="1">
      <alignment vertical="center"/>
    </xf>
  </cellXfs>
  <cellStyles count="5">
    <cellStyle name="百分比" xfId="1" builtinId="5"/>
    <cellStyle name="常规" xfId="0" builtinId="0"/>
    <cellStyle name="常规 11" xfId="2"/>
    <cellStyle name="常规_Sheet1" xfId="3"/>
    <cellStyle name="常规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2" name="Control 164"/>
        <xdr:cNvSpPr>
          <a:spLocks noRot="1" noChangeArrowheads="1" noChangeShapeType="1" noTextEdit="1"/>
        </xdr:cNvSpPr>
      </xdr:nvSpPr>
      <xdr:spPr bwMode="auto">
        <a:xfrm>
          <a:off x="5067300" y="297180"/>
          <a:ext cx="0" cy="5943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6</xdr:col>
      <xdr:colOff>0</xdr:colOff>
      <xdr:row>1</xdr:row>
      <xdr:rowOff>0</xdr:rowOff>
    </xdr:from>
    <xdr:to>
      <xdr:col>6</xdr:col>
      <xdr:colOff>0</xdr:colOff>
      <xdr:row>2</xdr:row>
      <xdr:rowOff>0</xdr:rowOff>
    </xdr:to>
    <xdr:sp macro="" textlink="">
      <xdr:nvSpPr>
        <xdr:cNvPr id="3" name="Control 164"/>
        <xdr:cNvSpPr>
          <a:spLocks noRot="1" noChangeArrowheads="1" noChangeShapeType="1" noTextEdit="1"/>
        </xdr:cNvSpPr>
      </xdr:nvSpPr>
      <xdr:spPr bwMode="auto">
        <a:xfrm>
          <a:off x="5067300" y="297180"/>
          <a:ext cx="0" cy="5943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97;&#38451;&#22823;&#24742;&#22478;&#26085;&#25253;2016031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"/>
      <sheetName val="P2"/>
      <sheetName val="P3"/>
      <sheetName val="其他"/>
      <sheetName val="销售数据"/>
      <sheetName val="Sheet2"/>
      <sheetName val="Sheet3"/>
    </sheetNames>
    <sheetDataSet>
      <sheetData sheetId="0">
        <row r="4">
          <cell r="E4" t="str">
            <v>阴 9/-1℃</v>
          </cell>
        </row>
        <row r="10">
          <cell r="B10">
            <v>79646</v>
          </cell>
        </row>
        <row r="11">
          <cell r="B11">
            <v>6757</v>
          </cell>
        </row>
      </sheetData>
      <sheetData sheetId="1"/>
      <sheetData sheetId="2"/>
      <sheetData sheetId="3">
        <row r="2">
          <cell r="N2">
            <v>42441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36"/>
  <sheetViews>
    <sheetView tabSelected="1" workbookViewId="0">
      <pane ySplit="2" topLeftCell="A9" activePane="bottomLeft" state="frozen"/>
      <selection pane="bottomLeft" activeCell="H3" sqref="H3"/>
    </sheetView>
  </sheetViews>
  <sheetFormatPr defaultColWidth="10" defaultRowHeight="15.6" x14ac:dyDescent="0.25"/>
  <cols>
    <col min="1" max="1" width="5.44140625" style="8" customWidth="1"/>
    <col min="2" max="2" width="7.44140625" style="60" customWidth="1"/>
    <col min="3" max="3" width="9.109375" style="61" customWidth="1"/>
    <col min="4" max="4" width="24.6640625" style="62" customWidth="1"/>
    <col min="5" max="5" width="13.88671875" style="63" customWidth="1"/>
    <col min="6" max="6" width="13.33203125" style="60" customWidth="1"/>
    <col min="7" max="7" width="16.6640625" style="8" bestFit="1" customWidth="1"/>
    <col min="8" max="8" width="11.77734375" style="8" customWidth="1"/>
    <col min="9" max="9" width="18.5546875" style="8" bestFit="1" customWidth="1"/>
    <col min="10" max="10" width="20.6640625" style="8" bestFit="1" customWidth="1"/>
    <col min="11" max="11" width="13.21875" style="8" customWidth="1"/>
    <col min="12" max="12" width="13.33203125" style="8" customWidth="1"/>
    <col min="13" max="13" width="21.109375" style="9" customWidth="1"/>
    <col min="14" max="16384" width="10" style="8"/>
  </cols>
  <sheetData>
    <row r="1" spans="1:13" ht="23.4" x14ac:dyDescent="0.25">
      <c r="A1" s="1" t="s">
        <v>0</v>
      </c>
      <c r="B1" s="2" t="str">
        <f>[1]P1!E4</f>
        <v>阴 9/-1℃</v>
      </c>
      <c r="C1" s="2"/>
      <c r="D1" s="3">
        <f>[1]其他!N2</f>
        <v>42441</v>
      </c>
      <c r="E1" s="4" t="s">
        <v>1</v>
      </c>
      <c r="F1" s="4"/>
      <c r="G1" s="5">
        <f>[1]其他!N2</f>
        <v>42441</v>
      </c>
      <c r="H1" s="6" t="s">
        <v>2</v>
      </c>
      <c r="I1" s="7">
        <f>[1]P1!B11</f>
        <v>6757</v>
      </c>
      <c r="J1" s="6" t="s">
        <v>3</v>
      </c>
      <c r="K1" s="7">
        <f>[1]P1!B10</f>
        <v>79646</v>
      </c>
      <c r="L1" s="8" t="s">
        <v>4</v>
      </c>
    </row>
    <row r="2" spans="1:13" s="15" customFormat="1" ht="46.8" x14ac:dyDescent="0.25">
      <c r="A2" s="10" t="s">
        <v>5</v>
      </c>
      <c r="B2" s="10" t="s">
        <v>6</v>
      </c>
      <c r="C2" s="11" t="s">
        <v>7</v>
      </c>
      <c r="D2" s="10" t="s">
        <v>8</v>
      </c>
      <c r="E2" s="10" t="s">
        <v>9</v>
      </c>
      <c r="F2" s="10" t="s">
        <v>10</v>
      </c>
      <c r="G2" s="12" t="s">
        <v>11</v>
      </c>
      <c r="H2" s="12" t="s">
        <v>12</v>
      </c>
      <c r="I2" s="12" t="s">
        <v>13</v>
      </c>
      <c r="J2" s="11" t="s">
        <v>14</v>
      </c>
      <c r="K2" s="11" t="s">
        <v>15</v>
      </c>
      <c r="L2" s="13" t="s">
        <v>16</v>
      </c>
      <c r="M2" s="14" t="s">
        <v>17</v>
      </c>
    </row>
    <row r="3" spans="1:13" s="22" customFormat="1" x14ac:dyDescent="0.25">
      <c r="A3" s="16"/>
      <c r="B3" s="17" t="s">
        <v>18</v>
      </c>
      <c r="C3" s="17" t="s">
        <v>19</v>
      </c>
      <c r="D3" s="17" t="s">
        <v>20</v>
      </c>
      <c r="E3" s="18">
        <v>6883.53</v>
      </c>
      <c r="F3" s="17" t="s">
        <v>21</v>
      </c>
      <c r="G3" s="18">
        <v>63160</v>
      </c>
      <c r="H3" s="19">
        <v>139</v>
      </c>
      <c r="I3" s="18">
        <f t="shared" ref="I3:I66" si="0">IF(OR(H3=0,G3=0),0,G3/H3)</f>
        <v>454.38848920863308</v>
      </c>
      <c r="J3" s="18">
        <v>266250</v>
      </c>
      <c r="K3" s="20">
        <f t="shared" ref="K3:K66" si="1">G3/$G$528</f>
        <v>4.7836757667342701E-3</v>
      </c>
      <c r="L3" s="18">
        <f t="shared" ref="L3:L66" si="2">G3/E3</f>
        <v>9.1755247670889801</v>
      </c>
      <c r="M3" s="21"/>
    </row>
    <row r="4" spans="1:13" s="22" customFormat="1" x14ac:dyDescent="0.25">
      <c r="A4" s="16"/>
      <c r="B4" s="17" t="s">
        <v>22</v>
      </c>
      <c r="C4" s="23" t="s">
        <v>23</v>
      </c>
      <c r="D4" s="23" t="s">
        <v>24</v>
      </c>
      <c r="E4" s="18">
        <v>1565.07</v>
      </c>
      <c r="F4" s="17" t="s">
        <v>25</v>
      </c>
      <c r="G4" s="18"/>
      <c r="H4" s="19"/>
      <c r="I4" s="18">
        <f t="shared" si="0"/>
        <v>0</v>
      </c>
      <c r="J4" s="18"/>
      <c r="K4" s="20">
        <f t="shared" si="1"/>
        <v>0</v>
      </c>
      <c r="L4" s="18">
        <f t="shared" si="2"/>
        <v>0</v>
      </c>
      <c r="M4" s="21"/>
    </row>
    <row r="5" spans="1:13" s="22" customFormat="1" x14ac:dyDescent="0.25">
      <c r="A5" s="16"/>
      <c r="B5" s="17" t="s">
        <v>26</v>
      </c>
      <c r="C5" s="23" t="s">
        <v>27</v>
      </c>
      <c r="D5" s="23" t="s">
        <v>28</v>
      </c>
      <c r="E5" s="18">
        <v>925.91</v>
      </c>
      <c r="F5" s="17" t="s">
        <v>29</v>
      </c>
      <c r="G5" s="18">
        <v>66860</v>
      </c>
      <c r="H5" s="19">
        <v>4</v>
      </c>
      <c r="I5" s="18">
        <f t="shared" si="0"/>
        <v>16715</v>
      </c>
      <c r="J5" s="18">
        <v>247377</v>
      </c>
      <c r="K5" s="20">
        <f t="shared" si="1"/>
        <v>5.0639100975910902E-3</v>
      </c>
      <c r="L5" s="18">
        <f t="shared" si="2"/>
        <v>72.210042012722624</v>
      </c>
      <c r="M5" s="24"/>
    </row>
    <row r="6" spans="1:13" s="22" customFormat="1" x14ac:dyDescent="0.25">
      <c r="A6" s="25" t="s">
        <v>30</v>
      </c>
      <c r="B6" s="26"/>
      <c r="C6" s="26"/>
      <c r="D6" s="27"/>
      <c r="E6" s="28">
        <f>SUM(E3:E5)</f>
        <v>9374.51</v>
      </c>
      <c r="F6" s="27"/>
      <c r="G6" s="28">
        <f>SUM(G3:G5)</f>
        <v>130020</v>
      </c>
      <c r="H6" s="29">
        <f>SUM(H3:H5)</f>
        <v>143</v>
      </c>
      <c r="I6" s="28">
        <f t="shared" si="0"/>
        <v>909.23076923076928</v>
      </c>
      <c r="J6" s="28">
        <f>SUM(J3:J5)</f>
        <v>513627</v>
      </c>
      <c r="K6" s="30">
        <f t="shared" si="1"/>
        <v>9.8475858643253603E-3</v>
      </c>
      <c r="L6" s="28">
        <f t="shared" si="2"/>
        <v>13.869524913835496</v>
      </c>
      <c r="M6" s="31"/>
    </row>
    <row r="7" spans="1:13" s="22" customFormat="1" x14ac:dyDescent="0.25">
      <c r="A7" s="16"/>
      <c r="B7" s="17" t="s">
        <v>31</v>
      </c>
      <c r="C7" s="23" t="s">
        <v>32</v>
      </c>
      <c r="D7" s="23" t="s">
        <v>33</v>
      </c>
      <c r="E7" s="18">
        <v>3152.89</v>
      </c>
      <c r="F7" s="17" t="s">
        <v>34</v>
      </c>
      <c r="G7" s="18">
        <v>58882</v>
      </c>
      <c r="H7" s="19">
        <v>216</v>
      </c>
      <c r="I7" s="18">
        <f t="shared" si="0"/>
        <v>272.60185185185185</v>
      </c>
      <c r="J7" s="18">
        <v>378879</v>
      </c>
      <c r="K7" s="20">
        <f t="shared" si="1"/>
        <v>4.4596642890571137E-3</v>
      </c>
      <c r="L7" s="18">
        <f t="shared" si="2"/>
        <v>18.6755643235254</v>
      </c>
      <c r="M7" s="21"/>
    </row>
    <row r="8" spans="1:13" s="22" customFormat="1" x14ac:dyDescent="0.25">
      <c r="A8" s="25" t="s">
        <v>35</v>
      </c>
      <c r="B8" s="26"/>
      <c r="C8" s="26"/>
      <c r="D8" s="27"/>
      <c r="E8" s="28">
        <f>SUM(E7)</f>
        <v>3152.89</v>
      </c>
      <c r="F8" s="27"/>
      <c r="G8" s="28">
        <f>SUM(G7)</f>
        <v>58882</v>
      </c>
      <c r="H8" s="29">
        <f>SUM(H7)</f>
        <v>216</v>
      </c>
      <c r="I8" s="28">
        <f t="shared" si="0"/>
        <v>272.60185185185185</v>
      </c>
      <c r="J8" s="28">
        <f>SUM(J7)</f>
        <v>378879</v>
      </c>
      <c r="K8" s="30">
        <f t="shared" si="1"/>
        <v>4.4596642890571137E-3</v>
      </c>
      <c r="L8" s="28">
        <f t="shared" si="2"/>
        <v>18.6755643235254</v>
      </c>
      <c r="M8" s="31"/>
    </row>
    <row r="9" spans="1:13" s="22" customFormat="1" x14ac:dyDescent="0.25">
      <c r="A9" s="16"/>
      <c r="B9" s="17" t="s">
        <v>36</v>
      </c>
      <c r="C9" s="23" t="s">
        <v>37</v>
      </c>
      <c r="D9" s="23" t="s">
        <v>38</v>
      </c>
      <c r="E9" s="18">
        <v>62.190000000000005</v>
      </c>
      <c r="F9" s="17" t="s">
        <v>39</v>
      </c>
      <c r="G9" s="18">
        <v>9485</v>
      </c>
      <c r="H9" s="19">
        <v>23</v>
      </c>
      <c r="I9" s="18">
        <f t="shared" si="0"/>
        <v>412.39130434782606</v>
      </c>
      <c r="J9" s="18">
        <v>72656</v>
      </c>
      <c r="K9" s="20">
        <f t="shared" si="1"/>
        <v>7.1838449410187701E-4</v>
      </c>
      <c r="L9" s="18">
        <f t="shared" si="2"/>
        <v>152.51648174947741</v>
      </c>
      <c r="M9" s="24"/>
    </row>
    <row r="10" spans="1:13" s="22" customFormat="1" x14ac:dyDescent="0.25">
      <c r="A10" s="16"/>
      <c r="B10" s="17" t="s">
        <v>36</v>
      </c>
      <c r="C10" s="23" t="s">
        <v>40</v>
      </c>
      <c r="D10" s="23" t="s">
        <v>41</v>
      </c>
      <c r="E10" s="18">
        <v>182.88</v>
      </c>
      <c r="F10" s="17" t="s">
        <v>42</v>
      </c>
      <c r="G10" s="18">
        <v>39915</v>
      </c>
      <c r="H10" s="19">
        <v>848</v>
      </c>
      <c r="I10" s="18">
        <f t="shared" si="0"/>
        <v>47.069575471698116</v>
      </c>
      <c r="J10" s="18">
        <v>406398.58</v>
      </c>
      <c r="K10" s="20">
        <f t="shared" si="1"/>
        <v>3.0231225178783783E-3</v>
      </c>
      <c r="L10" s="18">
        <f t="shared" si="2"/>
        <v>218.25787401574803</v>
      </c>
      <c r="M10" s="24"/>
    </row>
    <row r="11" spans="1:13" s="22" customFormat="1" x14ac:dyDescent="0.25">
      <c r="A11" s="16"/>
      <c r="B11" s="17" t="s">
        <v>43</v>
      </c>
      <c r="C11" s="23" t="s">
        <v>44</v>
      </c>
      <c r="D11" s="23" t="s">
        <v>45</v>
      </c>
      <c r="E11" s="18">
        <v>200</v>
      </c>
      <c r="F11" s="17" t="s">
        <v>46</v>
      </c>
      <c r="G11" s="18">
        <v>18230</v>
      </c>
      <c r="H11" s="19">
        <v>21</v>
      </c>
      <c r="I11" s="18">
        <f t="shared" si="0"/>
        <v>868.09523809523807</v>
      </c>
      <c r="J11" s="18">
        <v>127712</v>
      </c>
      <c r="K11" s="20">
        <f t="shared" si="1"/>
        <v>1.3807221220323899E-3</v>
      </c>
      <c r="L11" s="18">
        <f t="shared" si="2"/>
        <v>91.15</v>
      </c>
      <c r="M11" s="24"/>
    </row>
    <row r="12" spans="1:13" s="22" customFormat="1" x14ac:dyDescent="0.25">
      <c r="A12" s="16"/>
      <c r="B12" s="17" t="s">
        <v>36</v>
      </c>
      <c r="C12" s="23" t="s">
        <v>47</v>
      </c>
      <c r="D12" s="23" t="s">
        <v>48</v>
      </c>
      <c r="E12" s="18">
        <v>71.62</v>
      </c>
      <c r="F12" s="17" t="s">
        <v>49</v>
      </c>
      <c r="G12" s="18"/>
      <c r="H12" s="19"/>
      <c r="I12" s="18">
        <f t="shared" si="0"/>
        <v>0</v>
      </c>
      <c r="J12" s="18"/>
      <c r="K12" s="20">
        <f t="shared" si="1"/>
        <v>0</v>
      </c>
      <c r="L12" s="18">
        <f t="shared" si="2"/>
        <v>0</v>
      </c>
      <c r="M12" s="24"/>
    </row>
    <row r="13" spans="1:13" s="22" customFormat="1" x14ac:dyDescent="0.25">
      <c r="A13" s="16"/>
      <c r="B13" s="17" t="s">
        <v>36</v>
      </c>
      <c r="C13" s="23" t="s">
        <v>50</v>
      </c>
      <c r="D13" s="23" t="s">
        <v>51</v>
      </c>
      <c r="E13" s="18">
        <v>99</v>
      </c>
      <c r="F13" s="17" t="s">
        <v>52</v>
      </c>
      <c r="G13" s="18">
        <v>7105.2</v>
      </c>
      <c r="H13" s="19">
        <v>5</v>
      </c>
      <c r="I13" s="18">
        <f t="shared" si="0"/>
        <v>1421.04</v>
      </c>
      <c r="J13" s="18">
        <v>71046.2</v>
      </c>
      <c r="K13" s="20">
        <f t="shared" si="1"/>
        <v>5.3814080205510342E-4</v>
      </c>
      <c r="L13" s="18">
        <f t="shared" si="2"/>
        <v>71.769696969696966</v>
      </c>
      <c r="M13" s="24"/>
    </row>
    <row r="14" spans="1:13" s="22" customFormat="1" x14ac:dyDescent="0.25">
      <c r="A14" s="16"/>
      <c r="B14" s="17" t="s">
        <v>36</v>
      </c>
      <c r="C14" s="23" t="s">
        <v>53</v>
      </c>
      <c r="D14" s="23" t="s">
        <v>54</v>
      </c>
      <c r="E14" s="18">
        <v>33</v>
      </c>
      <c r="F14" s="17" t="s">
        <v>49</v>
      </c>
      <c r="G14" s="18">
        <v>69049</v>
      </c>
      <c r="H14" s="19">
        <v>38</v>
      </c>
      <c r="I14" s="18">
        <f t="shared" si="0"/>
        <v>1817.078947368421</v>
      </c>
      <c r="J14" s="18">
        <v>660169</v>
      </c>
      <c r="K14" s="20">
        <f t="shared" si="1"/>
        <v>5.2297027868466531E-3</v>
      </c>
      <c r="L14" s="18">
        <f t="shared" si="2"/>
        <v>2092.3939393939395</v>
      </c>
      <c r="M14" s="24"/>
    </row>
    <row r="15" spans="1:13" s="22" customFormat="1" x14ac:dyDescent="0.25">
      <c r="A15" s="16"/>
      <c r="B15" s="17" t="s">
        <v>36</v>
      </c>
      <c r="C15" s="17" t="s">
        <v>55</v>
      </c>
      <c r="D15" s="17" t="s">
        <v>56</v>
      </c>
      <c r="E15" s="18">
        <v>70</v>
      </c>
      <c r="F15" s="17" t="s">
        <v>39</v>
      </c>
      <c r="G15" s="18">
        <v>8852</v>
      </c>
      <c r="H15" s="19">
        <v>27</v>
      </c>
      <c r="I15" s="18">
        <f t="shared" si="0"/>
        <v>327.85185185185185</v>
      </c>
      <c r="J15" s="18">
        <v>226104</v>
      </c>
      <c r="K15" s="20">
        <f t="shared" si="1"/>
        <v>6.7044170182285875E-4</v>
      </c>
      <c r="L15" s="18">
        <f t="shared" si="2"/>
        <v>126.45714285714286</v>
      </c>
      <c r="M15" s="24"/>
    </row>
    <row r="16" spans="1:13" s="22" customFormat="1" x14ac:dyDescent="0.25">
      <c r="A16" s="16"/>
      <c r="B16" s="17" t="s">
        <v>36</v>
      </c>
      <c r="C16" s="17" t="s">
        <v>57</v>
      </c>
      <c r="D16" s="17" t="s">
        <v>58</v>
      </c>
      <c r="E16" s="18">
        <v>36</v>
      </c>
      <c r="F16" s="17" t="s">
        <v>39</v>
      </c>
      <c r="G16" s="18">
        <v>10895</v>
      </c>
      <c r="H16" s="19">
        <v>26</v>
      </c>
      <c r="I16" s="18">
        <f t="shared" si="0"/>
        <v>419.03846153846155</v>
      </c>
      <c r="J16" s="18">
        <v>191580</v>
      </c>
      <c r="K16" s="20">
        <f t="shared" si="1"/>
        <v>8.2517649586082761E-4</v>
      </c>
      <c r="L16" s="18">
        <f t="shared" si="2"/>
        <v>302.63888888888891</v>
      </c>
      <c r="M16" s="24"/>
    </row>
    <row r="17" spans="1:13" s="22" customFormat="1" x14ac:dyDescent="0.25">
      <c r="A17" s="16"/>
      <c r="B17" s="17" t="s">
        <v>36</v>
      </c>
      <c r="C17" s="17" t="s">
        <v>59</v>
      </c>
      <c r="D17" s="17" t="s">
        <v>60</v>
      </c>
      <c r="E17" s="18">
        <v>183</v>
      </c>
      <c r="F17" s="17" t="s">
        <v>42</v>
      </c>
      <c r="G17" s="18">
        <v>312</v>
      </c>
      <c r="H17" s="19">
        <v>3</v>
      </c>
      <c r="I17" s="18">
        <f t="shared" si="0"/>
        <v>104</v>
      </c>
      <c r="J17" s="18">
        <v>111797.62</v>
      </c>
      <c r="K17" s="20">
        <f t="shared" si="1"/>
        <v>2.3630570601980561E-5</v>
      </c>
      <c r="L17" s="18">
        <f t="shared" si="2"/>
        <v>1.7049180327868851</v>
      </c>
      <c r="M17" s="24"/>
    </row>
    <row r="18" spans="1:13" s="22" customFormat="1" x14ac:dyDescent="0.25">
      <c r="A18" s="16"/>
      <c r="B18" s="17" t="s">
        <v>36</v>
      </c>
      <c r="C18" s="17" t="s">
        <v>61</v>
      </c>
      <c r="D18" s="17" t="s">
        <v>62</v>
      </c>
      <c r="E18" s="18">
        <v>1805.62</v>
      </c>
      <c r="F18" s="17" t="s">
        <v>52</v>
      </c>
      <c r="G18" s="18">
        <v>193581</v>
      </c>
      <c r="H18" s="19">
        <v>525</v>
      </c>
      <c r="I18" s="18">
        <f t="shared" si="0"/>
        <v>368.72571428571428</v>
      </c>
      <c r="J18" s="18">
        <v>1303893.6000000001</v>
      </c>
      <c r="K18" s="20">
        <f t="shared" si="1"/>
        <v>1.4661632973403843E-2</v>
      </c>
      <c r="L18" s="18">
        <f t="shared" si="2"/>
        <v>107.21026572590026</v>
      </c>
      <c r="M18" s="24"/>
    </row>
    <row r="19" spans="1:13" s="22" customFormat="1" x14ac:dyDescent="0.25">
      <c r="A19" s="16"/>
      <c r="B19" s="17" t="s">
        <v>36</v>
      </c>
      <c r="C19" s="17" t="s">
        <v>63</v>
      </c>
      <c r="D19" s="17" t="s">
        <v>64</v>
      </c>
      <c r="E19" s="18">
        <v>45.82</v>
      </c>
      <c r="F19" s="17" t="s">
        <v>49</v>
      </c>
      <c r="G19" s="18">
        <v>3599</v>
      </c>
      <c r="H19" s="19">
        <v>2</v>
      </c>
      <c r="I19" s="18">
        <f t="shared" si="0"/>
        <v>1799.5</v>
      </c>
      <c r="J19" s="18">
        <v>71939</v>
      </c>
      <c r="K19" s="20">
        <f t="shared" si="1"/>
        <v>2.7258469101451295E-4</v>
      </c>
      <c r="L19" s="18">
        <f t="shared" si="2"/>
        <v>78.546486250545613</v>
      </c>
      <c r="M19" s="24"/>
    </row>
    <row r="20" spans="1:13" s="22" customFormat="1" x14ac:dyDescent="0.25">
      <c r="A20" s="16"/>
      <c r="B20" s="17" t="s">
        <v>36</v>
      </c>
      <c r="C20" s="17" t="s">
        <v>65</v>
      </c>
      <c r="D20" s="17" t="s">
        <v>66</v>
      </c>
      <c r="E20" s="18">
        <v>60.93</v>
      </c>
      <c r="F20" s="17" t="s">
        <v>49</v>
      </c>
      <c r="G20" s="18"/>
      <c r="H20" s="19"/>
      <c r="I20" s="18">
        <f t="shared" si="0"/>
        <v>0</v>
      </c>
      <c r="J20" s="18">
        <v>139991</v>
      </c>
      <c r="K20" s="20">
        <f t="shared" si="1"/>
        <v>0</v>
      </c>
      <c r="L20" s="18">
        <f t="shared" si="2"/>
        <v>0</v>
      </c>
      <c r="M20" s="24"/>
    </row>
    <row r="21" spans="1:13" x14ac:dyDescent="0.25">
      <c r="A21" s="16"/>
      <c r="B21" s="17" t="s">
        <v>67</v>
      </c>
      <c r="C21" s="23" t="s">
        <v>68</v>
      </c>
      <c r="D21" s="23" t="s">
        <v>69</v>
      </c>
      <c r="E21" s="18">
        <v>386.01</v>
      </c>
      <c r="F21" s="17" t="s">
        <v>39</v>
      </c>
      <c r="G21" s="18">
        <v>187293.7</v>
      </c>
      <c r="H21" s="19">
        <v>437</v>
      </c>
      <c r="I21" s="18">
        <f t="shared" si="0"/>
        <v>428.58970251716249</v>
      </c>
      <c r="J21" s="18">
        <v>1907764.0999999999</v>
      </c>
      <c r="K21" s="20">
        <f t="shared" si="1"/>
        <v>1.4185439106269765E-2</v>
      </c>
      <c r="L21" s="18">
        <f t="shared" si="2"/>
        <v>485.20426931944775</v>
      </c>
      <c r="M21" s="32"/>
    </row>
    <row r="22" spans="1:13" x14ac:dyDescent="0.25">
      <c r="A22" s="16"/>
      <c r="B22" s="17" t="s">
        <v>36</v>
      </c>
      <c r="C22" s="23" t="s">
        <v>70</v>
      </c>
      <c r="D22" s="23" t="s">
        <v>71</v>
      </c>
      <c r="E22" s="18">
        <v>63.87</v>
      </c>
      <c r="F22" s="17" t="s">
        <v>72</v>
      </c>
      <c r="G22" s="18">
        <v>40357</v>
      </c>
      <c r="H22" s="19">
        <v>94</v>
      </c>
      <c r="I22" s="18">
        <f t="shared" si="0"/>
        <v>429.32978723404256</v>
      </c>
      <c r="J22" s="18">
        <v>387757</v>
      </c>
      <c r="K22" s="20">
        <f t="shared" si="1"/>
        <v>3.0565991595645175E-3</v>
      </c>
      <c r="L22" s="18">
        <f t="shared" si="2"/>
        <v>631.86159386253325</v>
      </c>
      <c r="M22" s="32"/>
    </row>
    <row r="23" spans="1:13" s="22" customFormat="1" x14ac:dyDescent="0.25">
      <c r="A23" s="16"/>
      <c r="B23" s="17" t="s">
        <v>67</v>
      </c>
      <c r="C23" s="23" t="s">
        <v>73</v>
      </c>
      <c r="D23" s="23" t="s">
        <v>74</v>
      </c>
      <c r="E23" s="18">
        <v>140</v>
      </c>
      <c r="F23" s="17" t="s">
        <v>52</v>
      </c>
      <c r="G23" s="18">
        <v>35030</v>
      </c>
      <c r="H23" s="19">
        <v>14</v>
      </c>
      <c r="I23" s="18">
        <f t="shared" si="0"/>
        <v>2502.1428571428573</v>
      </c>
      <c r="J23" s="18">
        <v>190855</v>
      </c>
      <c r="K23" s="20">
        <f t="shared" si="1"/>
        <v>2.6531374621390352E-3</v>
      </c>
      <c r="L23" s="18">
        <f t="shared" si="2"/>
        <v>250.21428571428572</v>
      </c>
      <c r="M23" s="24"/>
    </row>
    <row r="24" spans="1:13" s="22" customFormat="1" x14ac:dyDescent="0.25">
      <c r="A24" s="16"/>
      <c r="B24" s="17" t="s">
        <v>67</v>
      </c>
      <c r="C24" s="23" t="s">
        <v>75</v>
      </c>
      <c r="D24" s="23" t="s">
        <v>76</v>
      </c>
      <c r="E24" s="18">
        <v>80</v>
      </c>
      <c r="F24" s="17" t="s">
        <v>52</v>
      </c>
      <c r="G24" s="18">
        <v>3236</v>
      </c>
      <c r="H24" s="19">
        <v>3</v>
      </c>
      <c r="I24" s="18">
        <f t="shared" si="0"/>
        <v>1078.6666666666667</v>
      </c>
      <c r="J24" s="18">
        <v>42035</v>
      </c>
      <c r="K24" s="20">
        <f t="shared" si="1"/>
        <v>2.4509143098720861E-4</v>
      </c>
      <c r="L24" s="18">
        <f t="shared" si="2"/>
        <v>40.450000000000003</v>
      </c>
      <c r="M24" s="24"/>
    </row>
    <row r="25" spans="1:13" s="22" customFormat="1" x14ac:dyDescent="0.25">
      <c r="A25" s="16"/>
      <c r="B25" s="17" t="s">
        <v>67</v>
      </c>
      <c r="C25" s="23" t="s">
        <v>77</v>
      </c>
      <c r="D25" s="23" t="s">
        <v>78</v>
      </c>
      <c r="E25" s="18">
        <v>100.1</v>
      </c>
      <c r="F25" s="17" t="s">
        <v>52</v>
      </c>
      <c r="G25" s="18">
        <v>4850</v>
      </c>
      <c r="H25" s="19">
        <v>4</v>
      </c>
      <c r="I25" s="18">
        <f t="shared" si="0"/>
        <v>1212.5</v>
      </c>
      <c r="J25" s="18">
        <v>80883</v>
      </c>
      <c r="K25" s="20">
        <f t="shared" si="1"/>
        <v>3.6733419044745422E-4</v>
      </c>
      <c r="L25" s="18">
        <f t="shared" si="2"/>
        <v>48.451548451548454</v>
      </c>
      <c r="M25" s="24"/>
    </row>
    <row r="26" spans="1:13" s="22" customFormat="1" x14ac:dyDescent="0.25">
      <c r="A26" s="16"/>
      <c r="B26" s="17" t="s">
        <v>67</v>
      </c>
      <c r="C26" s="23" t="s">
        <v>79</v>
      </c>
      <c r="D26" s="23" t="s">
        <v>80</v>
      </c>
      <c r="E26" s="18">
        <v>173.59</v>
      </c>
      <c r="F26" s="17" t="s">
        <v>52</v>
      </c>
      <c r="G26" s="18">
        <v>2395</v>
      </c>
      <c r="H26" s="19">
        <v>3</v>
      </c>
      <c r="I26" s="18">
        <f t="shared" si="0"/>
        <v>798.33333333333337</v>
      </c>
      <c r="J26" s="18">
        <v>117353</v>
      </c>
      <c r="K26" s="20">
        <f t="shared" si="1"/>
        <v>1.8139492497353668E-4</v>
      </c>
      <c r="L26" s="18">
        <f t="shared" si="2"/>
        <v>13.796877700328359</v>
      </c>
      <c r="M26" s="24"/>
    </row>
    <row r="27" spans="1:13" s="22" customFormat="1" x14ac:dyDescent="0.25">
      <c r="A27" s="16"/>
      <c r="B27" s="17" t="s">
        <v>67</v>
      </c>
      <c r="C27" s="23" t="s">
        <v>81</v>
      </c>
      <c r="D27" s="17" t="s">
        <v>82</v>
      </c>
      <c r="E27" s="18">
        <v>79.510000000000005</v>
      </c>
      <c r="F27" s="17" t="s">
        <v>49</v>
      </c>
      <c r="G27" s="18">
        <v>75186</v>
      </c>
      <c r="H27" s="19">
        <v>11</v>
      </c>
      <c r="I27" s="18">
        <f t="shared" si="0"/>
        <v>6835.090909090909</v>
      </c>
      <c r="J27" s="18">
        <v>483287</v>
      </c>
      <c r="K27" s="20">
        <f t="shared" si="1"/>
        <v>5.6945130810272769E-3</v>
      </c>
      <c r="L27" s="18">
        <f t="shared" si="2"/>
        <v>945.61690353414656</v>
      </c>
      <c r="M27" s="24"/>
    </row>
    <row r="28" spans="1:13" s="22" customFormat="1" x14ac:dyDescent="0.25">
      <c r="A28" s="16"/>
      <c r="B28" s="17" t="s">
        <v>67</v>
      </c>
      <c r="C28" s="23" t="s">
        <v>83</v>
      </c>
      <c r="D28" s="17" t="s">
        <v>84</v>
      </c>
      <c r="E28" s="18">
        <v>75.150000000000006</v>
      </c>
      <c r="F28" s="17" t="s">
        <v>49</v>
      </c>
      <c r="G28" s="18">
        <v>23762</v>
      </c>
      <c r="H28" s="19">
        <v>36</v>
      </c>
      <c r="I28" s="18">
        <f t="shared" si="0"/>
        <v>660.05555555555554</v>
      </c>
      <c r="J28" s="18">
        <v>180035</v>
      </c>
      <c r="K28" s="20">
        <f t="shared" si="1"/>
        <v>1.7997103161675066E-3</v>
      </c>
      <c r="L28" s="18">
        <f t="shared" si="2"/>
        <v>316.19427811044574</v>
      </c>
      <c r="M28" s="24"/>
    </row>
    <row r="29" spans="1:13" s="22" customFormat="1" x14ac:dyDescent="0.25">
      <c r="A29" s="16"/>
      <c r="B29" s="17" t="s">
        <v>36</v>
      </c>
      <c r="C29" s="23" t="s">
        <v>85</v>
      </c>
      <c r="D29" s="17" t="s">
        <v>86</v>
      </c>
      <c r="E29" s="18">
        <v>65.83</v>
      </c>
      <c r="F29" s="17" t="s">
        <v>72</v>
      </c>
      <c r="G29" s="18">
        <v>93722.8</v>
      </c>
      <c r="H29" s="19">
        <v>275</v>
      </c>
      <c r="I29" s="18">
        <f t="shared" si="0"/>
        <v>340.81018181818183</v>
      </c>
      <c r="J29" s="18">
        <v>753996.4</v>
      </c>
      <c r="K29" s="20">
        <f t="shared" si="1"/>
        <v>7.0984719308182813E-3</v>
      </c>
      <c r="L29" s="18">
        <f t="shared" si="2"/>
        <v>1423.7095549141729</v>
      </c>
      <c r="M29" s="24"/>
    </row>
    <row r="30" spans="1:13" s="22" customFormat="1" x14ac:dyDescent="0.25">
      <c r="A30" s="16"/>
      <c r="B30" s="17" t="s">
        <v>67</v>
      </c>
      <c r="C30" s="23" t="s">
        <v>87</v>
      </c>
      <c r="D30" s="23" t="s">
        <v>88</v>
      </c>
      <c r="E30" s="18">
        <v>747.79</v>
      </c>
      <c r="F30" s="17" t="s">
        <v>89</v>
      </c>
      <c r="G30" s="18">
        <v>144178</v>
      </c>
      <c r="H30" s="19">
        <v>1011</v>
      </c>
      <c r="I30" s="18">
        <f t="shared" si="0"/>
        <v>142.60929772502473</v>
      </c>
      <c r="J30" s="18">
        <v>1171371</v>
      </c>
      <c r="K30" s="20">
        <f t="shared" si="1"/>
        <v>1.0919898744398568E-2</v>
      </c>
      <c r="L30" s="18">
        <f t="shared" si="2"/>
        <v>192.80546677543163</v>
      </c>
      <c r="M30" s="24"/>
    </row>
    <row r="31" spans="1:13" s="22" customFormat="1" x14ac:dyDescent="0.25">
      <c r="A31" s="16"/>
      <c r="B31" s="17" t="s">
        <v>67</v>
      </c>
      <c r="C31" s="23" t="s">
        <v>90</v>
      </c>
      <c r="D31" s="17" t="s">
        <v>91</v>
      </c>
      <c r="E31" s="18">
        <v>89.39</v>
      </c>
      <c r="F31" s="17" t="s">
        <v>52</v>
      </c>
      <c r="G31" s="18">
        <v>12702</v>
      </c>
      <c r="H31" s="19">
        <v>4</v>
      </c>
      <c r="I31" s="18">
        <v>10</v>
      </c>
      <c r="J31" s="18">
        <v>72923</v>
      </c>
      <c r="K31" s="20">
        <f t="shared" si="1"/>
        <v>9.620368839306317E-4</v>
      </c>
      <c r="L31" s="18">
        <f t="shared" si="2"/>
        <v>142.09643136816197</v>
      </c>
      <c r="M31" s="24"/>
    </row>
    <row r="32" spans="1:13" s="22" customFormat="1" x14ac:dyDescent="0.25">
      <c r="A32" s="16"/>
      <c r="B32" s="17" t="s">
        <v>67</v>
      </c>
      <c r="C32" s="23" t="s">
        <v>92</v>
      </c>
      <c r="D32" s="17" t="s">
        <v>93</v>
      </c>
      <c r="E32" s="18">
        <v>827</v>
      </c>
      <c r="F32" s="17" t="s">
        <v>94</v>
      </c>
      <c r="G32" s="18">
        <v>1100000</v>
      </c>
      <c r="H32" s="19">
        <v>1</v>
      </c>
      <c r="I32" s="18">
        <f t="shared" ref="I32" si="3">IF(OR(H32=0,G32=0),0,G32/H32)</f>
        <v>1100000</v>
      </c>
      <c r="J32" s="18">
        <v>8320000</v>
      </c>
      <c r="K32" s="20">
        <f t="shared" si="1"/>
        <v>8.3312909173649405E-2</v>
      </c>
      <c r="L32" s="18">
        <f t="shared" si="2"/>
        <v>1330.1088270858525</v>
      </c>
      <c r="M32" s="24"/>
    </row>
    <row r="33" spans="1:13" s="22" customFormat="1" x14ac:dyDescent="0.25">
      <c r="A33" s="16"/>
      <c r="B33" s="17" t="s">
        <v>36</v>
      </c>
      <c r="C33" s="23" t="s">
        <v>95</v>
      </c>
      <c r="D33" s="23" t="s">
        <v>96</v>
      </c>
      <c r="E33" s="18">
        <v>1954.7</v>
      </c>
      <c r="F33" s="17" t="s">
        <v>52</v>
      </c>
      <c r="G33" s="18">
        <v>326000</v>
      </c>
      <c r="H33" s="19">
        <v>800</v>
      </c>
      <c r="I33" s="18">
        <f t="shared" si="0"/>
        <v>407.5</v>
      </c>
      <c r="J33" s="18">
        <v>2429000</v>
      </c>
      <c r="K33" s="20">
        <f t="shared" si="1"/>
        <v>2.4690916718736099E-2</v>
      </c>
      <c r="L33" s="18">
        <f t="shared" si="2"/>
        <v>166.7775106154397</v>
      </c>
      <c r="M33" s="24"/>
    </row>
    <row r="34" spans="1:13" s="22" customFormat="1" x14ac:dyDescent="0.25">
      <c r="A34" s="16"/>
      <c r="B34" s="17" t="s">
        <v>36</v>
      </c>
      <c r="C34" s="23" t="s">
        <v>97</v>
      </c>
      <c r="D34" s="23" t="s">
        <v>98</v>
      </c>
      <c r="E34" s="18">
        <v>434.2</v>
      </c>
      <c r="F34" s="17" t="s">
        <v>99</v>
      </c>
      <c r="G34" s="18">
        <v>52000</v>
      </c>
      <c r="H34" s="19">
        <v>1</v>
      </c>
      <c r="I34" s="18">
        <f t="shared" si="0"/>
        <v>52000</v>
      </c>
      <c r="J34" s="18">
        <v>383000</v>
      </c>
      <c r="K34" s="20">
        <f t="shared" si="1"/>
        <v>3.9384284336634262E-3</v>
      </c>
      <c r="L34" s="18">
        <f t="shared" si="2"/>
        <v>119.76047904191617</v>
      </c>
      <c r="M34" s="24"/>
    </row>
    <row r="35" spans="1:13" s="22" customFormat="1" x14ac:dyDescent="0.25">
      <c r="A35" s="16"/>
      <c r="B35" s="17" t="s">
        <v>100</v>
      </c>
      <c r="C35" s="23" t="s">
        <v>101</v>
      </c>
      <c r="D35" s="23" t="s">
        <v>102</v>
      </c>
      <c r="E35" s="18">
        <v>22</v>
      </c>
      <c r="F35" s="17" t="s">
        <v>42</v>
      </c>
      <c r="G35" s="18"/>
      <c r="H35" s="19"/>
      <c r="I35" s="18">
        <f t="shared" si="0"/>
        <v>0</v>
      </c>
      <c r="J35" s="18"/>
      <c r="K35" s="20">
        <f t="shared" si="1"/>
        <v>0</v>
      </c>
      <c r="L35" s="18">
        <f t="shared" si="2"/>
        <v>0</v>
      </c>
      <c r="M35" s="24"/>
    </row>
    <row r="36" spans="1:13" s="22" customFormat="1" x14ac:dyDescent="0.25">
      <c r="A36" s="16"/>
      <c r="B36" s="17" t="s">
        <v>36</v>
      </c>
      <c r="C36" s="23" t="s">
        <v>103</v>
      </c>
      <c r="D36" s="23" t="s">
        <v>104</v>
      </c>
      <c r="E36" s="18">
        <v>173</v>
      </c>
      <c r="F36" s="17" t="s">
        <v>105</v>
      </c>
      <c r="G36" s="18">
        <v>797</v>
      </c>
      <c r="H36" s="19">
        <v>5</v>
      </c>
      <c r="I36" s="18">
        <f t="shared" si="0"/>
        <v>159.4</v>
      </c>
      <c r="J36" s="18">
        <v>7222</v>
      </c>
      <c r="K36" s="20">
        <f t="shared" si="1"/>
        <v>6.0363989646725983E-5</v>
      </c>
      <c r="L36" s="18">
        <f t="shared" si="2"/>
        <v>4.6069364161849711</v>
      </c>
      <c r="M36" s="24"/>
    </row>
    <row r="37" spans="1:13" s="22" customFormat="1" x14ac:dyDescent="0.25">
      <c r="A37" s="16"/>
      <c r="B37" s="17" t="s">
        <v>67</v>
      </c>
      <c r="C37" s="23" t="s">
        <v>106</v>
      </c>
      <c r="D37" s="23" t="s">
        <v>107</v>
      </c>
      <c r="E37" s="18">
        <v>127.91</v>
      </c>
      <c r="F37" s="17" t="s">
        <v>42</v>
      </c>
      <c r="G37" s="18">
        <v>32611.9</v>
      </c>
      <c r="H37" s="19">
        <v>3</v>
      </c>
      <c r="I37" s="18">
        <f t="shared" si="0"/>
        <v>10870.633333333333</v>
      </c>
      <c r="J37" s="18">
        <v>275586.80000000005</v>
      </c>
      <c r="K37" s="20">
        <f t="shared" si="1"/>
        <v>2.4699929660728522E-3</v>
      </c>
      <c r="L37" s="18">
        <f t="shared" si="2"/>
        <v>254.95973731529983</v>
      </c>
      <c r="M37" s="32"/>
    </row>
    <row r="38" spans="1:13" s="22" customFormat="1" x14ac:dyDescent="0.25">
      <c r="A38" s="16"/>
      <c r="B38" s="17" t="s">
        <v>36</v>
      </c>
      <c r="C38" s="23" t="s">
        <v>108</v>
      </c>
      <c r="D38" s="23" t="s">
        <v>109</v>
      </c>
      <c r="E38" s="18">
        <v>140.08000000000001</v>
      </c>
      <c r="F38" s="17" t="s">
        <v>110</v>
      </c>
      <c r="G38" s="18">
        <v>28959.200000000001</v>
      </c>
      <c r="H38" s="19">
        <v>1532</v>
      </c>
      <c r="I38" s="18">
        <f t="shared" si="0"/>
        <v>18.902872062663185</v>
      </c>
      <c r="J38" s="18">
        <v>352074.60000000003</v>
      </c>
      <c r="K38" s="20">
        <f t="shared" si="1"/>
        <v>2.1933410903104984E-3</v>
      </c>
      <c r="L38" s="18">
        <f t="shared" si="2"/>
        <v>206.7332952598515</v>
      </c>
      <c r="M38" s="32"/>
    </row>
    <row r="39" spans="1:13" s="22" customFormat="1" x14ac:dyDescent="0.25">
      <c r="A39" s="16"/>
      <c r="B39" s="17" t="s">
        <v>36</v>
      </c>
      <c r="C39" s="23" t="s">
        <v>111</v>
      </c>
      <c r="D39" s="23" t="s">
        <v>112</v>
      </c>
      <c r="E39" s="18">
        <v>65.540000000000006</v>
      </c>
      <c r="F39" s="17" t="s">
        <v>49</v>
      </c>
      <c r="G39" s="18">
        <v>5327</v>
      </c>
      <c r="H39" s="19">
        <v>6</v>
      </c>
      <c r="I39" s="18">
        <f t="shared" si="0"/>
        <v>887.83333333333337</v>
      </c>
      <c r="J39" s="18">
        <v>94007</v>
      </c>
      <c r="K39" s="20">
        <f t="shared" si="1"/>
        <v>4.034616974254822E-4</v>
      </c>
      <c r="L39" s="18">
        <f t="shared" si="2"/>
        <v>81.278608483368927</v>
      </c>
      <c r="M39" s="24"/>
    </row>
    <row r="40" spans="1:13" s="22" customFormat="1" x14ac:dyDescent="0.25">
      <c r="A40" s="16"/>
      <c r="B40" s="17" t="s">
        <v>36</v>
      </c>
      <c r="C40" s="23" t="s">
        <v>113</v>
      </c>
      <c r="D40" s="23" t="s">
        <v>114</v>
      </c>
      <c r="E40" s="18">
        <v>100.16</v>
      </c>
      <c r="F40" s="17" t="s">
        <v>52</v>
      </c>
      <c r="G40" s="18"/>
      <c r="H40" s="19"/>
      <c r="I40" s="18">
        <f t="shared" si="0"/>
        <v>0</v>
      </c>
      <c r="J40" s="18"/>
      <c r="K40" s="20">
        <f t="shared" si="1"/>
        <v>0</v>
      </c>
      <c r="L40" s="18">
        <f t="shared" si="2"/>
        <v>0</v>
      </c>
      <c r="M40" s="24"/>
    </row>
    <row r="41" spans="1:13" s="22" customFormat="1" x14ac:dyDescent="0.25">
      <c r="A41" s="16"/>
      <c r="B41" s="17" t="s">
        <v>36</v>
      </c>
      <c r="C41" s="23" t="s">
        <v>115</v>
      </c>
      <c r="D41" s="23" t="s">
        <v>116</v>
      </c>
      <c r="E41" s="18">
        <v>90</v>
      </c>
      <c r="F41" s="17" t="s">
        <v>52</v>
      </c>
      <c r="G41" s="18">
        <v>12057.5</v>
      </c>
      <c r="H41" s="19">
        <v>14</v>
      </c>
      <c r="I41" s="18">
        <f t="shared" si="0"/>
        <v>861.25</v>
      </c>
      <c r="J41" s="18">
        <v>93086.7</v>
      </c>
      <c r="K41" s="20">
        <f t="shared" si="1"/>
        <v>9.1322309305570703E-4</v>
      </c>
      <c r="L41" s="18">
        <f t="shared" si="2"/>
        <v>133.97222222222223</v>
      </c>
      <c r="M41" s="24"/>
    </row>
    <row r="42" spans="1:13" s="22" customFormat="1" x14ac:dyDescent="0.25">
      <c r="A42" s="16"/>
      <c r="B42" s="17" t="s">
        <v>36</v>
      </c>
      <c r="C42" s="23" t="s">
        <v>117</v>
      </c>
      <c r="D42" s="23" t="s">
        <v>118</v>
      </c>
      <c r="E42" s="18">
        <v>194.2</v>
      </c>
      <c r="F42" s="17" t="s">
        <v>52</v>
      </c>
      <c r="G42" s="18">
        <v>74741</v>
      </c>
      <c r="H42" s="19">
        <v>51</v>
      </c>
      <c r="I42" s="18">
        <f t="shared" si="0"/>
        <v>1465.5098039215686</v>
      </c>
      <c r="J42" s="18">
        <v>401791</v>
      </c>
      <c r="K42" s="20">
        <f t="shared" si="1"/>
        <v>5.6608092223161188E-3</v>
      </c>
      <c r="L42" s="18">
        <f t="shared" si="2"/>
        <v>384.86611740473739</v>
      </c>
      <c r="M42" s="24"/>
    </row>
    <row r="43" spans="1:13" s="22" customFormat="1" x14ac:dyDescent="0.25">
      <c r="A43" s="16"/>
      <c r="B43" s="17" t="s">
        <v>36</v>
      </c>
      <c r="C43" s="23" t="s">
        <v>119</v>
      </c>
      <c r="D43" s="23" t="s">
        <v>120</v>
      </c>
      <c r="E43" s="18">
        <v>175</v>
      </c>
      <c r="F43" s="17" t="s">
        <v>46</v>
      </c>
      <c r="G43" s="18">
        <v>41608</v>
      </c>
      <c r="H43" s="19">
        <v>110</v>
      </c>
      <c r="I43" s="18">
        <f t="shared" si="0"/>
        <v>378.25454545454545</v>
      </c>
      <c r="J43" s="18">
        <v>409170</v>
      </c>
      <c r="K43" s="20">
        <f t="shared" si="1"/>
        <v>3.1513486589974586E-3</v>
      </c>
      <c r="L43" s="18">
        <f t="shared" si="2"/>
        <v>237.76</v>
      </c>
      <c r="M43" s="24"/>
    </row>
    <row r="44" spans="1:13" s="22" customFormat="1" x14ac:dyDescent="0.25">
      <c r="A44" s="16"/>
      <c r="B44" s="17" t="s">
        <v>67</v>
      </c>
      <c r="C44" s="23" t="s">
        <v>121</v>
      </c>
      <c r="D44" s="23" t="s">
        <v>122</v>
      </c>
      <c r="E44" s="18">
        <v>32.630000000000003</v>
      </c>
      <c r="F44" s="17" t="s">
        <v>49</v>
      </c>
      <c r="G44" s="18">
        <v>5900</v>
      </c>
      <c r="H44" s="19">
        <v>4</v>
      </c>
      <c r="I44" s="18">
        <f t="shared" si="0"/>
        <v>1475</v>
      </c>
      <c r="J44" s="18">
        <v>61320</v>
      </c>
      <c r="K44" s="20">
        <f t="shared" si="1"/>
        <v>4.4686014920411959E-4</v>
      </c>
      <c r="L44" s="18">
        <f t="shared" si="2"/>
        <v>180.81520073551945</v>
      </c>
      <c r="M44" s="24"/>
    </row>
    <row r="45" spans="1:13" s="22" customFormat="1" x14ac:dyDescent="0.25">
      <c r="A45" s="16"/>
      <c r="B45" s="17" t="s">
        <v>36</v>
      </c>
      <c r="C45" s="23" t="s">
        <v>123</v>
      </c>
      <c r="D45" s="23" t="s">
        <v>124</v>
      </c>
      <c r="E45" s="18">
        <v>73.900000000000006</v>
      </c>
      <c r="F45" s="17" t="s">
        <v>49</v>
      </c>
      <c r="G45" s="18">
        <v>53430</v>
      </c>
      <c r="H45" s="19">
        <v>36</v>
      </c>
      <c r="I45" s="18">
        <f t="shared" si="0"/>
        <v>1484.1666666666667</v>
      </c>
      <c r="J45" s="18">
        <v>562426.5</v>
      </c>
      <c r="K45" s="20">
        <f t="shared" si="1"/>
        <v>4.0467352155891707E-3</v>
      </c>
      <c r="L45" s="18">
        <f t="shared" si="2"/>
        <v>723.00405953991879</v>
      </c>
      <c r="M45" s="24"/>
    </row>
    <row r="46" spans="1:13" s="22" customFormat="1" x14ac:dyDescent="0.25">
      <c r="A46" s="16"/>
      <c r="B46" s="17" t="s">
        <v>36</v>
      </c>
      <c r="C46" s="23" t="s">
        <v>125</v>
      </c>
      <c r="D46" s="23" t="s">
        <v>126</v>
      </c>
      <c r="E46" s="18">
        <v>49.76</v>
      </c>
      <c r="F46" s="17" t="s">
        <v>49</v>
      </c>
      <c r="G46" s="18">
        <v>15130</v>
      </c>
      <c r="H46" s="19">
        <v>8</v>
      </c>
      <c r="I46" s="18">
        <f t="shared" si="0"/>
        <v>1891.25</v>
      </c>
      <c r="J46" s="18">
        <v>154255</v>
      </c>
      <c r="K46" s="20">
        <f t="shared" si="1"/>
        <v>1.1459311961793779E-3</v>
      </c>
      <c r="L46" s="18">
        <f t="shared" si="2"/>
        <v>304.05948553054662</v>
      </c>
      <c r="M46" s="24"/>
    </row>
    <row r="47" spans="1:13" s="22" customFormat="1" x14ac:dyDescent="0.25">
      <c r="A47" s="16"/>
      <c r="B47" s="17" t="s">
        <v>36</v>
      </c>
      <c r="C47" s="23" t="s">
        <v>127</v>
      </c>
      <c r="D47" s="23" t="s">
        <v>128</v>
      </c>
      <c r="E47" s="18">
        <v>60</v>
      </c>
      <c r="F47" s="17" t="s">
        <v>49</v>
      </c>
      <c r="G47" s="18">
        <v>18590</v>
      </c>
      <c r="H47" s="19">
        <v>10</v>
      </c>
      <c r="I47" s="18">
        <f t="shared" si="0"/>
        <v>1859</v>
      </c>
      <c r="J47" s="18">
        <v>162240</v>
      </c>
      <c r="K47" s="20">
        <f t="shared" si="1"/>
        <v>1.4079881650346749E-3</v>
      </c>
      <c r="L47" s="18">
        <f t="shared" si="2"/>
        <v>309.83333333333331</v>
      </c>
      <c r="M47" s="24"/>
    </row>
    <row r="48" spans="1:13" s="22" customFormat="1" x14ac:dyDescent="0.25">
      <c r="A48" s="16"/>
      <c r="B48" s="17" t="s">
        <v>36</v>
      </c>
      <c r="C48" s="23" t="s">
        <v>129</v>
      </c>
      <c r="D48" s="17" t="s">
        <v>130</v>
      </c>
      <c r="E48" s="18">
        <v>75.680000000000007</v>
      </c>
      <c r="F48" s="17" t="s">
        <v>52</v>
      </c>
      <c r="G48" s="18">
        <v>6100</v>
      </c>
      <c r="H48" s="19">
        <v>2</v>
      </c>
      <c r="I48" s="18">
        <f t="shared" si="0"/>
        <v>3050</v>
      </c>
      <c r="J48" s="18">
        <v>98800</v>
      </c>
      <c r="K48" s="20">
        <f t="shared" si="1"/>
        <v>4.620079508720558E-4</v>
      </c>
      <c r="L48" s="18">
        <f t="shared" si="2"/>
        <v>80.602536997885821</v>
      </c>
      <c r="M48" s="24"/>
    </row>
    <row r="49" spans="1:13" s="22" customFormat="1" x14ac:dyDescent="0.25">
      <c r="A49" s="16"/>
      <c r="B49" s="17" t="s">
        <v>36</v>
      </c>
      <c r="C49" s="23" t="s">
        <v>131</v>
      </c>
      <c r="D49" s="17" t="s">
        <v>132</v>
      </c>
      <c r="E49" s="18">
        <v>81</v>
      </c>
      <c r="F49" s="17" t="s">
        <v>39</v>
      </c>
      <c r="G49" s="18">
        <v>41015</v>
      </c>
      <c r="H49" s="19">
        <v>22</v>
      </c>
      <c r="I49" s="18">
        <f t="shared" si="0"/>
        <v>1864.3181818181818</v>
      </c>
      <c r="J49" s="18">
        <v>455365</v>
      </c>
      <c r="K49" s="20">
        <f t="shared" si="1"/>
        <v>3.1064354270520277E-3</v>
      </c>
      <c r="L49" s="18">
        <f t="shared" si="2"/>
        <v>506.35802469135803</v>
      </c>
      <c r="M49" s="24"/>
    </row>
    <row r="50" spans="1:13" s="22" customFormat="1" x14ac:dyDescent="0.25">
      <c r="A50" s="16"/>
      <c r="B50" s="17" t="s">
        <v>36</v>
      </c>
      <c r="C50" s="23" t="s">
        <v>133</v>
      </c>
      <c r="D50" s="17" t="s">
        <v>134</v>
      </c>
      <c r="E50" s="18">
        <v>2261.48</v>
      </c>
      <c r="F50" s="17" t="s">
        <v>52</v>
      </c>
      <c r="G50" s="18">
        <v>196851</v>
      </c>
      <c r="H50" s="19">
        <v>888</v>
      </c>
      <c r="I50" s="18">
        <f t="shared" si="0"/>
        <v>221.67905405405406</v>
      </c>
      <c r="J50" s="18">
        <v>1734595</v>
      </c>
      <c r="K50" s="20">
        <f t="shared" si="1"/>
        <v>1.4909299530674601E-2</v>
      </c>
      <c r="L50" s="18">
        <f t="shared" si="2"/>
        <v>87.045209331941919</v>
      </c>
      <c r="M50" s="24"/>
    </row>
    <row r="51" spans="1:13" s="22" customFormat="1" x14ac:dyDescent="0.25">
      <c r="A51" s="16"/>
      <c r="B51" s="17" t="s">
        <v>36</v>
      </c>
      <c r="C51" s="23" t="s">
        <v>135</v>
      </c>
      <c r="D51" s="17" t="s">
        <v>136</v>
      </c>
      <c r="E51" s="18">
        <v>508</v>
      </c>
      <c r="F51" s="17" t="s">
        <v>89</v>
      </c>
      <c r="G51" s="18">
        <v>17472</v>
      </c>
      <c r="H51" s="19">
        <v>165</v>
      </c>
      <c r="I51" s="18">
        <f t="shared" si="0"/>
        <v>105.89090909090909</v>
      </c>
      <c r="J51" s="18">
        <v>199276</v>
      </c>
      <c r="K51" s="20">
        <f t="shared" si="1"/>
        <v>1.3233119537109114E-3</v>
      </c>
      <c r="L51" s="18">
        <f t="shared" si="2"/>
        <v>34.393700787401578</v>
      </c>
      <c r="M51" s="24"/>
    </row>
    <row r="52" spans="1:13" s="22" customFormat="1" x14ac:dyDescent="0.25">
      <c r="A52" s="16"/>
      <c r="B52" s="17" t="s">
        <v>36</v>
      </c>
      <c r="C52" s="23" t="s">
        <v>137</v>
      </c>
      <c r="D52" s="23" t="s">
        <v>138</v>
      </c>
      <c r="E52" s="18">
        <v>27</v>
      </c>
      <c r="F52" s="17" t="s">
        <v>49</v>
      </c>
      <c r="G52" s="18"/>
      <c r="H52" s="19"/>
      <c r="I52" s="18">
        <f t="shared" si="0"/>
        <v>0</v>
      </c>
      <c r="J52" s="18"/>
      <c r="K52" s="20">
        <f t="shared" si="1"/>
        <v>0</v>
      </c>
      <c r="L52" s="18">
        <f t="shared" si="2"/>
        <v>0</v>
      </c>
      <c r="M52" s="24"/>
    </row>
    <row r="53" spans="1:13" s="22" customFormat="1" x14ac:dyDescent="0.25">
      <c r="A53" s="16"/>
      <c r="B53" s="17" t="s">
        <v>36</v>
      </c>
      <c r="C53" s="23" t="s">
        <v>139</v>
      </c>
      <c r="D53" s="17" t="s">
        <v>140</v>
      </c>
      <c r="E53" s="18">
        <v>22</v>
      </c>
      <c r="F53" s="17" t="s">
        <v>49</v>
      </c>
      <c r="G53" s="18"/>
      <c r="H53" s="19"/>
      <c r="I53" s="18">
        <f t="shared" si="0"/>
        <v>0</v>
      </c>
      <c r="J53" s="18"/>
      <c r="K53" s="20">
        <f t="shared" si="1"/>
        <v>0</v>
      </c>
      <c r="L53" s="18">
        <f t="shared" si="2"/>
        <v>0</v>
      </c>
      <c r="M53" s="24"/>
    </row>
    <row r="54" spans="1:13" s="22" customFormat="1" x14ac:dyDescent="0.25">
      <c r="A54" s="16"/>
      <c r="B54" s="17" t="s">
        <v>36</v>
      </c>
      <c r="C54" s="33" t="s">
        <v>141</v>
      </c>
      <c r="D54" s="23" t="s">
        <v>142</v>
      </c>
      <c r="E54" s="18">
        <v>274.88</v>
      </c>
      <c r="F54" s="17" t="s">
        <v>42</v>
      </c>
      <c r="G54" s="18">
        <v>10656</v>
      </c>
      <c r="H54" s="19">
        <v>198</v>
      </c>
      <c r="I54" s="18">
        <f t="shared" si="0"/>
        <v>53.81818181818182</v>
      </c>
      <c r="J54" s="18">
        <v>95286</v>
      </c>
      <c r="K54" s="20">
        <f t="shared" si="1"/>
        <v>8.070748728676438E-4</v>
      </c>
      <c r="L54" s="18">
        <f t="shared" si="2"/>
        <v>38.766006984866124</v>
      </c>
      <c r="M54" s="24"/>
    </row>
    <row r="55" spans="1:13" s="22" customFormat="1" x14ac:dyDescent="0.25">
      <c r="A55" s="16"/>
      <c r="B55" s="17" t="s">
        <v>36</v>
      </c>
      <c r="C55" s="33" t="s">
        <v>143</v>
      </c>
      <c r="D55" s="23" t="s">
        <v>144</v>
      </c>
      <c r="E55" s="18">
        <v>21</v>
      </c>
      <c r="F55" s="17" t="s">
        <v>105</v>
      </c>
      <c r="G55" s="18">
        <v>746</v>
      </c>
      <c r="H55" s="19">
        <v>12</v>
      </c>
      <c r="I55" s="18">
        <f t="shared" si="0"/>
        <v>62.166666666666664</v>
      </c>
      <c r="J55" s="18">
        <v>12302.5</v>
      </c>
      <c r="K55" s="20">
        <f t="shared" si="1"/>
        <v>5.6501300221402236E-5</v>
      </c>
      <c r="L55" s="18">
        <f t="shared" si="2"/>
        <v>35.523809523809526</v>
      </c>
      <c r="M55" s="24"/>
    </row>
    <row r="56" spans="1:13" s="22" customFormat="1" x14ac:dyDescent="0.25">
      <c r="A56" s="16"/>
      <c r="B56" s="17" t="s">
        <v>36</v>
      </c>
      <c r="C56" s="33" t="s">
        <v>145</v>
      </c>
      <c r="D56" s="23" t="s">
        <v>146</v>
      </c>
      <c r="E56" s="18">
        <v>608.08000000000004</v>
      </c>
      <c r="F56" s="17" t="s">
        <v>42</v>
      </c>
      <c r="G56" s="18">
        <v>29533</v>
      </c>
      <c r="H56" s="19">
        <v>138</v>
      </c>
      <c r="I56" s="18">
        <f t="shared" si="0"/>
        <v>214.00724637681159</v>
      </c>
      <c r="J56" s="18">
        <v>162239</v>
      </c>
      <c r="K56" s="20">
        <f t="shared" si="1"/>
        <v>2.2368001332958073E-3</v>
      </c>
      <c r="L56" s="18">
        <f t="shared" si="2"/>
        <v>48.567622681226155</v>
      </c>
      <c r="M56" s="24"/>
    </row>
    <row r="57" spans="1:13" s="22" customFormat="1" x14ac:dyDescent="0.25">
      <c r="A57" s="34"/>
      <c r="B57" s="17" t="s">
        <v>67</v>
      </c>
      <c r="C57" s="23" t="s">
        <v>147</v>
      </c>
      <c r="D57" s="23" t="s">
        <v>148</v>
      </c>
      <c r="E57" s="35">
        <v>440</v>
      </c>
      <c r="F57" s="17" t="s">
        <v>52</v>
      </c>
      <c r="G57" s="18">
        <v>70000</v>
      </c>
      <c r="H57" s="19">
        <v>1</v>
      </c>
      <c r="I57" s="18">
        <f t="shared" si="0"/>
        <v>70000</v>
      </c>
      <c r="J57" s="18">
        <v>618000</v>
      </c>
      <c r="K57" s="20">
        <f t="shared" si="1"/>
        <v>5.3017305837776895E-3</v>
      </c>
      <c r="L57" s="18">
        <f t="shared" si="2"/>
        <v>159.09090909090909</v>
      </c>
      <c r="M57" s="23"/>
    </row>
    <row r="58" spans="1:13" s="22" customFormat="1" x14ac:dyDescent="0.25">
      <c r="A58" s="25" t="s">
        <v>149</v>
      </c>
      <c r="B58" s="26"/>
      <c r="C58" s="26"/>
      <c r="D58" s="27"/>
      <c r="E58" s="28">
        <f>SUM(E9:E56)</f>
        <v>13250.5</v>
      </c>
      <c r="F58" s="27"/>
      <c r="G58" s="28">
        <f>SUM(G9:G57)</f>
        <v>3123260.3000000003</v>
      </c>
      <c r="H58" s="29">
        <f>SUM(H9:H56)</f>
        <v>7416</v>
      </c>
      <c r="I58" s="28">
        <f t="shared" si="0"/>
        <v>421.15160463861923</v>
      </c>
      <c r="J58" s="28">
        <f>SUM(J9:J56)</f>
        <v>25234589.600000001</v>
      </c>
      <c r="K58" s="30">
        <f t="shared" si="1"/>
        <v>0.23655263790869549</v>
      </c>
      <c r="L58" s="28">
        <f t="shared" si="2"/>
        <v>235.70886381645977</v>
      </c>
      <c r="M58" s="31"/>
    </row>
    <row r="59" spans="1:13" s="22" customFormat="1" x14ac:dyDescent="0.25">
      <c r="A59" s="16"/>
      <c r="B59" s="17" t="s">
        <v>100</v>
      </c>
      <c r="C59" s="36" t="s">
        <v>150</v>
      </c>
      <c r="D59" s="23" t="s">
        <v>151</v>
      </c>
      <c r="E59" s="18">
        <v>108.21</v>
      </c>
      <c r="F59" s="17" t="s">
        <v>152</v>
      </c>
      <c r="G59" s="18">
        <v>22388</v>
      </c>
      <c r="H59" s="19">
        <v>18</v>
      </c>
      <c r="I59" s="18">
        <f t="shared" si="0"/>
        <v>1243.7777777777778</v>
      </c>
      <c r="J59" s="18">
        <v>193738</v>
      </c>
      <c r="K59" s="20">
        <f t="shared" si="1"/>
        <v>1.6956449187087845E-3</v>
      </c>
      <c r="L59" s="18">
        <f t="shared" si="2"/>
        <v>206.89400240273542</v>
      </c>
      <c r="M59" s="32"/>
    </row>
    <row r="60" spans="1:13" s="22" customFormat="1" x14ac:dyDescent="0.25">
      <c r="A60" s="16"/>
      <c r="B60" s="17" t="s">
        <v>153</v>
      </c>
      <c r="C60" s="36" t="s">
        <v>154</v>
      </c>
      <c r="D60" s="23" t="s">
        <v>155</v>
      </c>
      <c r="E60" s="18">
        <v>124.35</v>
      </c>
      <c r="F60" s="17" t="s">
        <v>152</v>
      </c>
      <c r="G60" s="18">
        <v>680</v>
      </c>
      <c r="H60" s="19">
        <v>1</v>
      </c>
      <c r="I60" s="18">
        <f t="shared" si="0"/>
        <v>680</v>
      </c>
      <c r="J60" s="18">
        <v>42323</v>
      </c>
      <c r="K60" s="20">
        <f t="shared" si="1"/>
        <v>5.1502525670983274E-5</v>
      </c>
      <c r="L60" s="18">
        <f t="shared" si="2"/>
        <v>5.4684358665058301</v>
      </c>
      <c r="M60" s="32"/>
    </row>
    <row r="61" spans="1:13" s="22" customFormat="1" x14ac:dyDescent="0.25">
      <c r="A61" s="16"/>
      <c r="B61" s="17" t="s">
        <v>100</v>
      </c>
      <c r="C61" s="36" t="s">
        <v>156</v>
      </c>
      <c r="D61" s="23" t="s">
        <v>157</v>
      </c>
      <c r="E61" s="18">
        <v>137.86000000000001</v>
      </c>
      <c r="F61" s="17" t="s">
        <v>152</v>
      </c>
      <c r="G61" s="18">
        <v>9089</v>
      </c>
      <c r="H61" s="19">
        <v>4</v>
      </c>
      <c r="I61" s="18">
        <f t="shared" si="0"/>
        <v>2272.25</v>
      </c>
      <c r="J61" s="18">
        <v>146502</v>
      </c>
      <c r="K61" s="20">
        <f t="shared" si="1"/>
        <v>6.8839184679936316E-4</v>
      </c>
      <c r="L61" s="18">
        <f t="shared" si="2"/>
        <v>65.929203539823007</v>
      </c>
      <c r="M61" s="32"/>
    </row>
    <row r="62" spans="1:13" s="22" customFormat="1" x14ac:dyDescent="0.25">
      <c r="A62" s="16"/>
      <c r="B62" s="17" t="s">
        <v>100</v>
      </c>
      <c r="C62" s="36" t="s">
        <v>158</v>
      </c>
      <c r="D62" s="23" t="s">
        <v>159</v>
      </c>
      <c r="E62" s="18">
        <v>93.11</v>
      </c>
      <c r="F62" s="17" t="s">
        <v>152</v>
      </c>
      <c r="G62" s="18">
        <v>2569</v>
      </c>
      <c r="H62" s="19">
        <v>2</v>
      </c>
      <c r="I62" s="18">
        <f t="shared" si="0"/>
        <v>1284.5</v>
      </c>
      <c r="J62" s="18">
        <v>38855</v>
      </c>
      <c r="K62" s="20">
        <f t="shared" si="1"/>
        <v>1.9457351242464121E-4</v>
      </c>
      <c r="L62" s="18">
        <f t="shared" si="2"/>
        <v>27.591021372570079</v>
      </c>
      <c r="M62" s="32"/>
    </row>
    <row r="63" spans="1:13" s="22" customFormat="1" x14ac:dyDescent="0.25">
      <c r="A63" s="16"/>
      <c r="B63" s="17" t="s">
        <v>100</v>
      </c>
      <c r="C63" s="36" t="s">
        <v>160</v>
      </c>
      <c r="D63" s="23" t="s">
        <v>161</v>
      </c>
      <c r="E63" s="18">
        <v>309.69</v>
      </c>
      <c r="F63" s="17" t="s">
        <v>99</v>
      </c>
      <c r="G63" s="18">
        <v>16121</v>
      </c>
      <c r="H63" s="19">
        <v>14</v>
      </c>
      <c r="I63" s="18">
        <f t="shared" si="0"/>
        <v>1151.5</v>
      </c>
      <c r="J63" s="18">
        <v>209366</v>
      </c>
      <c r="K63" s="20">
        <f t="shared" si="1"/>
        <v>1.2209885534440019E-3</v>
      </c>
      <c r="L63" s="18">
        <f t="shared" si="2"/>
        <v>52.05528108753915</v>
      </c>
      <c r="M63" s="32"/>
    </row>
    <row r="64" spans="1:13" s="22" customFormat="1" x14ac:dyDescent="0.25">
      <c r="A64" s="16"/>
      <c r="B64" s="17" t="s">
        <v>153</v>
      </c>
      <c r="C64" s="36" t="s">
        <v>162</v>
      </c>
      <c r="D64" s="23" t="s">
        <v>163</v>
      </c>
      <c r="E64" s="18">
        <v>90</v>
      </c>
      <c r="F64" s="17" t="s">
        <v>164</v>
      </c>
      <c r="G64" s="18">
        <v>43189</v>
      </c>
      <c r="H64" s="19">
        <v>23</v>
      </c>
      <c r="I64" s="18">
        <f t="shared" si="0"/>
        <v>1877.7826086956522</v>
      </c>
      <c r="J64" s="18">
        <v>205464</v>
      </c>
      <c r="K64" s="20">
        <f t="shared" si="1"/>
        <v>3.2710920311824947E-3</v>
      </c>
      <c r="L64" s="18">
        <f t="shared" si="2"/>
        <v>479.87777777777779</v>
      </c>
      <c r="M64" s="24"/>
    </row>
    <row r="65" spans="1:13" s="22" customFormat="1" x14ac:dyDescent="0.25">
      <c r="A65" s="16"/>
      <c r="B65" s="17" t="s">
        <v>100</v>
      </c>
      <c r="C65" s="36" t="s">
        <v>165</v>
      </c>
      <c r="D65" s="23" t="s">
        <v>166</v>
      </c>
      <c r="E65" s="18">
        <v>59</v>
      </c>
      <c r="F65" s="17" t="s">
        <v>167</v>
      </c>
      <c r="G65" s="18">
        <v>27034</v>
      </c>
      <c r="H65" s="19">
        <v>20</v>
      </c>
      <c r="I65" s="18">
        <f t="shared" si="0"/>
        <v>1351.7</v>
      </c>
      <c r="J65" s="18">
        <v>121108</v>
      </c>
      <c r="K65" s="20">
        <f t="shared" si="1"/>
        <v>2.047528351454944E-3</v>
      </c>
      <c r="L65" s="18">
        <f t="shared" si="2"/>
        <v>458.20338983050846</v>
      </c>
      <c r="M65" s="32"/>
    </row>
    <row r="66" spans="1:13" s="22" customFormat="1" x14ac:dyDescent="0.25">
      <c r="A66" s="16"/>
      <c r="B66" s="17" t="s">
        <v>100</v>
      </c>
      <c r="C66" s="36" t="s">
        <v>168</v>
      </c>
      <c r="D66" s="23" t="s">
        <v>169</v>
      </c>
      <c r="E66" s="18">
        <v>80</v>
      </c>
      <c r="F66" s="17" t="s">
        <v>99</v>
      </c>
      <c r="G66" s="18">
        <v>6730</v>
      </c>
      <c r="H66" s="19">
        <v>6</v>
      </c>
      <c r="I66" s="18">
        <f t="shared" si="0"/>
        <v>1121.6666666666667</v>
      </c>
      <c r="J66" s="18">
        <v>65434.2</v>
      </c>
      <c r="K66" s="20">
        <f t="shared" si="1"/>
        <v>5.0972352612605506E-4</v>
      </c>
      <c r="L66" s="18">
        <f t="shared" si="2"/>
        <v>84.125</v>
      </c>
      <c r="M66" s="32"/>
    </row>
    <row r="67" spans="1:13" s="22" customFormat="1" x14ac:dyDescent="0.25">
      <c r="A67" s="16"/>
      <c r="B67" s="17" t="s">
        <v>100</v>
      </c>
      <c r="C67" s="36" t="s">
        <v>170</v>
      </c>
      <c r="D67" s="23" t="s">
        <v>171</v>
      </c>
      <c r="E67" s="18">
        <v>72</v>
      </c>
      <c r="F67" s="17" t="s">
        <v>152</v>
      </c>
      <c r="G67" s="18">
        <v>2438</v>
      </c>
      <c r="H67" s="19">
        <v>4</v>
      </c>
      <c r="I67" s="18">
        <f t="shared" ref="I67:I130" si="4">IF(OR(H67=0,G67=0),0,G67/H67)</f>
        <v>609.5</v>
      </c>
      <c r="J67" s="18">
        <v>65453</v>
      </c>
      <c r="K67" s="20">
        <f t="shared" ref="K67:K130" si="5">G67/$G$528</f>
        <v>1.8465170233214297E-4</v>
      </c>
      <c r="L67" s="18">
        <f t="shared" ref="L67:L130" si="6">G67/E67</f>
        <v>33.861111111111114</v>
      </c>
      <c r="M67" s="32"/>
    </row>
    <row r="68" spans="1:13" s="22" customFormat="1" x14ac:dyDescent="0.25">
      <c r="A68" s="16"/>
      <c r="B68" s="17" t="s">
        <v>172</v>
      </c>
      <c r="C68" s="23" t="s">
        <v>173</v>
      </c>
      <c r="D68" s="23" t="s">
        <v>174</v>
      </c>
      <c r="E68" s="18">
        <v>86.42</v>
      </c>
      <c r="F68" s="17" t="s">
        <v>175</v>
      </c>
      <c r="G68" s="18">
        <v>46395</v>
      </c>
      <c r="H68" s="19">
        <v>22</v>
      </c>
      <c r="I68" s="18">
        <f t="shared" si="4"/>
        <v>2108.8636363636365</v>
      </c>
      <c r="J68" s="18">
        <v>153578</v>
      </c>
      <c r="K68" s="20">
        <f t="shared" si="5"/>
        <v>3.5139112919195131E-3</v>
      </c>
      <c r="L68" s="18">
        <f t="shared" si="6"/>
        <v>536.85489470030086</v>
      </c>
      <c r="M68" s="32"/>
    </row>
    <row r="69" spans="1:13" s="22" customFormat="1" x14ac:dyDescent="0.25">
      <c r="A69" s="16"/>
      <c r="B69" s="17" t="s">
        <v>176</v>
      </c>
      <c r="C69" s="23" t="s">
        <v>177</v>
      </c>
      <c r="D69" s="17" t="s">
        <v>178</v>
      </c>
      <c r="E69" s="18">
        <v>122.47</v>
      </c>
      <c r="F69" s="17" t="s">
        <v>99</v>
      </c>
      <c r="G69" s="18">
        <v>35022</v>
      </c>
      <c r="H69" s="19">
        <v>28</v>
      </c>
      <c r="I69" s="18">
        <f t="shared" si="4"/>
        <v>1250.7857142857142</v>
      </c>
      <c r="J69" s="18">
        <v>337456</v>
      </c>
      <c r="K69" s="20">
        <f t="shared" si="5"/>
        <v>2.6525315500723181E-3</v>
      </c>
      <c r="L69" s="18">
        <f t="shared" si="6"/>
        <v>285.96390952886424</v>
      </c>
      <c r="M69" s="32"/>
    </row>
    <row r="70" spans="1:13" s="22" customFormat="1" x14ac:dyDescent="0.25">
      <c r="A70" s="16"/>
      <c r="B70" s="17" t="s">
        <v>100</v>
      </c>
      <c r="C70" s="23" t="s">
        <v>179</v>
      </c>
      <c r="D70" s="17" t="s">
        <v>180</v>
      </c>
      <c r="E70" s="18">
        <v>85</v>
      </c>
      <c r="F70" s="17" t="s">
        <v>181</v>
      </c>
      <c r="G70" s="18">
        <v>5968</v>
      </c>
      <c r="H70" s="19">
        <v>7</v>
      </c>
      <c r="I70" s="18">
        <f t="shared" si="4"/>
        <v>852.57142857142856</v>
      </c>
      <c r="J70" s="18">
        <v>47742</v>
      </c>
      <c r="K70" s="20">
        <f t="shared" si="5"/>
        <v>4.5201040177121789E-4</v>
      </c>
      <c r="L70" s="18">
        <f t="shared" si="6"/>
        <v>70.211764705882359</v>
      </c>
      <c r="M70" s="32"/>
    </row>
    <row r="71" spans="1:13" s="22" customFormat="1" x14ac:dyDescent="0.25">
      <c r="A71" s="16"/>
      <c r="B71" s="17" t="s">
        <v>100</v>
      </c>
      <c r="C71" s="23" t="s">
        <v>182</v>
      </c>
      <c r="D71" s="17" t="s">
        <v>183</v>
      </c>
      <c r="E71" s="18">
        <v>95</v>
      </c>
      <c r="F71" s="17" t="s">
        <v>184</v>
      </c>
      <c r="G71" s="18">
        <v>19149</v>
      </c>
      <c r="H71" s="19">
        <v>9</v>
      </c>
      <c r="I71" s="18">
        <f t="shared" si="4"/>
        <v>2127.6666666666665</v>
      </c>
      <c r="J71" s="18">
        <v>162871</v>
      </c>
      <c r="K71" s="20">
        <f t="shared" si="5"/>
        <v>1.4503262706965568E-3</v>
      </c>
      <c r="L71" s="18">
        <f t="shared" si="6"/>
        <v>201.56842105263158</v>
      </c>
      <c r="M71" s="32"/>
    </row>
    <row r="72" spans="1:13" s="22" customFormat="1" x14ac:dyDescent="0.25">
      <c r="A72" s="16"/>
      <c r="B72" s="17" t="s">
        <v>100</v>
      </c>
      <c r="C72" s="23" t="s">
        <v>185</v>
      </c>
      <c r="D72" s="17" t="s">
        <v>186</v>
      </c>
      <c r="E72" s="18">
        <v>179</v>
      </c>
      <c r="F72" s="17" t="s">
        <v>187</v>
      </c>
      <c r="G72" s="18">
        <v>17942.3</v>
      </c>
      <c r="H72" s="19">
        <v>16</v>
      </c>
      <c r="I72" s="18">
        <f t="shared" si="4"/>
        <v>1121.39375</v>
      </c>
      <c r="J72" s="18">
        <v>153568.20000000001</v>
      </c>
      <c r="K72" s="20">
        <f t="shared" si="5"/>
        <v>1.3589320093330634E-3</v>
      </c>
      <c r="L72" s="18">
        <f t="shared" si="6"/>
        <v>100.236312849162</v>
      </c>
      <c r="M72" s="32"/>
    </row>
    <row r="73" spans="1:13" s="22" customFormat="1" x14ac:dyDescent="0.25">
      <c r="A73" s="16"/>
      <c r="B73" s="17" t="s">
        <v>100</v>
      </c>
      <c r="C73" s="23" t="s">
        <v>188</v>
      </c>
      <c r="D73" s="17" t="s">
        <v>189</v>
      </c>
      <c r="E73" s="18">
        <v>153</v>
      </c>
      <c r="F73" s="17" t="s">
        <v>184</v>
      </c>
      <c r="G73" s="18">
        <v>23122</v>
      </c>
      <c r="H73" s="19">
        <v>29</v>
      </c>
      <c r="I73" s="18">
        <f t="shared" si="4"/>
        <v>797.31034482758616</v>
      </c>
      <c r="J73" s="18">
        <v>110730.4</v>
      </c>
      <c r="K73" s="20">
        <f t="shared" si="5"/>
        <v>1.7512373508301105E-3</v>
      </c>
      <c r="L73" s="18">
        <f t="shared" si="6"/>
        <v>151.12418300653596</v>
      </c>
      <c r="M73" s="32"/>
    </row>
    <row r="74" spans="1:13" s="22" customFormat="1" x14ac:dyDescent="0.25">
      <c r="A74" s="16"/>
      <c r="B74" s="17" t="s">
        <v>100</v>
      </c>
      <c r="C74" s="23" t="s">
        <v>190</v>
      </c>
      <c r="D74" s="17" t="s">
        <v>191</v>
      </c>
      <c r="E74" s="18">
        <v>97</v>
      </c>
      <c r="F74" s="17" t="s">
        <v>184</v>
      </c>
      <c r="G74" s="18">
        <v>13559</v>
      </c>
      <c r="H74" s="19">
        <v>5</v>
      </c>
      <c r="I74" s="18">
        <f t="shared" si="4"/>
        <v>2711.8</v>
      </c>
      <c r="J74" s="18">
        <v>167932</v>
      </c>
      <c r="K74" s="20">
        <f t="shared" si="5"/>
        <v>1.0269452140777384E-3</v>
      </c>
      <c r="L74" s="18">
        <f t="shared" si="6"/>
        <v>139.78350515463919</v>
      </c>
      <c r="M74" s="32"/>
    </row>
    <row r="75" spans="1:13" s="22" customFormat="1" x14ac:dyDescent="0.25">
      <c r="A75" s="16"/>
      <c r="B75" s="17" t="s">
        <v>100</v>
      </c>
      <c r="C75" s="23" t="s">
        <v>192</v>
      </c>
      <c r="D75" s="17" t="s">
        <v>193</v>
      </c>
      <c r="E75" s="18">
        <v>100</v>
      </c>
      <c r="F75" s="17" t="s">
        <v>175</v>
      </c>
      <c r="G75" s="18">
        <v>7710</v>
      </c>
      <c r="H75" s="19">
        <v>3</v>
      </c>
      <c r="I75" s="18">
        <f t="shared" si="4"/>
        <v>2570</v>
      </c>
      <c r="J75" s="18">
        <v>88103</v>
      </c>
      <c r="K75" s="20">
        <f t="shared" si="5"/>
        <v>5.8394775429894267E-4</v>
      </c>
      <c r="L75" s="18">
        <f t="shared" si="6"/>
        <v>77.099999999999994</v>
      </c>
      <c r="M75" s="24"/>
    </row>
    <row r="76" spans="1:13" s="22" customFormat="1" x14ac:dyDescent="0.25">
      <c r="A76" s="16"/>
      <c r="B76" s="17" t="s">
        <v>194</v>
      </c>
      <c r="C76" s="23" t="s">
        <v>195</v>
      </c>
      <c r="D76" s="23" t="s">
        <v>196</v>
      </c>
      <c r="E76" s="18">
        <v>169.64</v>
      </c>
      <c r="F76" s="17" t="s">
        <v>181</v>
      </c>
      <c r="G76" s="18">
        <v>2300</v>
      </c>
      <c r="H76" s="19">
        <v>2</v>
      </c>
      <c r="I76" s="18">
        <f t="shared" si="4"/>
        <v>1150</v>
      </c>
      <c r="J76" s="18">
        <v>105963</v>
      </c>
      <c r="K76" s="20">
        <f t="shared" si="5"/>
        <v>1.7419971918126694E-4</v>
      </c>
      <c r="L76" s="18">
        <f t="shared" si="6"/>
        <v>13.558123084178261</v>
      </c>
      <c r="M76" s="24"/>
    </row>
    <row r="77" spans="1:13" s="22" customFormat="1" x14ac:dyDescent="0.25">
      <c r="A77" s="16"/>
      <c r="B77" s="17" t="s">
        <v>197</v>
      </c>
      <c r="C77" s="23" t="s">
        <v>198</v>
      </c>
      <c r="D77" s="23" t="s">
        <v>199</v>
      </c>
      <c r="E77" s="18">
        <v>140.63999999999999</v>
      </c>
      <c r="F77" s="17" t="s">
        <v>99</v>
      </c>
      <c r="G77" s="18">
        <v>6494</v>
      </c>
      <c r="H77" s="19">
        <v>5</v>
      </c>
      <c r="I77" s="18">
        <f t="shared" si="4"/>
        <v>1298.8</v>
      </c>
      <c r="J77" s="18">
        <v>96359</v>
      </c>
      <c r="K77" s="20">
        <f t="shared" si="5"/>
        <v>4.918491201578903E-4</v>
      </c>
      <c r="L77" s="18">
        <f t="shared" si="6"/>
        <v>46.17463026166098</v>
      </c>
      <c r="M77" s="24"/>
    </row>
    <row r="78" spans="1:13" s="22" customFormat="1" x14ac:dyDescent="0.25">
      <c r="A78" s="16"/>
      <c r="B78" s="17" t="s">
        <v>100</v>
      </c>
      <c r="C78" s="23" t="s">
        <v>200</v>
      </c>
      <c r="D78" s="23" t="s">
        <v>201</v>
      </c>
      <c r="E78" s="18">
        <v>85.68</v>
      </c>
      <c r="F78" s="17" t="s">
        <v>181</v>
      </c>
      <c r="G78" s="18"/>
      <c r="H78" s="19"/>
      <c r="I78" s="18">
        <f t="shared" si="4"/>
        <v>0</v>
      </c>
      <c r="J78" s="18">
        <v>25404</v>
      </c>
      <c r="K78" s="20">
        <f t="shared" si="5"/>
        <v>0</v>
      </c>
      <c r="L78" s="18">
        <f t="shared" si="6"/>
        <v>0</v>
      </c>
      <c r="M78" s="24"/>
    </row>
    <row r="79" spans="1:13" s="22" customFormat="1" x14ac:dyDescent="0.25">
      <c r="A79" s="16"/>
      <c r="B79" s="17" t="s">
        <v>100</v>
      </c>
      <c r="C79" s="23" t="s">
        <v>202</v>
      </c>
      <c r="D79" s="23" t="s">
        <v>203</v>
      </c>
      <c r="E79" s="18">
        <v>137</v>
      </c>
      <c r="F79" s="17" t="s">
        <v>175</v>
      </c>
      <c r="G79" s="18">
        <v>17669</v>
      </c>
      <c r="H79" s="19">
        <v>5</v>
      </c>
      <c r="I79" s="18">
        <f t="shared" si="4"/>
        <v>3533.8</v>
      </c>
      <c r="J79" s="18">
        <v>108443</v>
      </c>
      <c r="K79" s="20">
        <f t="shared" si="5"/>
        <v>1.3382325383538285E-3</v>
      </c>
      <c r="L79" s="18">
        <f t="shared" si="6"/>
        <v>128.97080291970804</v>
      </c>
      <c r="M79" s="32"/>
    </row>
    <row r="80" spans="1:13" s="22" customFormat="1" x14ac:dyDescent="0.25">
      <c r="A80" s="16"/>
      <c r="B80" s="17" t="s">
        <v>100</v>
      </c>
      <c r="C80" s="23" t="s">
        <v>204</v>
      </c>
      <c r="D80" s="23" t="s">
        <v>205</v>
      </c>
      <c r="E80" s="18">
        <v>105</v>
      </c>
      <c r="F80" s="17" t="s">
        <v>181</v>
      </c>
      <c r="G80" s="18">
        <v>3773</v>
      </c>
      <c r="H80" s="19">
        <v>3</v>
      </c>
      <c r="I80" s="18">
        <f t="shared" si="4"/>
        <v>1257.6666666666667</v>
      </c>
      <c r="J80" s="18">
        <v>63671</v>
      </c>
      <c r="K80" s="20">
        <f t="shared" si="5"/>
        <v>2.857632784656175E-4</v>
      </c>
      <c r="L80" s="18">
        <f t="shared" si="6"/>
        <v>35.93333333333333</v>
      </c>
      <c r="M80" s="32"/>
    </row>
    <row r="81" spans="1:13" s="22" customFormat="1" x14ac:dyDescent="0.25">
      <c r="A81" s="16"/>
      <c r="B81" s="17" t="s">
        <v>206</v>
      </c>
      <c r="C81" s="23" t="s">
        <v>207</v>
      </c>
      <c r="D81" s="23" t="s">
        <v>208</v>
      </c>
      <c r="E81" s="18">
        <v>108.56</v>
      </c>
      <c r="F81" s="17" t="s">
        <v>184</v>
      </c>
      <c r="G81" s="18">
        <v>17607</v>
      </c>
      <c r="H81" s="19">
        <v>21</v>
      </c>
      <c r="I81" s="18">
        <f t="shared" si="4"/>
        <v>838.42857142857144</v>
      </c>
      <c r="J81" s="18">
        <v>92372</v>
      </c>
      <c r="K81" s="20">
        <f t="shared" si="5"/>
        <v>1.3335367198367683E-3</v>
      </c>
      <c r="L81" s="18">
        <f t="shared" si="6"/>
        <v>162.18680913780398</v>
      </c>
      <c r="M81" s="32"/>
    </row>
    <row r="82" spans="1:13" s="22" customFormat="1" x14ac:dyDescent="0.25">
      <c r="A82" s="16"/>
      <c r="B82" s="17" t="s">
        <v>206</v>
      </c>
      <c r="C82" s="23" t="s">
        <v>209</v>
      </c>
      <c r="D82" s="23" t="s">
        <v>210</v>
      </c>
      <c r="E82" s="18">
        <v>72.55</v>
      </c>
      <c r="F82" s="17" t="s">
        <v>184</v>
      </c>
      <c r="G82" s="18">
        <v>12253</v>
      </c>
      <c r="H82" s="19">
        <v>11</v>
      </c>
      <c r="I82" s="18">
        <f t="shared" si="4"/>
        <v>1113.909090909091</v>
      </c>
      <c r="J82" s="18">
        <v>133591</v>
      </c>
      <c r="K82" s="20">
        <f t="shared" si="5"/>
        <v>9.2803006918611478E-4</v>
      </c>
      <c r="L82" s="18">
        <f t="shared" si="6"/>
        <v>168.89042039972435</v>
      </c>
      <c r="M82" s="32"/>
    </row>
    <row r="83" spans="1:13" s="22" customFormat="1" x14ac:dyDescent="0.25">
      <c r="A83" s="16"/>
      <c r="B83" s="17" t="s">
        <v>100</v>
      </c>
      <c r="C83" s="23" t="s">
        <v>211</v>
      </c>
      <c r="D83" s="23" t="s">
        <v>212</v>
      </c>
      <c r="E83" s="18">
        <v>78</v>
      </c>
      <c r="F83" s="17" t="s">
        <v>167</v>
      </c>
      <c r="G83" s="18"/>
      <c r="H83" s="19"/>
      <c r="I83" s="18">
        <f t="shared" si="4"/>
        <v>0</v>
      </c>
      <c r="J83" s="18"/>
      <c r="K83" s="20">
        <f t="shared" si="5"/>
        <v>0</v>
      </c>
      <c r="L83" s="18">
        <f t="shared" si="6"/>
        <v>0</v>
      </c>
      <c r="M83" s="32"/>
    </row>
    <row r="84" spans="1:13" s="22" customFormat="1" x14ac:dyDescent="0.25">
      <c r="A84" s="16"/>
      <c r="B84" s="17" t="s">
        <v>176</v>
      </c>
      <c r="C84" s="23" t="s">
        <v>213</v>
      </c>
      <c r="D84" s="17" t="s">
        <v>214</v>
      </c>
      <c r="E84" s="18">
        <v>78</v>
      </c>
      <c r="F84" s="17" t="s">
        <v>184</v>
      </c>
      <c r="G84" s="18">
        <v>24924</v>
      </c>
      <c r="H84" s="19">
        <v>15</v>
      </c>
      <c r="I84" s="18">
        <f t="shared" si="4"/>
        <v>1661.6</v>
      </c>
      <c r="J84" s="18">
        <v>165511</v>
      </c>
      <c r="K84" s="20">
        <f t="shared" si="5"/>
        <v>1.8877190438582163E-3</v>
      </c>
      <c r="L84" s="18">
        <f t="shared" si="6"/>
        <v>319.53846153846155</v>
      </c>
      <c r="M84" s="32"/>
    </row>
    <row r="85" spans="1:13" s="22" customFormat="1" x14ac:dyDescent="0.25">
      <c r="A85" s="16"/>
      <c r="B85" s="17" t="s">
        <v>100</v>
      </c>
      <c r="C85" s="23" t="s">
        <v>215</v>
      </c>
      <c r="D85" s="17" t="s">
        <v>216</v>
      </c>
      <c r="E85" s="18">
        <v>81</v>
      </c>
      <c r="F85" s="17" t="s">
        <v>217</v>
      </c>
      <c r="G85" s="18">
        <v>18142</v>
      </c>
      <c r="H85" s="19">
        <v>28</v>
      </c>
      <c r="I85" s="18">
        <f t="shared" si="4"/>
        <v>647.92857142857144</v>
      </c>
      <c r="J85" s="18">
        <v>140566</v>
      </c>
      <c r="K85" s="20">
        <f t="shared" si="5"/>
        <v>1.3740570892984978E-3</v>
      </c>
      <c r="L85" s="18">
        <f t="shared" si="6"/>
        <v>223.97530864197532</v>
      </c>
      <c r="M85" s="32"/>
    </row>
    <row r="86" spans="1:13" s="22" customFormat="1" x14ac:dyDescent="0.25">
      <c r="A86" s="16"/>
      <c r="B86" s="17" t="s">
        <v>100</v>
      </c>
      <c r="C86" s="23" t="s">
        <v>218</v>
      </c>
      <c r="D86" s="17" t="s">
        <v>219</v>
      </c>
      <c r="E86" s="18">
        <v>343</v>
      </c>
      <c r="F86" s="17" t="s">
        <v>99</v>
      </c>
      <c r="G86" s="18">
        <v>48377.3</v>
      </c>
      <c r="H86" s="19">
        <v>42</v>
      </c>
      <c r="I86" s="18">
        <f t="shared" si="4"/>
        <v>1151.8404761904762</v>
      </c>
      <c r="J86" s="18">
        <v>450305.3</v>
      </c>
      <c r="K86" s="20">
        <f t="shared" si="5"/>
        <v>3.6640487281512637E-3</v>
      </c>
      <c r="L86" s="18">
        <f t="shared" si="6"/>
        <v>141.04169096209912</v>
      </c>
      <c r="M86" s="32"/>
    </row>
    <row r="87" spans="1:13" s="22" customFormat="1" x14ac:dyDescent="0.25">
      <c r="A87" s="16"/>
      <c r="B87" s="17" t="s">
        <v>100</v>
      </c>
      <c r="C87" s="23" t="s">
        <v>220</v>
      </c>
      <c r="D87" s="17" t="s">
        <v>221</v>
      </c>
      <c r="E87" s="18">
        <v>343</v>
      </c>
      <c r="F87" s="17" t="s">
        <v>152</v>
      </c>
      <c r="G87" s="18">
        <v>41454.199999999997</v>
      </c>
      <c r="H87" s="19">
        <v>37</v>
      </c>
      <c r="I87" s="18">
        <f t="shared" si="4"/>
        <v>1120.3837837837837</v>
      </c>
      <c r="J87" s="18">
        <v>277008.40000000002</v>
      </c>
      <c r="K87" s="20">
        <f t="shared" si="5"/>
        <v>3.1396999995148157E-3</v>
      </c>
      <c r="L87" s="18">
        <f t="shared" si="6"/>
        <v>120.85772594752186</v>
      </c>
      <c r="M87" s="32"/>
    </row>
    <row r="88" spans="1:13" s="37" customFormat="1" x14ac:dyDescent="0.25">
      <c r="A88" s="16"/>
      <c r="B88" s="17" t="s">
        <v>100</v>
      </c>
      <c r="C88" s="23" t="s">
        <v>222</v>
      </c>
      <c r="D88" s="23" t="s">
        <v>223</v>
      </c>
      <c r="E88" s="18">
        <v>118.72</v>
      </c>
      <c r="F88" s="17" t="s">
        <v>175</v>
      </c>
      <c r="G88" s="18">
        <v>2238</v>
      </c>
      <c r="H88" s="19">
        <v>2</v>
      </c>
      <c r="I88" s="18">
        <f t="shared" si="4"/>
        <v>1119</v>
      </c>
      <c r="J88" s="18">
        <v>67926</v>
      </c>
      <c r="K88" s="20">
        <f t="shared" si="5"/>
        <v>1.695039006642067E-4</v>
      </c>
      <c r="L88" s="18">
        <f t="shared" si="6"/>
        <v>18.851078167115904</v>
      </c>
      <c r="M88" s="32"/>
    </row>
    <row r="89" spans="1:13" s="37" customFormat="1" x14ac:dyDescent="0.25">
      <c r="A89" s="16"/>
      <c r="B89" s="17" t="s">
        <v>100</v>
      </c>
      <c r="C89" s="23" t="s">
        <v>224</v>
      </c>
      <c r="D89" s="17" t="s">
        <v>225</v>
      </c>
      <c r="E89" s="18">
        <v>51.3</v>
      </c>
      <c r="F89" s="17" t="s">
        <v>181</v>
      </c>
      <c r="G89" s="18">
        <v>10903</v>
      </c>
      <c r="H89" s="19">
        <v>15</v>
      </c>
      <c r="I89" s="18">
        <f t="shared" si="4"/>
        <v>726.86666666666667</v>
      </c>
      <c r="J89" s="18">
        <v>155917</v>
      </c>
      <c r="K89" s="20">
        <f t="shared" si="5"/>
        <v>8.2578240792754499E-4</v>
      </c>
      <c r="L89" s="18">
        <f t="shared" si="6"/>
        <v>212.53411306042887</v>
      </c>
      <c r="M89" s="32"/>
    </row>
    <row r="90" spans="1:13" s="37" customFormat="1" x14ac:dyDescent="0.25">
      <c r="A90" s="16"/>
      <c r="B90" s="17" t="s">
        <v>100</v>
      </c>
      <c r="C90" s="23" t="s">
        <v>226</v>
      </c>
      <c r="D90" s="17" t="s">
        <v>227</v>
      </c>
      <c r="E90" s="18">
        <v>118.83</v>
      </c>
      <c r="F90" s="17" t="s">
        <v>175</v>
      </c>
      <c r="G90" s="18">
        <v>27724</v>
      </c>
      <c r="H90" s="19">
        <v>18</v>
      </c>
      <c r="I90" s="18">
        <f t="shared" si="4"/>
        <v>1540.2222222222222</v>
      </c>
      <c r="J90" s="18">
        <v>258709</v>
      </c>
      <c r="K90" s="20">
        <f t="shared" si="5"/>
        <v>2.0997882672093237E-3</v>
      </c>
      <c r="L90" s="18">
        <f t="shared" si="6"/>
        <v>233.30808718337121</v>
      </c>
      <c r="M90" s="32"/>
    </row>
    <row r="91" spans="1:13" s="38" customFormat="1" x14ac:dyDescent="0.25">
      <c r="A91" s="16"/>
      <c r="B91" s="17" t="s">
        <v>197</v>
      </c>
      <c r="C91" s="23" t="s">
        <v>228</v>
      </c>
      <c r="D91" s="23" t="s">
        <v>229</v>
      </c>
      <c r="E91" s="18">
        <v>114.8</v>
      </c>
      <c r="F91" s="17" t="s">
        <v>230</v>
      </c>
      <c r="G91" s="18">
        <v>13516</v>
      </c>
      <c r="H91" s="19">
        <v>212</v>
      </c>
      <c r="I91" s="18">
        <f t="shared" si="4"/>
        <v>63.754716981132077</v>
      </c>
      <c r="J91" s="18">
        <v>109089</v>
      </c>
      <c r="K91" s="20">
        <f t="shared" si="5"/>
        <v>1.0236884367191322E-3</v>
      </c>
      <c r="L91" s="18">
        <f t="shared" si="6"/>
        <v>117.73519163763066</v>
      </c>
      <c r="M91" s="24"/>
    </row>
    <row r="92" spans="1:13" s="38" customFormat="1" x14ac:dyDescent="0.25">
      <c r="A92" s="16"/>
      <c r="B92" s="17" t="s">
        <v>176</v>
      </c>
      <c r="C92" s="23" t="s">
        <v>231</v>
      </c>
      <c r="D92" s="23" t="s">
        <v>232</v>
      </c>
      <c r="E92" s="18">
        <v>178.06</v>
      </c>
      <c r="F92" s="17" t="s">
        <v>184</v>
      </c>
      <c r="G92" s="18">
        <v>23189</v>
      </c>
      <c r="H92" s="19">
        <v>6</v>
      </c>
      <c r="I92" s="18">
        <f t="shared" si="4"/>
        <v>3864.8333333333335</v>
      </c>
      <c r="J92" s="18">
        <v>193689</v>
      </c>
      <c r="K92" s="20">
        <f t="shared" si="5"/>
        <v>1.7563118643888693E-3</v>
      </c>
      <c r="L92" s="18">
        <f t="shared" si="6"/>
        <v>130.23138267999551</v>
      </c>
      <c r="M92" s="24"/>
    </row>
    <row r="93" spans="1:13" s="38" customFormat="1" x14ac:dyDescent="0.25">
      <c r="A93" s="16"/>
      <c r="B93" s="17" t="s">
        <v>100</v>
      </c>
      <c r="C93" s="23" t="s">
        <v>233</v>
      </c>
      <c r="D93" s="23" t="s">
        <v>234</v>
      </c>
      <c r="E93" s="18">
        <v>115.41</v>
      </c>
      <c r="F93" s="17" t="s">
        <v>184</v>
      </c>
      <c r="G93" s="18">
        <v>4834</v>
      </c>
      <c r="H93" s="19">
        <v>3</v>
      </c>
      <c r="I93" s="18">
        <f t="shared" si="4"/>
        <v>1611.3333333333333</v>
      </c>
      <c r="J93" s="18">
        <v>98943</v>
      </c>
      <c r="K93" s="20">
        <f t="shared" si="5"/>
        <v>3.6612236631401929E-4</v>
      </c>
      <c r="L93" s="18">
        <f t="shared" si="6"/>
        <v>41.885451867255874</v>
      </c>
      <c r="M93" s="32"/>
    </row>
    <row r="94" spans="1:13" s="38" customFormat="1" x14ac:dyDescent="0.25">
      <c r="A94" s="16"/>
      <c r="B94" s="17" t="s">
        <v>100</v>
      </c>
      <c r="C94" s="23" t="s">
        <v>235</v>
      </c>
      <c r="D94" s="17" t="s">
        <v>236</v>
      </c>
      <c r="E94" s="18">
        <v>112.69</v>
      </c>
      <c r="F94" s="17" t="s">
        <v>184</v>
      </c>
      <c r="G94" s="18">
        <v>10963</v>
      </c>
      <c r="H94" s="19">
        <v>6</v>
      </c>
      <c r="I94" s="18">
        <f t="shared" si="4"/>
        <v>1827.1666666666667</v>
      </c>
      <c r="J94" s="18">
        <v>68100</v>
      </c>
      <c r="K94" s="20">
        <f t="shared" si="5"/>
        <v>8.3032674842792591E-4</v>
      </c>
      <c r="L94" s="18">
        <f t="shared" si="6"/>
        <v>97.284586032478487</v>
      </c>
      <c r="M94" s="32"/>
    </row>
    <row r="95" spans="1:13" s="38" customFormat="1" x14ac:dyDescent="0.25">
      <c r="A95" s="16"/>
      <c r="B95" s="17" t="s">
        <v>100</v>
      </c>
      <c r="C95" s="23" t="s">
        <v>237</v>
      </c>
      <c r="D95" s="23" t="s">
        <v>238</v>
      </c>
      <c r="E95" s="18">
        <v>59.89</v>
      </c>
      <c r="F95" s="17" t="s">
        <v>152</v>
      </c>
      <c r="G95" s="18">
        <v>7276</v>
      </c>
      <c r="H95" s="19">
        <v>5</v>
      </c>
      <c r="I95" s="18">
        <f t="shared" si="4"/>
        <v>1455.2</v>
      </c>
      <c r="J95" s="18">
        <v>59729</v>
      </c>
      <c r="K95" s="20">
        <f t="shared" si="5"/>
        <v>5.5107702467952098E-4</v>
      </c>
      <c r="L95" s="18">
        <f t="shared" si="6"/>
        <v>121.48939722825179</v>
      </c>
      <c r="M95" s="32"/>
    </row>
    <row r="96" spans="1:13" s="38" customFormat="1" x14ac:dyDescent="0.25">
      <c r="A96" s="16"/>
      <c r="B96" s="17" t="s">
        <v>100</v>
      </c>
      <c r="C96" s="23" t="s">
        <v>239</v>
      </c>
      <c r="D96" s="23" t="s">
        <v>240</v>
      </c>
      <c r="E96" s="18">
        <v>174</v>
      </c>
      <c r="F96" s="17" t="s">
        <v>241</v>
      </c>
      <c r="G96" s="18">
        <v>27182</v>
      </c>
      <c r="H96" s="19">
        <v>12</v>
      </c>
      <c r="I96" s="18">
        <f t="shared" si="4"/>
        <v>2265.1666666666665</v>
      </c>
      <c r="J96" s="18">
        <v>174844</v>
      </c>
      <c r="K96" s="20">
        <f t="shared" si="5"/>
        <v>2.0587377246892168E-3</v>
      </c>
      <c r="L96" s="18">
        <f t="shared" si="6"/>
        <v>156.2183908045977</v>
      </c>
      <c r="M96" s="32"/>
    </row>
    <row r="97" spans="1:13" s="38" customFormat="1" x14ac:dyDescent="0.25">
      <c r="A97" s="16"/>
      <c r="B97" s="17" t="s">
        <v>100</v>
      </c>
      <c r="C97" s="23" t="s">
        <v>242</v>
      </c>
      <c r="D97" s="23" t="s">
        <v>243</v>
      </c>
      <c r="E97" s="18">
        <v>63.12</v>
      </c>
      <c r="F97" s="17" t="s">
        <v>152</v>
      </c>
      <c r="G97" s="18">
        <v>9443</v>
      </c>
      <c r="H97" s="19">
        <v>8</v>
      </c>
      <c r="I97" s="18">
        <f t="shared" si="4"/>
        <v>1180.375</v>
      </c>
      <c r="J97" s="18">
        <v>79816</v>
      </c>
      <c r="K97" s="20">
        <f t="shared" si="5"/>
        <v>7.1520345575161036E-4</v>
      </c>
      <c r="L97" s="18">
        <f t="shared" si="6"/>
        <v>149.60392902408111</v>
      </c>
      <c r="M97" s="32"/>
    </row>
    <row r="98" spans="1:13" s="38" customFormat="1" x14ac:dyDescent="0.25">
      <c r="A98" s="16"/>
      <c r="B98" s="17" t="s">
        <v>100</v>
      </c>
      <c r="C98" s="23" t="s">
        <v>244</v>
      </c>
      <c r="D98" s="23" t="s">
        <v>245</v>
      </c>
      <c r="E98" s="18">
        <v>152.74</v>
      </c>
      <c r="F98" s="17" t="s">
        <v>184</v>
      </c>
      <c r="G98" s="18">
        <v>14710</v>
      </c>
      <c r="H98" s="19">
        <v>11</v>
      </c>
      <c r="I98" s="18">
        <f t="shared" si="4"/>
        <v>1337.2727272727273</v>
      </c>
      <c r="J98" s="18">
        <v>74466</v>
      </c>
      <c r="K98" s="20">
        <f t="shared" si="5"/>
        <v>1.1141208126767116E-3</v>
      </c>
      <c r="L98" s="18">
        <f t="shared" si="6"/>
        <v>96.307450569595389</v>
      </c>
      <c r="M98" s="32"/>
    </row>
    <row r="99" spans="1:13" s="38" customFormat="1" x14ac:dyDescent="0.25">
      <c r="A99" s="16"/>
      <c r="B99" s="17" t="s">
        <v>100</v>
      </c>
      <c r="C99" s="23" t="s">
        <v>246</v>
      </c>
      <c r="D99" s="23" t="s">
        <v>247</v>
      </c>
      <c r="E99" s="18">
        <v>65.260000000000005</v>
      </c>
      <c r="F99" s="17" t="s">
        <v>248</v>
      </c>
      <c r="G99" s="18">
        <v>12347</v>
      </c>
      <c r="H99" s="19">
        <v>5</v>
      </c>
      <c r="I99" s="18">
        <f t="shared" si="4"/>
        <v>2469.4</v>
      </c>
      <c r="J99" s="18">
        <v>70895</v>
      </c>
      <c r="K99" s="20">
        <f t="shared" si="5"/>
        <v>9.3514953597004474E-4</v>
      </c>
      <c r="L99" s="18">
        <f t="shared" si="6"/>
        <v>189.19705792215751</v>
      </c>
      <c r="M99" s="24"/>
    </row>
    <row r="100" spans="1:13" s="38" customFormat="1" x14ac:dyDescent="0.25">
      <c r="A100" s="16"/>
      <c r="B100" s="17" t="s">
        <v>100</v>
      </c>
      <c r="C100" s="23" t="s">
        <v>249</v>
      </c>
      <c r="D100" s="23" t="s">
        <v>250</v>
      </c>
      <c r="E100" s="18">
        <v>130.24</v>
      </c>
      <c r="F100" s="17" t="s">
        <v>251</v>
      </c>
      <c r="G100" s="18">
        <v>11722</v>
      </c>
      <c r="H100" s="19">
        <v>12</v>
      </c>
      <c r="I100" s="18">
        <f t="shared" si="4"/>
        <v>976.83333333333337</v>
      </c>
      <c r="J100" s="18">
        <v>19728</v>
      </c>
      <c r="K100" s="20">
        <f t="shared" si="5"/>
        <v>8.8781265575774398E-4</v>
      </c>
      <c r="L100" s="18">
        <f t="shared" si="6"/>
        <v>90.003071253071241</v>
      </c>
      <c r="M100" s="24"/>
    </row>
    <row r="101" spans="1:13" s="38" customFormat="1" x14ac:dyDescent="0.25">
      <c r="A101" s="16"/>
      <c r="B101" s="17" t="s">
        <v>100</v>
      </c>
      <c r="C101" s="23" t="s">
        <v>252</v>
      </c>
      <c r="D101" s="23" t="s">
        <v>253</v>
      </c>
      <c r="E101" s="18">
        <v>65.09</v>
      </c>
      <c r="F101" s="17" t="s">
        <v>248</v>
      </c>
      <c r="G101" s="18"/>
      <c r="H101" s="19"/>
      <c r="I101" s="18">
        <f t="shared" si="4"/>
        <v>0</v>
      </c>
      <c r="J101" s="18"/>
      <c r="K101" s="20">
        <f t="shared" si="5"/>
        <v>0</v>
      </c>
      <c r="L101" s="18">
        <f t="shared" si="6"/>
        <v>0</v>
      </c>
      <c r="M101" s="24"/>
    </row>
    <row r="102" spans="1:13" s="38" customFormat="1" x14ac:dyDescent="0.25">
      <c r="A102" s="16"/>
      <c r="B102" s="17" t="s">
        <v>100</v>
      </c>
      <c r="C102" s="23" t="s">
        <v>254</v>
      </c>
      <c r="D102" s="23" t="s">
        <v>255</v>
      </c>
      <c r="E102" s="18">
        <v>120.85</v>
      </c>
      <c r="F102" s="17" t="s">
        <v>256</v>
      </c>
      <c r="G102" s="18">
        <v>5395</v>
      </c>
      <c r="H102" s="19">
        <v>3</v>
      </c>
      <c r="I102" s="18">
        <f t="shared" si="4"/>
        <v>1798.3333333333333</v>
      </c>
      <c r="J102" s="18">
        <v>63496</v>
      </c>
      <c r="K102" s="20">
        <f t="shared" si="5"/>
        <v>4.086119499925805E-4</v>
      </c>
      <c r="L102" s="18">
        <f t="shared" si="6"/>
        <v>44.642118328506413</v>
      </c>
      <c r="M102" s="32"/>
    </row>
    <row r="103" spans="1:13" s="38" customFormat="1" x14ac:dyDescent="0.25">
      <c r="A103" s="16"/>
      <c r="B103" s="17" t="s">
        <v>100</v>
      </c>
      <c r="C103" s="23" t="s">
        <v>257</v>
      </c>
      <c r="D103" s="23" t="s">
        <v>258</v>
      </c>
      <c r="E103" s="18">
        <v>83.45</v>
      </c>
      <c r="F103" s="17" t="s">
        <v>259</v>
      </c>
      <c r="G103" s="18">
        <v>12105</v>
      </c>
      <c r="H103" s="19">
        <v>12</v>
      </c>
      <c r="I103" s="18">
        <f t="shared" si="4"/>
        <v>1008.75</v>
      </c>
      <c r="J103" s="18">
        <v>74433</v>
      </c>
      <c r="K103" s="20">
        <f t="shared" si="5"/>
        <v>9.1682069595184189E-4</v>
      </c>
      <c r="L103" s="18">
        <f t="shared" si="6"/>
        <v>145.0569203115638</v>
      </c>
      <c r="M103" s="32"/>
    </row>
    <row r="104" spans="1:13" s="38" customFormat="1" x14ac:dyDescent="0.25">
      <c r="A104" s="16"/>
      <c r="B104" s="17" t="s">
        <v>197</v>
      </c>
      <c r="C104" s="23" t="s">
        <v>260</v>
      </c>
      <c r="D104" s="23" t="s">
        <v>261</v>
      </c>
      <c r="E104" s="18">
        <v>59.05</v>
      </c>
      <c r="F104" s="17" t="s">
        <v>99</v>
      </c>
      <c r="G104" s="18">
        <v>540</v>
      </c>
      <c r="H104" s="19">
        <v>1</v>
      </c>
      <c r="I104" s="18">
        <f t="shared" si="4"/>
        <v>540</v>
      </c>
      <c r="J104" s="18">
        <v>32209</v>
      </c>
      <c r="K104" s="20">
        <f t="shared" si="5"/>
        <v>4.0899064503427891E-5</v>
      </c>
      <c r="L104" s="18">
        <f t="shared" si="6"/>
        <v>9.144792548687553</v>
      </c>
      <c r="M104" s="24"/>
    </row>
    <row r="105" spans="1:13" s="38" customFormat="1" x14ac:dyDescent="0.25">
      <c r="A105" s="16"/>
      <c r="B105" s="17" t="s">
        <v>197</v>
      </c>
      <c r="C105" s="23" t="s">
        <v>262</v>
      </c>
      <c r="D105" s="23" t="s">
        <v>263</v>
      </c>
      <c r="E105" s="18">
        <v>88.92</v>
      </c>
      <c r="F105" s="17" t="s">
        <v>264</v>
      </c>
      <c r="G105" s="18">
        <v>2429</v>
      </c>
      <c r="H105" s="19">
        <v>1</v>
      </c>
      <c r="I105" s="18">
        <f t="shared" si="4"/>
        <v>2429</v>
      </c>
      <c r="J105" s="18">
        <v>53247</v>
      </c>
      <c r="K105" s="20">
        <f t="shared" si="5"/>
        <v>1.8397005125708583E-4</v>
      </c>
      <c r="L105" s="18">
        <f t="shared" si="6"/>
        <v>27.316689158794421</v>
      </c>
      <c r="M105" s="24"/>
    </row>
    <row r="106" spans="1:13" s="38" customFormat="1" x14ac:dyDescent="0.25">
      <c r="A106" s="16"/>
      <c r="B106" s="17" t="s">
        <v>100</v>
      </c>
      <c r="C106" s="23" t="s">
        <v>265</v>
      </c>
      <c r="D106" s="23" t="s">
        <v>266</v>
      </c>
      <c r="E106" s="18">
        <v>201.74</v>
      </c>
      <c r="F106" s="17" t="s">
        <v>175</v>
      </c>
      <c r="G106" s="18">
        <v>4742</v>
      </c>
      <c r="H106" s="19">
        <v>2</v>
      </c>
      <c r="I106" s="18">
        <f t="shared" si="4"/>
        <v>2371</v>
      </c>
      <c r="J106" s="18">
        <v>84425</v>
      </c>
      <c r="K106" s="20">
        <f t="shared" si="5"/>
        <v>3.5915437754676863E-4</v>
      </c>
      <c r="L106" s="18">
        <f t="shared" si="6"/>
        <v>23.505502131456328</v>
      </c>
      <c r="M106" s="24"/>
    </row>
    <row r="107" spans="1:13" s="38" customFormat="1" x14ac:dyDescent="0.25">
      <c r="A107" s="16"/>
      <c r="B107" s="17" t="s">
        <v>100</v>
      </c>
      <c r="C107" s="23" t="s">
        <v>267</v>
      </c>
      <c r="D107" s="23" t="s">
        <v>268</v>
      </c>
      <c r="E107" s="18">
        <v>218</v>
      </c>
      <c r="F107" s="17" t="s">
        <v>152</v>
      </c>
      <c r="G107" s="18">
        <v>56033</v>
      </c>
      <c r="H107" s="19">
        <v>32</v>
      </c>
      <c r="I107" s="18">
        <f t="shared" si="4"/>
        <v>1751.03125</v>
      </c>
      <c r="J107" s="18">
        <v>485261</v>
      </c>
      <c r="K107" s="20">
        <f t="shared" si="5"/>
        <v>4.2438838542973615E-3</v>
      </c>
      <c r="L107" s="18">
        <f t="shared" si="6"/>
        <v>257.03211009174311</v>
      </c>
      <c r="M107" s="24"/>
    </row>
    <row r="108" spans="1:13" s="38" customFormat="1" x14ac:dyDescent="0.25">
      <c r="A108" s="16"/>
      <c r="B108" s="17" t="s">
        <v>100</v>
      </c>
      <c r="C108" s="23" t="s">
        <v>269</v>
      </c>
      <c r="D108" s="17" t="s">
        <v>270</v>
      </c>
      <c r="E108" s="18">
        <v>95</v>
      </c>
      <c r="F108" s="17" t="s">
        <v>152</v>
      </c>
      <c r="G108" s="18">
        <v>10020</v>
      </c>
      <c r="H108" s="19">
        <v>7</v>
      </c>
      <c r="I108" s="18">
        <f t="shared" si="4"/>
        <v>1431.4285714285713</v>
      </c>
      <c r="J108" s="18">
        <v>99737</v>
      </c>
      <c r="K108" s="20">
        <f t="shared" si="5"/>
        <v>7.589048635636065E-4</v>
      </c>
      <c r="L108" s="18">
        <f t="shared" si="6"/>
        <v>105.47368421052632</v>
      </c>
      <c r="M108" s="24"/>
    </row>
    <row r="109" spans="1:13" s="38" customFormat="1" x14ac:dyDescent="0.25">
      <c r="A109" s="16"/>
      <c r="B109" s="17" t="s">
        <v>100</v>
      </c>
      <c r="C109" s="23" t="s">
        <v>271</v>
      </c>
      <c r="D109" s="23" t="s">
        <v>272</v>
      </c>
      <c r="E109" s="18">
        <v>72</v>
      </c>
      <c r="F109" s="17" t="s">
        <v>251</v>
      </c>
      <c r="G109" s="18">
        <v>32515</v>
      </c>
      <c r="H109" s="19">
        <v>36</v>
      </c>
      <c r="I109" s="18">
        <f t="shared" si="4"/>
        <v>903.19444444444446</v>
      </c>
      <c r="J109" s="18">
        <v>217742</v>
      </c>
      <c r="K109" s="20">
        <f t="shared" si="5"/>
        <v>2.4626538561647367E-3</v>
      </c>
      <c r="L109" s="18">
        <f t="shared" si="6"/>
        <v>451.59722222222223</v>
      </c>
      <c r="M109" s="24"/>
    </row>
    <row r="110" spans="1:13" s="38" customFormat="1" x14ac:dyDescent="0.25">
      <c r="A110" s="16"/>
      <c r="B110" s="17" t="s">
        <v>100</v>
      </c>
      <c r="C110" s="23" t="s">
        <v>273</v>
      </c>
      <c r="D110" s="17" t="s">
        <v>274</v>
      </c>
      <c r="E110" s="18">
        <v>88</v>
      </c>
      <c r="F110" s="17" t="s">
        <v>167</v>
      </c>
      <c r="G110" s="18">
        <v>9604</v>
      </c>
      <c r="H110" s="19">
        <v>14</v>
      </c>
      <c r="I110" s="18">
        <f t="shared" si="4"/>
        <v>686</v>
      </c>
      <c r="J110" s="18">
        <v>80243</v>
      </c>
      <c r="K110" s="20">
        <f t="shared" si="5"/>
        <v>7.2739743609429898E-4</v>
      </c>
      <c r="L110" s="18">
        <f t="shared" si="6"/>
        <v>109.13636363636364</v>
      </c>
      <c r="M110" s="24"/>
    </row>
    <row r="111" spans="1:13" s="38" customFormat="1" x14ac:dyDescent="0.25">
      <c r="A111" s="16"/>
      <c r="B111" s="17" t="s">
        <v>100</v>
      </c>
      <c r="C111" s="23" t="s">
        <v>275</v>
      </c>
      <c r="D111" s="17" t="s">
        <v>276</v>
      </c>
      <c r="E111" s="18">
        <v>280.75</v>
      </c>
      <c r="F111" s="17" t="s">
        <v>152</v>
      </c>
      <c r="G111" s="18">
        <v>40000</v>
      </c>
      <c r="H111" s="19">
        <v>1</v>
      </c>
      <c r="I111" s="18">
        <f t="shared" si="4"/>
        <v>40000</v>
      </c>
      <c r="J111" s="18">
        <v>260000</v>
      </c>
      <c r="K111" s="20">
        <f t="shared" si="5"/>
        <v>3.0295603335872513E-3</v>
      </c>
      <c r="L111" s="18">
        <f t="shared" si="6"/>
        <v>142.47551202137132</v>
      </c>
      <c r="M111" s="24"/>
    </row>
    <row r="112" spans="1:13" s="38" customFormat="1" x14ac:dyDescent="0.25">
      <c r="A112" s="16"/>
      <c r="B112" s="17" t="s">
        <v>100</v>
      </c>
      <c r="C112" s="23" t="s">
        <v>277</v>
      </c>
      <c r="D112" s="17" t="s">
        <v>278</v>
      </c>
      <c r="E112" s="18">
        <v>400</v>
      </c>
      <c r="F112" s="17" t="s">
        <v>187</v>
      </c>
      <c r="G112" s="18">
        <v>57627</v>
      </c>
      <c r="H112" s="19">
        <v>188</v>
      </c>
      <c r="I112" s="18">
        <f t="shared" si="4"/>
        <v>306.52659574468083</v>
      </c>
      <c r="J112" s="18">
        <v>366848</v>
      </c>
      <c r="K112" s="20">
        <f t="shared" si="5"/>
        <v>4.3646118335908136E-3</v>
      </c>
      <c r="L112" s="18">
        <f t="shared" si="6"/>
        <v>144.0675</v>
      </c>
      <c r="M112" s="24"/>
    </row>
    <row r="113" spans="1:13" s="38" customFormat="1" x14ac:dyDescent="0.25">
      <c r="A113" s="16"/>
      <c r="B113" s="17" t="s">
        <v>100</v>
      </c>
      <c r="C113" s="23" t="s">
        <v>279</v>
      </c>
      <c r="D113" s="17" t="s">
        <v>280</v>
      </c>
      <c r="E113" s="18">
        <v>25.4</v>
      </c>
      <c r="F113" s="17" t="s">
        <v>281</v>
      </c>
      <c r="G113" s="18">
        <v>1609</v>
      </c>
      <c r="H113" s="19">
        <v>9</v>
      </c>
      <c r="I113" s="18">
        <f t="shared" si="4"/>
        <v>178.77777777777777</v>
      </c>
      <c r="J113" s="18">
        <v>20508.599999999999</v>
      </c>
      <c r="K113" s="20">
        <f t="shared" si="5"/>
        <v>1.2186406441854718E-4</v>
      </c>
      <c r="L113" s="18">
        <f t="shared" si="6"/>
        <v>63.346456692913392</v>
      </c>
      <c r="M113" s="24"/>
    </row>
    <row r="114" spans="1:13" s="38" customFormat="1" x14ac:dyDescent="0.25">
      <c r="A114" s="16"/>
      <c r="B114" s="17" t="s">
        <v>100</v>
      </c>
      <c r="C114" s="23" t="s">
        <v>282</v>
      </c>
      <c r="D114" s="23" t="s">
        <v>283</v>
      </c>
      <c r="E114" s="18">
        <v>13</v>
      </c>
      <c r="F114" s="17" t="s">
        <v>284</v>
      </c>
      <c r="G114" s="18">
        <v>1790</v>
      </c>
      <c r="H114" s="19">
        <v>9</v>
      </c>
      <c r="I114" s="18">
        <f t="shared" si="4"/>
        <v>198.88888888888889</v>
      </c>
      <c r="J114" s="18">
        <v>13227</v>
      </c>
      <c r="K114" s="20">
        <f t="shared" si="5"/>
        <v>1.3557282492802949E-4</v>
      </c>
      <c r="L114" s="18">
        <f t="shared" si="6"/>
        <v>137.69230769230768</v>
      </c>
      <c r="M114" s="32"/>
    </row>
    <row r="115" spans="1:13" s="38" customFormat="1" x14ac:dyDescent="0.25">
      <c r="A115" s="16"/>
      <c r="B115" s="17" t="s">
        <v>100</v>
      </c>
      <c r="C115" s="23" t="s">
        <v>285</v>
      </c>
      <c r="D115" s="23" t="s">
        <v>286</v>
      </c>
      <c r="E115" s="18">
        <v>66</v>
      </c>
      <c r="F115" s="17" t="s">
        <v>287</v>
      </c>
      <c r="G115" s="18">
        <v>15832</v>
      </c>
      <c r="H115" s="19">
        <v>31</v>
      </c>
      <c r="I115" s="18">
        <f t="shared" si="4"/>
        <v>510.70967741935482</v>
      </c>
      <c r="J115" s="18">
        <v>151887</v>
      </c>
      <c r="K115" s="20">
        <f t="shared" si="5"/>
        <v>1.1990999800338342E-3</v>
      </c>
      <c r="L115" s="18">
        <f t="shared" si="6"/>
        <v>239.87878787878788</v>
      </c>
      <c r="M115" s="32"/>
    </row>
    <row r="116" spans="1:13" s="38" customFormat="1" x14ac:dyDescent="0.25">
      <c r="A116" s="16"/>
      <c r="B116" s="17" t="s">
        <v>100</v>
      </c>
      <c r="C116" s="23" t="s">
        <v>288</v>
      </c>
      <c r="D116" s="23" t="s">
        <v>289</v>
      </c>
      <c r="E116" s="18">
        <v>10</v>
      </c>
      <c r="F116" s="17" t="s">
        <v>284</v>
      </c>
      <c r="G116" s="18">
        <v>279</v>
      </c>
      <c r="H116" s="19">
        <v>1</v>
      </c>
      <c r="I116" s="18">
        <f t="shared" si="4"/>
        <v>279</v>
      </c>
      <c r="J116" s="18">
        <v>2536</v>
      </c>
      <c r="K116" s="20">
        <f t="shared" si="5"/>
        <v>2.1131183326771076E-5</v>
      </c>
      <c r="L116" s="18">
        <f t="shared" si="6"/>
        <v>27.9</v>
      </c>
      <c r="M116" s="32"/>
    </row>
    <row r="117" spans="1:13" s="38" customFormat="1" x14ac:dyDescent="0.25">
      <c r="A117" s="16"/>
      <c r="B117" s="17" t="s">
        <v>100</v>
      </c>
      <c r="C117" s="23" t="s">
        <v>290</v>
      </c>
      <c r="D117" s="23" t="s">
        <v>291</v>
      </c>
      <c r="E117" s="18">
        <v>100</v>
      </c>
      <c r="F117" s="17" t="s">
        <v>292</v>
      </c>
      <c r="G117" s="18">
        <v>6852</v>
      </c>
      <c r="H117" s="19">
        <v>97</v>
      </c>
      <c r="I117" s="18">
        <f t="shared" si="4"/>
        <v>70.639175257731964</v>
      </c>
      <c r="J117" s="18">
        <v>46014</v>
      </c>
      <c r="K117" s="20">
        <f t="shared" si="5"/>
        <v>5.1896368514349619E-4</v>
      </c>
      <c r="L117" s="18">
        <f t="shared" si="6"/>
        <v>68.52</v>
      </c>
      <c r="M117" s="32"/>
    </row>
    <row r="118" spans="1:13" s="38" customFormat="1" x14ac:dyDescent="0.25">
      <c r="A118" s="16"/>
      <c r="B118" s="17" t="s">
        <v>100</v>
      </c>
      <c r="C118" s="23" t="s">
        <v>293</v>
      </c>
      <c r="D118" s="23" t="s">
        <v>294</v>
      </c>
      <c r="E118" s="18">
        <v>65</v>
      </c>
      <c r="F118" s="17" t="s">
        <v>248</v>
      </c>
      <c r="G118" s="18">
        <v>9477</v>
      </c>
      <c r="H118" s="19">
        <v>23</v>
      </c>
      <c r="I118" s="18">
        <f t="shared" si="4"/>
        <v>412.04347826086956</v>
      </c>
      <c r="J118" s="18">
        <v>71150</v>
      </c>
      <c r="K118" s="20">
        <f t="shared" si="5"/>
        <v>7.1777858203515951E-4</v>
      </c>
      <c r="L118" s="18">
        <f t="shared" si="6"/>
        <v>145.80000000000001</v>
      </c>
      <c r="M118" s="32"/>
    </row>
    <row r="119" spans="1:13" s="38" customFormat="1" x14ac:dyDescent="0.25">
      <c r="A119" s="16"/>
      <c r="B119" s="17" t="s">
        <v>100</v>
      </c>
      <c r="C119" s="23" t="s">
        <v>295</v>
      </c>
      <c r="D119" s="17" t="s">
        <v>296</v>
      </c>
      <c r="E119" s="18">
        <v>46</v>
      </c>
      <c r="F119" s="17" t="s">
        <v>167</v>
      </c>
      <c r="G119" s="18">
        <v>6688</v>
      </c>
      <c r="H119" s="19">
        <v>12</v>
      </c>
      <c r="I119" s="18">
        <f t="shared" si="4"/>
        <v>557.33333333333337</v>
      </c>
      <c r="J119" s="18">
        <v>44732</v>
      </c>
      <c r="K119" s="20">
        <f t="shared" si="5"/>
        <v>5.0654248777578842E-4</v>
      </c>
      <c r="L119" s="18">
        <f t="shared" si="6"/>
        <v>145.39130434782609</v>
      </c>
      <c r="M119" s="32"/>
    </row>
    <row r="120" spans="1:13" s="38" customFormat="1" x14ac:dyDescent="0.25">
      <c r="A120" s="16"/>
      <c r="B120" s="17" t="s">
        <v>100</v>
      </c>
      <c r="C120" s="23" t="s">
        <v>297</v>
      </c>
      <c r="D120" s="17" t="s">
        <v>298</v>
      </c>
      <c r="E120" s="18">
        <v>40</v>
      </c>
      <c r="F120" s="17" t="s">
        <v>287</v>
      </c>
      <c r="G120" s="18">
        <v>6449</v>
      </c>
      <c r="H120" s="19">
        <v>14</v>
      </c>
      <c r="I120" s="18">
        <f t="shared" si="4"/>
        <v>460.64285714285717</v>
      </c>
      <c r="J120" s="18">
        <v>67899</v>
      </c>
      <c r="K120" s="20">
        <f t="shared" si="5"/>
        <v>4.8844086478260461E-4</v>
      </c>
      <c r="L120" s="18">
        <f t="shared" si="6"/>
        <v>161.22499999999999</v>
      </c>
      <c r="M120" s="32"/>
    </row>
    <row r="121" spans="1:13" s="38" customFormat="1" x14ac:dyDescent="0.25">
      <c r="A121" s="16"/>
      <c r="B121" s="17" t="s">
        <v>100</v>
      </c>
      <c r="C121" s="23" t="s">
        <v>299</v>
      </c>
      <c r="D121" s="17" t="s">
        <v>300</v>
      </c>
      <c r="E121" s="18">
        <v>56</v>
      </c>
      <c r="F121" s="17" t="s">
        <v>167</v>
      </c>
      <c r="G121" s="18">
        <v>19224</v>
      </c>
      <c r="H121" s="19">
        <v>38</v>
      </c>
      <c r="I121" s="18">
        <f t="shared" si="4"/>
        <v>505.89473684210526</v>
      </c>
      <c r="J121" s="18">
        <v>113199</v>
      </c>
      <c r="K121" s="20">
        <f t="shared" si="5"/>
        <v>1.4560066963220329E-3</v>
      </c>
      <c r="L121" s="18">
        <f t="shared" si="6"/>
        <v>343.28571428571428</v>
      </c>
      <c r="M121" s="32"/>
    </row>
    <row r="122" spans="1:13" s="38" customFormat="1" x14ac:dyDescent="0.25">
      <c r="A122" s="16"/>
      <c r="B122" s="17" t="s">
        <v>100</v>
      </c>
      <c r="C122" s="23" t="s">
        <v>301</v>
      </c>
      <c r="D122" s="17" t="s">
        <v>302</v>
      </c>
      <c r="E122" s="18">
        <v>36</v>
      </c>
      <c r="F122" s="17" t="s">
        <v>248</v>
      </c>
      <c r="G122" s="18">
        <v>2526</v>
      </c>
      <c r="H122" s="19">
        <v>5</v>
      </c>
      <c r="I122" s="18">
        <f t="shared" si="4"/>
        <v>505.2</v>
      </c>
      <c r="J122" s="18">
        <v>31958</v>
      </c>
      <c r="K122" s="20">
        <f t="shared" si="5"/>
        <v>1.9131673506603492E-4</v>
      </c>
      <c r="L122" s="18">
        <f t="shared" si="6"/>
        <v>70.166666666666671</v>
      </c>
      <c r="M122" s="32"/>
    </row>
    <row r="123" spans="1:13" s="39" customFormat="1" x14ac:dyDescent="0.25">
      <c r="A123" s="25" t="s">
        <v>303</v>
      </c>
      <c r="B123" s="26"/>
      <c r="C123" s="26"/>
      <c r="D123" s="27"/>
      <c r="E123" s="28">
        <f>SUM(E59:E122)</f>
        <v>7419.49</v>
      </c>
      <c r="F123" s="27"/>
      <c r="G123" s="28">
        <f>SUM(G59:G122)</f>
        <v>969881.8</v>
      </c>
      <c r="H123" s="29">
        <f>SUM(H59:H122)</f>
        <v>1231</v>
      </c>
      <c r="I123" s="28">
        <f t="shared" si="4"/>
        <v>787.88123476848091</v>
      </c>
      <c r="J123" s="28">
        <f>SUM(J59:J122)</f>
        <v>7782020.0999999996</v>
      </c>
      <c r="K123" s="30">
        <f t="shared" si="5"/>
        <v>7.3457885738705098E-2</v>
      </c>
      <c r="L123" s="28">
        <f t="shared" si="6"/>
        <v>130.72081773814642</v>
      </c>
      <c r="M123" s="31"/>
    </row>
    <row r="124" spans="1:13" s="22" customFormat="1" x14ac:dyDescent="0.25">
      <c r="A124" s="16"/>
      <c r="B124" s="17" t="s">
        <v>304</v>
      </c>
      <c r="C124" s="23" t="s">
        <v>305</v>
      </c>
      <c r="D124" s="23" t="s">
        <v>306</v>
      </c>
      <c r="E124" s="18">
        <v>120</v>
      </c>
      <c r="F124" s="17" t="s">
        <v>307</v>
      </c>
      <c r="G124" s="18">
        <v>12327</v>
      </c>
      <c r="H124" s="19">
        <v>14</v>
      </c>
      <c r="I124" s="18">
        <f t="shared" si="4"/>
        <v>880.5</v>
      </c>
      <c r="J124" s="18">
        <v>116032</v>
      </c>
      <c r="K124" s="20">
        <f t="shared" si="5"/>
        <v>9.3363475580325117E-4</v>
      </c>
      <c r="L124" s="18">
        <f t="shared" si="6"/>
        <v>102.72499999999999</v>
      </c>
      <c r="M124" s="32"/>
    </row>
    <row r="125" spans="1:13" s="22" customFormat="1" x14ac:dyDescent="0.25">
      <c r="A125" s="16"/>
      <c r="B125" s="17" t="s">
        <v>308</v>
      </c>
      <c r="C125" s="23" t="s">
        <v>309</v>
      </c>
      <c r="D125" s="23" t="s">
        <v>310</v>
      </c>
      <c r="E125" s="18">
        <v>181.86</v>
      </c>
      <c r="F125" s="17" t="s">
        <v>311</v>
      </c>
      <c r="G125" s="18">
        <v>42475</v>
      </c>
      <c r="H125" s="19">
        <v>43</v>
      </c>
      <c r="I125" s="18">
        <f t="shared" si="4"/>
        <v>987.79069767441865</v>
      </c>
      <c r="J125" s="18">
        <v>233488</v>
      </c>
      <c r="K125" s="20">
        <f t="shared" si="5"/>
        <v>3.2170143792279626E-3</v>
      </c>
      <c r="L125" s="18">
        <f t="shared" si="6"/>
        <v>233.55878148025951</v>
      </c>
      <c r="M125" s="32"/>
    </row>
    <row r="126" spans="1:13" s="22" customFormat="1" x14ac:dyDescent="0.25">
      <c r="A126" s="16"/>
      <c r="B126" s="17" t="s">
        <v>308</v>
      </c>
      <c r="C126" s="23" t="s">
        <v>312</v>
      </c>
      <c r="D126" s="23" t="s">
        <v>313</v>
      </c>
      <c r="E126" s="18">
        <v>34.28</v>
      </c>
      <c r="F126" s="17" t="s">
        <v>314</v>
      </c>
      <c r="G126" s="18">
        <v>12652</v>
      </c>
      <c r="H126" s="19">
        <v>53</v>
      </c>
      <c r="I126" s="18">
        <f t="shared" si="4"/>
        <v>238.71698113207546</v>
      </c>
      <c r="J126" s="18">
        <v>125754</v>
      </c>
      <c r="K126" s="20">
        <f t="shared" si="5"/>
        <v>9.5824993351364756E-4</v>
      </c>
      <c r="L126" s="18">
        <f t="shared" si="6"/>
        <v>369.07817969661608</v>
      </c>
      <c r="M126" s="32"/>
    </row>
    <row r="127" spans="1:13" s="22" customFormat="1" x14ac:dyDescent="0.25">
      <c r="A127" s="16"/>
      <c r="B127" s="17" t="s">
        <v>308</v>
      </c>
      <c r="C127" s="23" t="s">
        <v>315</v>
      </c>
      <c r="D127" s="23" t="s">
        <v>316</v>
      </c>
      <c r="E127" s="18">
        <v>119.87</v>
      </c>
      <c r="F127" s="17" t="s">
        <v>307</v>
      </c>
      <c r="G127" s="18">
        <v>16190</v>
      </c>
      <c r="H127" s="19">
        <v>20</v>
      </c>
      <c r="I127" s="18">
        <f t="shared" si="4"/>
        <v>809.5</v>
      </c>
      <c r="J127" s="18">
        <v>212968</v>
      </c>
      <c r="K127" s="20">
        <f t="shared" si="5"/>
        <v>1.2262145450194399E-3</v>
      </c>
      <c r="L127" s="18">
        <f t="shared" si="6"/>
        <v>135.06298490030866</v>
      </c>
      <c r="M127" s="32"/>
    </row>
    <row r="128" spans="1:13" s="22" customFormat="1" x14ac:dyDescent="0.25">
      <c r="A128" s="16"/>
      <c r="B128" s="17" t="s">
        <v>317</v>
      </c>
      <c r="C128" s="23" t="s">
        <v>318</v>
      </c>
      <c r="D128" s="23" t="s">
        <v>319</v>
      </c>
      <c r="E128" s="18">
        <v>146.71</v>
      </c>
      <c r="F128" s="17" t="s">
        <v>181</v>
      </c>
      <c r="G128" s="18">
        <v>45480</v>
      </c>
      <c r="H128" s="19">
        <v>32</v>
      </c>
      <c r="I128" s="18">
        <f t="shared" si="4"/>
        <v>1421.25</v>
      </c>
      <c r="J128" s="18">
        <v>281327</v>
      </c>
      <c r="K128" s="20">
        <f t="shared" si="5"/>
        <v>3.4446100992887047E-3</v>
      </c>
      <c r="L128" s="18">
        <f t="shared" si="6"/>
        <v>309.99931838320492</v>
      </c>
      <c r="M128" s="32"/>
    </row>
    <row r="129" spans="1:13" s="22" customFormat="1" x14ac:dyDescent="0.25">
      <c r="A129" s="16"/>
      <c r="B129" s="17" t="s">
        <v>320</v>
      </c>
      <c r="C129" s="23" t="s">
        <v>321</v>
      </c>
      <c r="D129" s="23" t="s">
        <v>322</v>
      </c>
      <c r="E129" s="18">
        <v>265</v>
      </c>
      <c r="F129" s="17" t="s">
        <v>307</v>
      </c>
      <c r="G129" s="18">
        <v>43180</v>
      </c>
      <c r="H129" s="19">
        <v>42</v>
      </c>
      <c r="I129" s="18">
        <f t="shared" si="4"/>
        <v>1028.0952380952381</v>
      </c>
      <c r="J129" s="18">
        <v>288292.90000000002</v>
      </c>
      <c r="K129" s="20">
        <f t="shared" si="5"/>
        <v>3.2704103801074378E-3</v>
      </c>
      <c r="L129" s="18">
        <f t="shared" si="6"/>
        <v>162.9433962264151</v>
      </c>
      <c r="M129" s="32"/>
    </row>
    <row r="130" spans="1:13" s="22" customFormat="1" x14ac:dyDescent="0.25">
      <c r="A130" s="16"/>
      <c r="B130" s="17" t="s">
        <v>308</v>
      </c>
      <c r="C130" s="23" t="s">
        <v>323</v>
      </c>
      <c r="D130" s="23" t="s">
        <v>324</v>
      </c>
      <c r="E130" s="18">
        <v>62</v>
      </c>
      <c r="F130" s="17" t="s">
        <v>307</v>
      </c>
      <c r="G130" s="18">
        <v>16718</v>
      </c>
      <c r="H130" s="19">
        <v>5</v>
      </c>
      <c r="I130" s="18">
        <f t="shared" si="4"/>
        <v>3343.6</v>
      </c>
      <c r="J130" s="18">
        <v>95537</v>
      </c>
      <c r="K130" s="20">
        <f t="shared" si="5"/>
        <v>1.2662047414227916E-3</v>
      </c>
      <c r="L130" s="18">
        <f t="shared" si="6"/>
        <v>269.64516129032256</v>
      </c>
      <c r="M130" s="32"/>
    </row>
    <row r="131" spans="1:13" s="22" customFormat="1" x14ac:dyDescent="0.25">
      <c r="A131" s="16"/>
      <c r="B131" s="17" t="s">
        <v>325</v>
      </c>
      <c r="C131" s="23" t="s">
        <v>326</v>
      </c>
      <c r="D131" s="23" t="s">
        <v>327</v>
      </c>
      <c r="E131" s="18">
        <v>90</v>
      </c>
      <c r="F131" s="17" t="s">
        <v>187</v>
      </c>
      <c r="G131" s="18">
        <v>19233</v>
      </c>
      <c r="H131" s="19">
        <v>7</v>
      </c>
      <c r="I131" s="18">
        <f t="shared" ref="I131:I194" si="7">IF(OR(H131=0,G131=0),0,G131/H131)</f>
        <v>2747.5714285714284</v>
      </c>
      <c r="J131" s="18">
        <v>92635</v>
      </c>
      <c r="K131" s="20">
        <f t="shared" ref="K131:K194" si="8">G131/$G$528</f>
        <v>1.4566883473970901E-3</v>
      </c>
      <c r="L131" s="18">
        <f t="shared" ref="L131:L194" si="9">G131/E131</f>
        <v>213.7</v>
      </c>
      <c r="M131" s="32"/>
    </row>
    <row r="132" spans="1:13" s="22" customFormat="1" x14ac:dyDescent="0.25">
      <c r="A132" s="16"/>
      <c r="B132" s="17" t="s">
        <v>328</v>
      </c>
      <c r="C132" s="23" t="s">
        <v>329</v>
      </c>
      <c r="D132" s="17" t="s">
        <v>330</v>
      </c>
      <c r="E132" s="18">
        <v>229.22</v>
      </c>
      <c r="F132" s="17" t="s">
        <v>175</v>
      </c>
      <c r="G132" s="18">
        <v>14726</v>
      </c>
      <c r="H132" s="19">
        <v>24</v>
      </c>
      <c r="I132" s="18">
        <f t="shared" si="7"/>
        <v>613.58333333333337</v>
      </c>
      <c r="J132" s="18">
        <v>152572</v>
      </c>
      <c r="K132" s="20">
        <f t="shared" si="8"/>
        <v>1.1153326368101466E-3</v>
      </c>
      <c r="L132" s="18">
        <f t="shared" si="9"/>
        <v>64.243957769828114</v>
      </c>
      <c r="M132" s="32"/>
    </row>
    <row r="133" spans="1:13" s="22" customFormat="1" x14ac:dyDescent="0.25">
      <c r="A133" s="16"/>
      <c r="B133" s="17" t="s">
        <v>308</v>
      </c>
      <c r="C133" s="23" t="s">
        <v>331</v>
      </c>
      <c r="D133" s="17" t="s">
        <v>332</v>
      </c>
      <c r="E133" s="18">
        <v>265</v>
      </c>
      <c r="F133" s="17" t="s">
        <v>181</v>
      </c>
      <c r="G133" s="18">
        <v>20246.599999999999</v>
      </c>
      <c r="H133" s="19">
        <v>32</v>
      </c>
      <c r="I133" s="18">
        <f t="shared" si="7"/>
        <v>632.70624999999995</v>
      </c>
      <c r="J133" s="18">
        <v>261437.60000000003</v>
      </c>
      <c r="K133" s="20">
        <f t="shared" si="8"/>
        <v>1.5334574062501908E-3</v>
      </c>
      <c r="L133" s="18">
        <f t="shared" si="9"/>
        <v>76.402264150943395</v>
      </c>
      <c r="M133" s="32"/>
    </row>
    <row r="134" spans="1:13" s="22" customFormat="1" x14ac:dyDescent="0.25">
      <c r="A134" s="16"/>
      <c r="B134" s="17" t="s">
        <v>317</v>
      </c>
      <c r="C134" s="36" t="s">
        <v>333</v>
      </c>
      <c r="D134" s="23" t="s">
        <v>334</v>
      </c>
      <c r="E134" s="18">
        <v>1370.54</v>
      </c>
      <c r="F134" s="17" t="s">
        <v>335</v>
      </c>
      <c r="G134" s="18">
        <v>65119.7</v>
      </c>
      <c r="H134" s="19">
        <v>325</v>
      </c>
      <c r="I134" s="18">
        <f t="shared" si="7"/>
        <v>200.3683076923077</v>
      </c>
      <c r="J134" s="18">
        <v>707429.1</v>
      </c>
      <c r="K134" s="20">
        <f t="shared" si="8"/>
        <v>4.9321015013775431E-3</v>
      </c>
      <c r="L134" s="18">
        <f t="shared" si="9"/>
        <v>47.513899630802456</v>
      </c>
      <c r="M134" s="32"/>
    </row>
    <row r="135" spans="1:13" s="22" customFormat="1" x14ac:dyDescent="0.25">
      <c r="A135" s="16"/>
      <c r="B135" s="17" t="s">
        <v>308</v>
      </c>
      <c r="C135" s="36" t="s">
        <v>336</v>
      </c>
      <c r="D135" s="23" t="s">
        <v>337</v>
      </c>
      <c r="E135" s="18">
        <v>126.62</v>
      </c>
      <c r="F135" s="17" t="s">
        <v>307</v>
      </c>
      <c r="G135" s="18">
        <v>17443</v>
      </c>
      <c r="H135" s="19">
        <v>8</v>
      </c>
      <c r="I135" s="18">
        <f t="shared" si="7"/>
        <v>2180.375</v>
      </c>
      <c r="J135" s="18">
        <v>154960</v>
      </c>
      <c r="K135" s="20">
        <f t="shared" si="8"/>
        <v>1.3211155224690605E-3</v>
      </c>
      <c r="L135" s="18">
        <f t="shared" si="9"/>
        <v>137.75864792291895</v>
      </c>
      <c r="M135" s="32"/>
    </row>
    <row r="136" spans="1:13" s="22" customFormat="1" x14ac:dyDescent="0.25">
      <c r="A136" s="16"/>
      <c r="B136" s="17" t="s">
        <v>338</v>
      </c>
      <c r="C136" s="23" t="s">
        <v>339</v>
      </c>
      <c r="D136" s="23" t="s">
        <v>340</v>
      </c>
      <c r="E136" s="18">
        <v>46.2</v>
      </c>
      <c r="F136" s="17" t="s">
        <v>184</v>
      </c>
      <c r="G136" s="18">
        <v>6062</v>
      </c>
      <c r="H136" s="19">
        <v>7</v>
      </c>
      <c r="I136" s="18">
        <f t="shared" si="7"/>
        <v>866</v>
      </c>
      <c r="J136" s="18">
        <v>53588</v>
      </c>
      <c r="K136" s="20">
        <f t="shared" si="8"/>
        <v>4.5912986855514796E-4</v>
      </c>
      <c r="L136" s="18">
        <f t="shared" si="9"/>
        <v>131.21212121212122</v>
      </c>
      <c r="M136" s="32"/>
    </row>
    <row r="137" spans="1:13" s="22" customFormat="1" x14ac:dyDescent="0.25">
      <c r="A137" s="16"/>
      <c r="B137" s="17" t="s">
        <v>308</v>
      </c>
      <c r="C137" s="23" t="s">
        <v>341</v>
      </c>
      <c r="D137" s="23" t="s">
        <v>342</v>
      </c>
      <c r="E137" s="18">
        <v>77.099999999999994</v>
      </c>
      <c r="F137" s="17" t="s">
        <v>241</v>
      </c>
      <c r="G137" s="18">
        <v>9410</v>
      </c>
      <c r="H137" s="19">
        <v>9</v>
      </c>
      <c r="I137" s="18">
        <f t="shared" si="7"/>
        <v>1045.5555555555557</v>
      </c>
      <c r="J137" s="18">
        <v>56267</v>
      </c>
      <c r="K137" s="20">
        <f t="shared" si="8"/>
        <v>7.1270406847640086E-4</v>
      </c>
      <c r="L137" s="18">
        <f t="shared" si="9"/>
        <v>122.04928664072634</v>
      </c>
      <c r="M137" s="32"/>
    </row>
    <row r="138" spans="1:13" s="22" customFormat="1" x14ac:dyDescent="0.25">
      <c r="A138" s="16"/>
      <c r="B138" s="17" t="s">
        <v>308</v>
      </c>
      <c r="C138" s="23" t="s">
        <v>343</v>
      </c>
      <c r="D138" s="23" t="s">
        <v>344</v>
      </c>
      <c r="E138" s="18">
        <v>200.8</v>
      </c>
      <c r="F138" s="17" t="s">
        <v>181</v>
      </c>
      <c r="G138" s="18">
        <v>10043</v>
      </c>
      <c r="H138" s="19">
        <v>19</v>
      </c>
      <c r="I138" s="18">
        <f t="shared" si="7"/>
        <v>528.57894736842104</v>
      </c>
      <c r="J138" s="18">
        <v>120071</v>
      </c>
      <c r="K138" s="20">
        <f t="shared" si="8"/>
        <v>7.6064686075541911E-4</v>
      </c>
      <c r="L138" s="18">
        <f t="shared" si="9"/>
        <v>50.014940239043824</v>
      </c>
      <c r="M138" s="32"/>
    </row>
    <row r="139" spans="1:13" s="22" customFormat="1" x14ac:dyDescent="0.25">
      <c r="A139" s="16"/>
      <c r="B139" s="17" t="s">
        <v>325</v>
      </c>
      <c r="C139" s="23" t="s">
        <v>345</v>
      </c>
      <c r="D139" s="23" t="s">
        <v>346</v>
      </c>
      <c r="E139" s="18">
        <v>286.68</v>
      </c>
      <c r="F139" s="17" t="s">
        <v>152</v>
      </c>
      <c r="G139" s="18">
        <v>18005.900000000001</v>
      </c>
      <c r="H139" s="19">
        <v>27</v>
      </c>
      <c r="I139" s="18">
        <f t="shared" si="7"/>
        <v>666.88518518518526</v>
      </c>
      <c r="J139" s="18">
        <v>196879.9</v>
      </c>
      <c r="K139" s="20">
        <f t="shared" si="8"/>
        <v>1.3637490102634674E-3</v>
      </c>
      <c r="L139" s="18">
        <f t="shared" si="9"/>
        <v>62.808357750802294</v>
      </c>
      <c r="M139" s="32"/>
    </row>
    <row r="140" spans="1:13" s="22" customFormat="1" x14ac:dyDescent="0.25">
      <c r="A140" s="16"/>
      <c r="B140" s="17" t="s">
        <v>347</v>
      </c>
      <c r="C140" s="23" t="s">
        <v>348</v>
      </c>
      <c r="D140" s="23" t="s">
        <v>349</v>
      </c>
      <c r="E140" s="18">
        <v>190.65</v>
      </c>
      <c r="F140" s="17" t="s">
        <v>307</v>
      </c>
      <c r="G140" s="18">
        <v>33334</v>
      </c>
      <c r="H140" s="19">
        <v>42</v>
      </c>
      <c r="I140" s="18">
        <f t="shared" si="7"/>
        <v>793.66666666666663</v>
      </c>
      <c r="J140" s="18">
        <v>205171</v>
      </c>
      <c r="K140" s="20">
        <f t="shared" si="8"/>
        <v>2.5246841039949361E-3</v>
      </c>
      <c r="L140" s="18">
        <f t="shared" si="9"/>
        <v>174.84395489116181</v>
      </c>
      <c r="M140" s="32"/>
    </row>
    <row r="141" spans="1:13" s="22" customFormat="1" x14ac:dyDescent="0.25">
      <c r="A141" s="16"/>
      <c r="B141" s="17" t="s">
        <v>308</v>
      </c>
      <c r="C141" s="23" t="s">
        <v>350</v>
      </c>
      <c r="D141" s="23" t="s">
        <v>351</v>
      </c>
      <c r="E141" s="18">
        <v>72.760000000000005</v>
      </c>
      <c r="F141" s="17" t="s">
        <v>307</v>
      </c>
      <c r="G141" s="18">
        <v>6319</v>
      </c>
      <c r="H141" s="19">
        <v>5</v>
      </c>
      <c r="I141" s="18">
        <f t="shared" si="7"/>
        <v>1263.8</v>
      </c>
      <c r="J141" s="18">
        <v>49155</v>
      </c>
      <c r="K141" s="20">
        <f t="shared" si="8"/>
        <v>4.7859479369844604E-4</v>
      </c>
      <c r="L141" s="18">
        <f t="shared" si="9"/>
        <v>86.847168774051667</v>
      </c>
      <c r="M141" s="32"/>
    </row>
    <row r="142" spans="1:13" s="22" customFormat="1" x14ac:dyDescent="0.25">
      <c r="A142" s="16"/>
      <c r="B142" s="17" t="s">
        <v>347</v>
      </c>
      <c r="C142" s="23" t="s">
        <v>352</v>
      </c>
      <c r="D142" s="23" t="s">
        <v>353</v>
      </c>
      <c r="E142" s="18">
        <v>53.78</v>
      </c>
      <c r="F142" s="17" t="s">
        <v>354</v>
      </c>
      <c r="G142" s="18">
        <v>5702</v>
      </c>
      <c r="H142" s="19">
        <v>4</v>
      </c>
      <c r="I142" s="18">
        <f t="shared" si="7"/>
        <v>1425.5</v>
      </c>
      <c r="J142" s="18">
        <v>34552</v>
      </c>
      <c r="K142" s="20">
        <f t="shared" si="8"/>
        <v>4.3186382555286267E-4</v>
      </c>
      <c r="L142" s="18">
        <f t="shared" si="9"/>
        <v>106.02454444031238</v>
      </c>
      <c r="M142" s="24"/>
    </row>
    <row r="143" spans="1:13" s="22" customFormat="1" x14ac:dyDescent="0.25">
      <c r="A143" s="16"/>
      <c r="B143" s="17" t="s">
        <v>317</v>
      </c>
      <c r="C143" s="23" t="s">
        <v>355</v>
      </c>
      <c r="D143" s="17" t="s">
        <v>356</v>
      </c>
      <c r="E143" s="18">
        <v>87.99</v>
      </c>
      <c r="F143" s="17" t="s">
        <v>241</v>
      </c>
      <c r="G143" s="18">
        <v>12842</v>
      </c>
      <c r="H143" s="19">
        <v>16</v>
      </c>
      <c r="I143" s="18">
        <f t="shared" si="7"/>
        <v>802.625</v>
      </c>
      <c r="J143" s="18">
        <v>94646</v>
      </c>
      <c r="K143" s="20">
        <f t="shared" si="8"/>
        <v>9.7264034509818699E-4</v>
      </c>
      <c r="L143" s="18">
        <f t="shared" si="9"/>
        <v>145.94840322763952</v>
      </c>
      <c r="M143" s="24"/>
    </row>
    <row r="144" spans="1:13" s="22" customFormat="1" x14ac:dyDescent="0.25">
      <c r="A144" s="16"/>
      <c r="B144" s="17" t="s">
        <v>304</v>
      </c>
      <c r="C144" s="23" t="s">
        <v>357</v>
      </c>
      <c r="D144" s="17" t="s">
        <v>358</v>
      </c>
      <c r="E144" s="18">
        <v>100</v>
      </c>
      <c r="F144" s="17" t="s">
        <v>181</v>
      </c>
      <c r="G144" s="18">
        <v>4711</v>
      </c>
      <c r="H144" s="19">
        <v>7</v>
      </c>
      <c r="I144" s="18">
        <f t="shared" si="7"/>
        <v>673</v>
      </c>
      <c r="J144" s="18">
        <v>66636</v>
      </c>
      <c r="K144" s="20">
        <f t="shared" si="8"/>
        <v>3.5680646828823852E-4</v>
      </c>
      <c r="L144" s="18">
        <f t="shared" si="9"/>
        <v>47.11</v>
      </c>
      <c r="M144" s="24"/>
    </row>
    <row r="145" spans="1:13" s="22" customFormat="1" x14ac:dyDescent="0.25">
      <c r="A145" s="16"/>
      <c r="B145" s="17" t="s">
        <v>317</v>
      </c>
      <c r="C145" s="23" t="s">
        <v>359</v>
      </c>
      <c r="D145" s="17" t="s">
        <v>360</v>
      </c>
      <c r="E145" s="18">
        <v>137.53</v>
      </c>
      <c r="F145" s="17" t="s">
        <v>175</v>
      </c>
      <c r="G145" s="18">
        <v>23665.200000000001</v>
      </c>
      <c r="H145" s="19">
        <v>26</v>
      </c>
      <c r="I145" s="18">
        <f t="shared" si="7"/>
        <v>910.2</v>
      </c>
      <c r="J145" s="18">
        <v>100132.6</v>
      </c>
      <c r="K145" s="20">
        <f t="shared" si="8"/>
        <v>1.7923787801602256E-3</v>
      </c>
      <c r="L145" s="18">
        <f t="shared" si="9"/>
        <v>172.07300225405368</v>
      </c>
      <c r="M145" s="24"/>
    </row>
    <row r="146" spans="1:13" s="22" customFormat="1" x14ac:dyDescent="0.25">
      <c r="A146" s="16"/>
      <c r="B146" s="17" t="s">
        <v>308</v>
      </c>
      <c r="C146" s="23" t="s">
        <v>361</v>
      </c>
      <c r="D146" s="23" t="s">
        <v>362</v>
      </c>
      <c r="E146" s="18">
        <v>73.760000000000005</v>
      </c>
      <c r="F146" s="17" t="s">
        <v>99</v>
      </c>
      <c r="G146" s="18">
        <v>4750</v>
      </c>
      <c r="H146" s="19">
        <v>14</v>
      </c>
      <c r="I146" s="18">
        <f t="shared" si="7"/>
        <v>339.28571428571428</v>
      </c>
      <c r="J146" s="18">
        <v>53279</v>
      </c>
      <c r="K146" s="20">
        <f t="shared" si="8"/>
        <v>3.5976028961348606E-4</v>
      </c>
      <c r="L146" s="18">
        <f t="shared" si="9"/>
        <v>64.398047722342724</v>
      </c>
      <c r="M146" s="32"/>
    </row>
    <row r="147" spans="1:13" s="22" customFormat="1" x14ac:dyDescent="0.25">
      <c r="A147" s="16"/>
      <c r="B147" s="17" t="s">
        <v>308</v>
      </c>
      <c r="C147" s="23" t="s">
        <v>363</v>
      </c>
      <c r="D147" s="17" t="s">
        <v>364</v>
      </c>
      <c r="E147" s="18">
        <v>276</v>
      </c>
      <c r="F147" s="17" t="s">
        <v>175</v>
      </c>
      <c r="G147" s="18">
        <v>96337</v>
      </c>
      <c r="H147" s="19">
        <v>65</v>
      </c>
      <c r="I147" s="18">
        <f t="shared" si="7"/>
        <v>1482.1076923076923</v>
      </c>
      <c r="J147" s="18">
        <v>614694</v>
      </c>
      <c r="K147" s="20">
        <f t="shared" si="8"/>
        <v>7.2964688464198756E-3</v>
      </c>
      <c r="L147" s="18">
        <f t="shared" si="9"/>
        <v>349.04710144927537</v>
      </c>
      <c r="M147" s="32"/>
    </row>
    <row r="148" spans="1:13" s="22" customFormat="1" x14ac:dyDescent="0.25">
      <c r="A148" s="16"/>
      <c r="B148" s="17" t="s">
        <v>308</v>
      </c>
      <c r="C148" s="23" t="s">
        <v>365</v>
      </c>
      <c r="D148" s="23" t="s">
        <v>366</v>
      </c>
      <c r="E148" s="18">
        <v>116.7</v>
      </c>
      <c r="F148" s="17" t="s">
        <v>307</v>
      </c>
      <c r="G148" s="18">
        <v>30881</v>
      </c>
      <c r="H148" s="19">
        <v>34</v>
      </c>
      <c r="I148" s="18">
        <f t="shared" si="7"/>
        <v>908.26470588235293</v>
      </c>
      <c r="J148" s="18">
        <v>152963</v>
      </c>
      <c r="K148" s="20">
        <f t="shared" si="8"/>
        <v>2.3388963165376976E-3</v>
      </c>
      <c r="L148" s="18">
        <f t="shared" si="9"/>
        <v>264.6186803770351</v>
      </c>
      <c r="M148" s="32"/>
    </row>
    <row r="149" spans="1:13" s="22" customFormat="1" x14ac:dyDescent="0.25">
      <c r="A149" s="16"/>
      <c r="B149" s="17" t="s">
        <v>308</v>
      </c>
      <c r="C149" s="23" t="s">
        <v>367</v>
      </c>
      <c r="D149" s="23" t="s">
        <v>368</v>
      </c>
      <c r="E149" s="18">
        <v>85</v>
      </c>
      <c r="F149" s="17" t="s">
        <v>187</v>
      </c>
      <c r="G149" s="18">
        <v>7528</v>
      </c>
      <c r="H149" s="19">
        <v>8</v>
      </c>
      <c r="I149" s="18">
        <f t="shared" si="7"/>
        <v>941</v>
      </c>
      <c r="J149" s="18">
        <v>65262</v>
      </c>
      <c r="K149" s="20">
        <f t="shared" si="8"/>
        <v>5.7016325478112073E-4</v>
      </c>
      <c r="L149" s="18">
        <f t="shared" si="9"/>
        <v>88.564705882352939</v>
      </c>
      <c r="M149" s="32"/>
    </row>
    <row r="150" spans="1:13" s="22" customFormat="1" x14ac:dyDescent="0.25">
      <c r="A150" s="16"/>
      <c r="B150" s="17" t="s">
        <v>308</v>
      </c>
      <c r="C150" s="23" t="s">
        <v>369</v>
      </c>
      <c r="D150" s="23" t="s">
        <v>370</v>
      </c>
      <c r="E150" s="18">
        <v>239.887</v>
      </c>
      <c r="F150" s="17" t="s">
        <v>311</v>
      </c>
      <c r="G150" s="18"/>
      <c r="H150" s="19"/>
      <c r="I150" s="18">
        <f t="shared" si="7"/>
        <v>0</v>
      </c>
      <c r="J150" s="18"/>
      <c r="K150" s="20">
        <f t="shared" si="8"/>
        <v>0</v>
      </c>
      <c r="L150" s="18">
        <f t="shared" si="9"/>
        <v>0</v>
      </c>
      <c r="M150" s="32"/>
    </row>
    <row r="151" spans="1:13" s="22" customFormat="1" x14ac:dyDescent="0.25">
      <c r="A151" s="16"/>
      <c r="B151" s="17" t="s">
        <v>308</v>
      </c>
      <c r="C151" s="23" t="s">
        <v>371</v>
      </c>
      <c r="D151" s="23" t="s">
        <v>372</v>
      </c>
      <c r="E151" s="18">
        <v>105</v>
      </c>
      <c r="F151" s="17" t="s">
        <v>184</v>
      </c>
      <c r="G151" s="18">
        <v>6903</v>
      </c>
      <c r="H151" s="19">
        <v>4</v>
      </c>
      <c r="I151" s="18">
        <f t="shared" si="7"/>
        <v>1725.75</v>
      </c>
      <c r="J151" s="18">
        <v>59699</v>
      </c>
      <c r="K151" s="20">
        <f t="shared" si="8"/>
        <v>5.2282637456881986E-4</v>
      </c>
      <c r="L151" s="18">
        <f t="shared" si="9"/>
        <v>65.742857142857147</v>
      </c>
      <c r="M151" s="32"/>
    </row>
    <row r="152" spans="1:13" s="22" customFormat="1" x14ac:dyDescent="0.25">
      <c r="A152" s="16"/>
      <c r="B152" s="17" t="s">
        <v>308</v>
      </c>
      <c r="C152" s="23" t="s">
        <v>373</v>
      </c>
      <c r="D152" s="23" t="s">
        <v>374</v>
      </c>
      <c r="E152" s="18">
        <v>119.71</v>
      </c>
      <c r="F152" s="17" t="s">
        <v>307</v>
      </c>
      <c r="G152" s="18">
        <v>12920</v>
      </c>
      <c r="H152" s="19">
        <v>8</v>
      </c>
      <c r="I152" s="18">
        <f t="shared" si="7"/>
        <v>1615</v>
      </c>
      <c r="J152" s="18">
        <v>69821</v>
      </c>
      <c r="K152" s="20">
        <f t="shared" si="8"/>
        <v>9.7854798774868208E-4</v>
      </c>
      <c r="L152" s="18">
        <f t="shared" si="9"/>
        <v>107.92749143764097</v>
      </c>
      <c r="M152" s="32"/>
    </row>
    <row r="153" spans="1:13" s="22" customFormat="1" x14ac:dyDescent="0.25">
      <c r="A153" s="16"/>
      <c r="B153" s="17" t="s">
        <v>308</v>
      </c>
      <c r="C153" s="23" t="s">
        <v>375</v>
      </c>
      <c r="D153" s="23" t="s">
        <v>376</v>
      </c>
      <c r="E153" s="18">
        <v>100</v>
      </c>
      <c r="F153" s="17" t="s">
        <v>99</v>
      </c>
      <c r="G153" s="18">
        <v>5301</v>
      </c>
      <c r="H153" s="19">
        <v>6</v>
      </c>
      <c r="I153" s="18">
        <f t="shared" si="7"/>
        <v>883.5</v>
      </c>
      <c r="J153" s="18">
        <v>63072</v>
      </c>
      <c r="K153" s="20">
        <f t="shared" si="8"/>
        <v>4.0149248320865049E-4</v>
      </c>
      <c r="L153" s="18">
        <f t="shared" si="9"/>
        <v>53.01</v>
      </c>
      <c r="M153" s="32"/>
    </row>
    <row r="154" spans="1:13" s="22" customFormat="1" x14ac:dyDescent="0.25">
      <c r="A154" s="16"/>
      <c r="B154" s="17" t="s">
        <v>308</v>
      </c>
      <c r="C154" s="23" t="s">
        <v>377</v>
      </c>
      <c r="D154" s="23" t="s">
        <v>378</v>
      </c>
      <c r="E154" s="18">
        <v>36</v>
      </c>
      <c r="F154" s="17" t="s">
        <v>241</v>
      </c>
      <c r="G154" s="18">
        <v>7651.5</v>
      </c>
      <c r="H154" s="19">
        <v>35</v>
      </c>
      <c r="I154" s="18">
        <f t="shared" si="7"/>
        <v>218.61428571428573</v>
      </c>
      <c r="J154" s="18">
        <v>64113.000000000007</v>
      </c>
      <c r="K154" s="20">
        <f t="shared" si="8"/>
        <v>5.7951702231107138E-4</v>
      </c>
      <c r="L154" s="18">
        <f t="shared" si="9"/>
        <v>212.54166666666666</v>
      </c>
      <c r="M154" s="32"/>
    </row>
    <row r="155" spans="1:13" s="22" customFormat="1" x14ac:dyDescent="0.25">
      <c r="A155" s="16"/>
      <c r="B155" s="17" t="s">
        <v>308</v>
      </c>
      <c r="C155" s="23" t="s">
        <v>379</v>
      </c>
      <c r="D155" s="23" t="s">
        <v>380</v>
      </c>
      <c r="E155" s="18">
        <v>103</v>
      </c>
      <c r="F155" s="17" t="s">
        <v>241</v>
      </c>
      <c r="G155" s="18">
        <v>7915</v>
      </c>
      <c r="H155" s="19">
        <v>8</v>
      </c>
      <c r="I155" s="18">
        <f t="shared" si="7"/>
        <v>989.375</v>
      </c>
      <c r="J155" s="18">
        <v>56293</v>
      </c>
      <c r="K155" s="20">
        <f t="shared" si="8"/>
        <v>5.9947425100857733E-4</v>
      </c>
      <c r="L155" s="18">
        <f t="shared" si="9"/>
        <v>76.84466019417475</v>
      </c>
      <c r="M155" s="32"/>
    </row>
    <row r="156" spans="1:13" s="22" customFormat="1" x14ac:dyDescent="0.25">
      <c r="A156" s="16"/>
      <c r="B156" s="17" t="s">
        <v>304</v>
      </c>
      <c r="C156" s="23" t="s">
        <v>381</v>
      </c>
      <c r="D156" s="23" t="s">
        <v>382</v>
      </c>
      <c r="E156" s="18">
        <v>67.989999999999995</v>
      </c>
      <c r="F156" s="17" t="s">
        <v>383</v>
      </c>
      <c r="G156" s="18">
        <v>13914.7</v>
      </c>
      <c r="H156" s="19">
        <v>21</v>
      </c>
      <c r="I156" s="18">
        <f t="shared" si="7"/>
        <v>662.60476190476197</v>
      </c>
      <c r="J156" s="18">
        <v>90206.999999999985</v>
      </c>
      <c r="K156" s="20">
        <f t="shared" si="8"/>
        <v>1.0538855793441632E-3</v>
      </c>
      <c r="L156" s="18">
        <f t="shared" si="9"/>
        <v>204.65803794675691</v>
      </c>
      <c r="M156" s="32"/>
    </row>
    <row r="157" spans="1:13" s="22" customFormat="1" x14ac:dyDescent="0.25">
      <c r="A157" s="16"/>
      <c r="B157" s="17" t="s">
        <v>384</v>
      </c>
      <c r="C157" s="23" t="s">
        <v>385</v>
      </c>
      <c r="D157" s="23" t="s">
        <v>386</v>
      </c>
      <c r="E157" s="18">
        <v>370</v>
      </c>
      <c r="F157" s="17" t="s">
        <v>387</v>
      </c>
      <c r="G157" s="18">
        <v>42404.25</v>
      </c>
      <c r="H157" s="19">
        <v>303</v>
      </c>
      <c r="I157" s="18">
        <f t="shared" si="7"/>
        <v>139.94801980198019</v>
      </c>
      <c r="J157" s="18">
        <v>267481.15000000002</v>
      </c>
      <c r="K157" s="20">
        <f t="shared" si="8"/>
        <v>3.2116558443879301E-3</v>
      </c>
      <c r="L157" s="18">
        <f t="shared" si="9"/>
        <v>114.60608108108109</v>
      </c>
      <c r="M157" s="24"/>
    </row>
    <row r="158" spans="1:13" s="22" customFormat="1" x14ac:dyDescent="0.25">
      <c r="A158" s="16"/>
      <c r="B158" s="17" t="s">
        <v>308</v>
      </c>
      <c r="C158" s="23" t="s">
        <v>388</v>
      </c>
      <c r="D158" s="23" t="s">
        <v>389</v>
      </c>
      <c r="E158" s="18">
        <v>126.69</v>
      </c>
      <c r="F158" s="17" t="s">
        <v>307</v>
      </c>
      <c r="G158" s="18">
        <v>38747</v>
      </c>
      <c r="H158" s="19">
        <v>11</v>
      </c>
      <c r="I158" s="18">
        <f t="shared" si="7"/>
        <v>3522.4545454545455</v>
      </c>
      <c r="J158" s="18">
        <v>259488</v>
      </c>
      <c r="K158" s="20">
        <f t="shared" si="8"/>
        <v>2.9346593561376307E-3</v>
      </c>
      <c r="L158" s="18">
        <f t="shared" si="9"/>
        <v>305.84102928407924</v>
      </c>
      <c r="M158" s="32"/>
    </row>
    <row r="159" spans="1:13" s="22" customFormat="1" x14ac:dyDescent="0.25">
      <c r="A159" s="16"/>
      <c r="B159" s="17" t="s">
        <v>308</v>
      </c>
      <c r="C159" s="40" t="s">
        <v>390</v>
      </c>
      <c r="D159" s="23" t="s">
        <v>391</v>
      </c>
      <c r="E159" s="18">
        <v>12.47</v>
      </c>
      <c r="F159" s="17" t="s">
        <v>392</v>
      </c>
      <c r="G159" s="18">
        <v>510</v>
      </c>
      <c r="H159" s="19">
        <v>2</v>
      </c>
      <c r="I159" s="18">
        <f t="shared" si="7"/>
        <v>255</v>
      </c>
      <c r="J159" s="18">
        <v>7390</v>
      </c>
      <c r="K159" s="20">
        <f t="shared" si="8"/>
        <v>3.8626894253237452E-5</v>
      </c>
      <c r="L159" s="18">
        <f t="shared" si="9"/>
        <v>40.898155573376101</v>
      </c>
      <c r="M159" s="24"/>
    </row>
    <row r="160" spans="1:13" s="22" customFormat="1" x14ac:dyDescent="0.25">
      <c r="A160" s="16"/>
      <c r="B160" s="17" t="s">
        <v>308</v>
      </c>
      <c r="C160" s="40" t="s">
        <v>393</v>
      </c>
      <c r="D160" s="23" t="s">
        <v>394</v>
      </c>
      <c r="E160" s="18">
        <v>21.93</v>
      </c>
      <c r="F160" s="17" t="s">
        <v>395</v>
      </c>
      <c r="G160" s="18">
        <v>810</v>
      </c>
      <c r="H160" s="19">
        <v>37</v>
      </c>
      <c r="I160" s="18">
        <f t="shared" si="7"/>
        <v>21.891891891891891</v>
      </c>
      <c r="J160" s="18">
        <v>5800</v>
      </c>
      <c r="K160" s="20">
        <f t="shared" si="8"/>
        <v>6.1348596755141839E-5</v>
      </c>
      <c r="L160" s="18">
        <f t="shared" si="9"/>
        <v>36.935704514363884</v>
      </c>
      <c r="M160" s="24"/>
    </row>
    <row r="161" spans="1:13" s="22" customFormat="1" x14ac:dyDescent="0.25">
      <c r="A161" s="16"/>
      <c r="B161" s="17" t="s">
        <v>308</v>
      </c>
      <c r="C161" s="40" t="s">
        <v>396</v>
      </c>
      <c r="D161" s="23" t="s">
        <v>397</v>
      </c>
      <c r="E161" s="18">
        <v>86.5</v>
      </c>
      <c r="F161" s="17" t="s">
        <v>264</v>
      </c>
      <c r="G161" s="18">
        <v>12513</v>
      </c>
      <c r="H161" s="19">
        <v>10</v>
      </c>
      <c r="I161" s="18">
        <f t="shared" si="7"/>
        <v>1251.3</v>
      </c>
      <c r="J161" s="18">
        <v>78543</v>
      </c>
      <c r="K161" s="20">
        <f t="shared" si="8"/>
        <v>9.4772221135443191E-4</v>
      </c>
      <c r="L161" s="18">
        <f t="shared" si="9"/>
        <v>144.65895953757226</v>
      </c>
      <c r="M161" s="24"/>
    </row>
    <row r="162" spans="1:13" s="22" customFormat="1" x14ac:dyDescent="0.25">
      <c r="A162" s="16"/>
      <c r="B162" s="17" t="s">
        <v>308</v>
      </c>
      <c r="C162" s="40" t="s">
        <v>398</v>
      </c>
      <c r="D162" s="23" t="s">
        <v>399</v>
      </c>
      <c r="E162" s="18">
        <v>119.76</v>
      </c>
      <c r="F162" s="17" t="s">
        <v>181</v>
      </c>
      <c r="G162" s="18">
        <v>46936</v>
      </c>
      <c r="H162" s="19">
        <v>71</v>
      </c>
      <c r="I162" s="18">
        <f t="shared" si="7"/>
        <v>661.07042253521126</v>
      </c>
      <c r="J162" s="18">
        <v>369958</v>
      </c>
      <c r="K162" s="20">
        <f t="shared" si="8"/>
        <v>3.5548860954312807E-3</v>
      </c>
      <c r="L162" s="18">
        <f t="shared" si="9"/>
        <v>391.91716766867069</v>
      </c>
      <c r="M162" s="24"/>
    </row>
    <row r="163" spans="1:13" s="22" customFormat="1" x14ac:dyDescent="0.25">
      <c r="A163" s="16"/>
      <c r="B163" s="17" t="s">
        <v>308</v>
      </c>
      <c r="C163" s="40" t="s">
        <v>400</v>
      </c>
      <c r="D163" s="23" t="s">
        <v>401</v>
      </c>
      <c r="E163" s="18">
        <v>120.12</v>
      </c>
      <c r="F163" s="17" t="s">
        <v>307</v>
      </c>
      <c r="G163" s="18">
        <v>22120</v>
      </c>
      <c r="H163" s="19">
        <v>19</v>
      </c>
      <c r="I163" s="18">
        <f t="shared" si="7"/>
        <v>1164.2105263157894</v>
      </c>
      <c r="J163" s="18">
        <v>119854</v>
      </c>
      <c r="K163" s="20">
        <f t="shared" si="8"/>
        <v>1.67534686447375E-3</v>
      </c>
      <c r="L163" s="18">
        <f t="shared" si="9"/>
        <v>184.14918414918415</v>
      </c>
      <c r="M163" s="32"/>
    </row>
    <row r="164" spans="1:13" s="22" customFormat="1" x14ac:dyDescent="0.25">
      <c r="A164" s="16"/>
      <c r="B164" s="17" t="s">
        <v>308</v>
      </c>
      <c r="C164" s="40" t="s">
        <v>402</v>
      </c>
      <c r="D164" s="23" t="s">
        <v>403</v>
      </c>
      <c r="E164" s="18">
        <v>70</v>
      </c>
      <c r="F164" s="17" t="s">
        <v>264</v>
      </c>
      <c r="G164" s="18">
        <v>9334</v>
      </c>
      <c r="H164" s="19">
        <v>34</v>
      </c>
      <c r="I164" s="18">
        <f t="shared" si="7"/>
        <v>274.52941176470586</v>
      </c>
      <c r="J164" s="18">
        <v>67202</v>
      </c>
      <c r="K164" s="20">
        <f t="shared" si="8"/>
        <v>7.0694790384258506E-4</v>
      </c>
      <c r="L164" s="18">
        <f t="shared" si="9"/>
        <v>133.34285714285716</v>
      </c>
      <c r="M164" s="32"/>
    </row>
    <row r="165" spans="1:13" s="22" customFormat="1" x14ac:dyDescent="0.25">
      <c r="A165" s="16"/>
      <c r="B165" s="17" t="s">
        <v>308</v>
      </c>
      <c r="C165" s="40" t="s">
        <v>404</v>
      </c>
      <c r="D165" s="23" t="s">
        <v>405</v>
      </c>
      <c r="E165" s="18">
        <v>242.24</v>
      </c>
      <c r="F165" s="17" t="s">
        <v>406</v>
      </c>
      <c r="G165" s="18">
        <v>29005.8</v>
      </c>
      <c r="H165" s="19">
        <v>47</v>
      </c>
      <c r="I165" s="18">
        <f t="shared" si="7"/>
        <v>617.14468085106387</v>
      </c>
      <c r="J165" s="18">
        <v>157107.79999999999</v>
      </c>
      <c r="K165" s="20">
        <f t="shared" si="8"/>
        <v>2.1968705280991274E-3</v>
      </c>
      <c r="L165" s="18">
        <f t="shared" si="9"/>
        <v>119.73992734478203</v>
      </c>
      <c r="M165" s="32"/>
    </row>
    <row r="166" spans="1:13" s="22" customFormat="1" x14ac:dyDescent="0.25">
      <c r="A166" s="16"/>
      <c r="B166" s="17" t="s">
        <v>308</v>
      </c>
      <c r="C166" s="40" t="s">
        <v>407</v>
      </c>
      <c r="D166" s="23" t="s">
        <v>408</v>
      </c>
      <c r="E166" s="18">
        <v>96.77</v>
      </c>
      <c r="F166" s="17" t="s">
        <v>184</v>
      </c>
      <c r="G166" s="18">
        <v>5866</v>
      </c>
      <c r="H166" s="19">
        <v>6</v>
      </c>
      <c r="I166" s="18">
        <f t="shared" si="7"/>
        <v>977.66666666666663</v>
      </c>
      <c r="J166" s="18">
        <v>45676</v>
      </c>
      <c r="K166" s="20">
        <f t="shared" si="8"/>
        <v>4.4428502292057038E-4</v>
      </c>
      <c r="L166" s="18">
        <f t="shared" si="9"/>
        <v>60.617960111604837</v>
      </c>
      <c r="M166" s="32"/>
    </row>
    <row r="167" spans="1:13" s="22" customFormat="1" x14ac:dyDescent="0.25">
      <c r="A167" s="16"/>
      <c r="B167" s="17" t="s">
        <v>308</v>
      </c>
      <c r="C167" s="40" t="s">
        <v>409</v>
      </c>
      <c r="D167" s="23" t="s">
        <v>410</v>
      </c>
      <c r="E167" s="18">
        <v>320.58999999999997</v>
      </c>
      <c r="F167" s="17" t="s">
        <v>99</v>
      </c>
      <c r="G167" s="18">
        <v>74512</v>
      </c>
      <c r="H167" s="19">
        <v>474</v>
      </c>
      <c r="I167" s="18">
        <f t="shared" si="7"/>
        <v>157.19831223628691</v>
      </c>
      <c r="J167" s="18">
        <v>606405</v>
      </c>
      <c r="K167" s="20">
        <f t="shared" si="8"/>
        <v>5.643464989406332E-3</v>
      </c>
      <c r="L167" s="18">
        <f t="shared" si="9"/>
        <v>232.42147290932346</v>
      </c>
      <c r="M167" s="32"/>
    </row>
    <row r="168" spans="1:13" s="22" customFormat="1" x14ac:dyDescent="0.25">
      <c r="A168" s="16"/>
      <c r="B168" s="17" t="s">
        <v>308</v>
      </c>
      <c r="C168" s="40" t="s">
        <v>411</v>
      </c>
      <c r="D168" s="23" t="s">
        <v>412</v>
      </c>
      <c r="E168" s="18">
        <v>1905</v>
      </c>
      <c r="F168" s="17" t="s">
        <v>406</v>
      </c>
      <c r="G168" s="18">
        <v>232543</v>
      </c>
      <c r="H168" s="19">
        <v>992</v>
      </c>
      <c r="I168" s="18">
        <f t="shared" si="7"/>
        <v>234.41834677419354</v>
      </c>
      <c r="J168" s="18">
        <v>2123271</v>
      </c>
      <c r="K168" s="20">
        <f t="shared" si="8"/>
        <v>1.7612576216334504E-2</v>
      </c>
      <c r="L168" s="18">
        <f t="shared" si="9"/>
        <v>122.06981627296588</v>
      </c>
      <c r="M168" s="32"/>
    </row>
    <row r="169" spans="1:13" s="22" customFormat="1" x14ac:dyDescent="0.25">
      <c r="A169" s="16"/>
      <c r="B169" s="17" t="s">
        <v>308</v>
      </c>
      <c r="C169" s="40" t="s">
        <v>413</v>
      </c>
      <c r="D169" s="23" t="s">
        <v>414</v>
      </c>
      <c r="E169" s="18">
        <v>111.4</v>
      </c>
      <c r="F169" s="17" t="s">
        <v>406</v>
      </c>
      <c r="G169" s="18">
        <v>10072</v>
      </c>
      <c r="H169" s="19">
        <v>27</v>
      </c>
      <c r="I169" s="18">
        <f t="shared" si="7"/>
        <v>373.03703703703701</v>
      </c>
      <c r="J169" s="18">
        <v>144396</v>
      </c>
      <c r="K169" s="20">
        <f t="shared" si="8"/>
        <v>7.6284329199726992E-4</v>
      </c>
      <c r="L169" s="18">
        <f t="shared" si="9"/>
        <v>90.412926391382399</v>
      </c>
      <c r="M169" s="32"/>
    </row>
    <row r="170" spans="1:13" s="22" customFormat="1" x14ac:dyDescent="0.25">
      <c r="A170" s="16"/>
      <c r="B170" s="17" t="s">
        <v>308</v>
      </c>
      <c r="C170" s="40" t="s">
        <v>415</v>
      </c>
      <c r="D170" s="23" t="s">
        <v>416</v>
      </c>
      <c r="E170" s="18">
        <v>103.01</v>
      </c>
      <c r="F170" s="17" t="s">
        <v>175</v>
      </c>
      <c r="G170" s="18">
        <v>4858.6000000000004</v>
      </c>
      <c r="H170" s="19">
        <v>8</v>
      </c>
      <c r="I170" s="18">
        <f t="shared" si="7"/>
        <v>607.32500000000005</v>
      </c>
      <c r="J170" s="18">
        <v>39549.599999999999</v>
      </c>
      <c r="K170" s="20">
        <f t="shared" si="8"/>
        <v>3.6798554591917551E-4</v>
      </c>
      <c r="L170" s="18">
        <f t="shared" si="9"/>
        <v>47.166294534511216</v>
      </c>
      <c r="M170" s="32"/>
    </row>
    <row r="171" spans="1:13" s="22" customFormat="1" x14ac:dyDescent="0.25">
      <c r="A171" s="16"/>
      <c r="B171" s="17" t="s">
        <v>308</v>
      </c>
      <c r="C171" s="40" t="s">
        <v>417</v>
      </c>
      <c r="D171" s="23" t="s">
        <v>418</v>
      </c>
      <c r="E171" s="18">
        <v>111.92</v>
      </c>
      <c r="F171" s="17" t="s">
        <v>184</v>
      </c>
      <c r="G171" s="18">
        <v>7048</v>
      </c>
      <c r="H171" s="19">
        <v>5</v>
      </c>
      <c r="I171" s="18">
        <f t="shared" si="7"/>
        <v>1409.6</v>
      </c>
      <c r="J171" s="18">
        <v>105951</v>
      </c>
      <c r="K171" s="20">
        <f t="shared" si="8"/>
        <v>5.3380853077807371E-4</v>
      </c>
      <c r="L171" s="18">
        <f t="shared" si="9"/>
        <v>62.973552537526807</v>
      </c>
      <c r="M171" s="32"/>
    </row>
    <row r="172" spans="1:13" s="22" customFormat="1" x14ac:dyDescent="0.25">
      <c r="A172" s="16"/>
      <c r="B172" s="17" t="s">
        <v>308</v>
      </c>
      <c r="C172" s="40" t="s">
        <v>419</v>
      </c>
      <c r="D172" s="23" t="s">
        <v>420</v>
      </c>
      <c r="E172" s="18">
        <v>121</v>
      </c>
      <c r="F172" s="17" t="s">
        <v>187</v>
      </c>
      <c r="G172" s="18">
        <v>16886</v>
      </c>
      <c r="H172" s="19">
        <v>14</v>
      </c>
      <c r="I172" s="18">
        <f t="shared" si="7"/>
        <v>1206.1428571428571</v>
      </c>
      <c r="J172" s="18">
        <v>106931</v>
      </c>
      <c r="K172" s="20">
        <f t="shared" si="8"/>
        <v>1.2789288948238582E-3</v>
      </c>
      <c r="L172" s="18">
        <f t="shared" si="9"/>
        <v>139.55371900826447</v>
      </c>
      <c r="M172" s="32"/>
    </row>
    <row r="173" spans="1:13" s="22" customFormat="1" x14ac:dyDescent="0.25">
      <c r="A173" s="16"/>
      <c r="B173" s="17" t="s">
        <v>308</v>
      </c>
      <c r="C173" s="40" t="s">
        <v>421</v>
      </c>
      <c r="D173" s="23" t="s">
        <v>422</v>
      </c>
      <c r="E173" s="18">
        <v>83</v>
      </c>
      <c r="F173" s="17" t="s">
        <v>406</v>
      </c>
      <c r="G173" s="18">
        <v>9357</v>
      </c>
      <c r="H173" s="19">
        <v>3</v>
      </c>
      <c r="I173" s="18">
        <f t="shared" si="7"/>
        <v>3119</v>
      </c>
      <c r="J173" s="18">
        <v>80573</v>
      </c>
      <c r="K173" s="20">
        <f t="shared" si="8"/>
        <v>7.0868990103439779E-4</v>
      </c>
      <c r="L173" s="18">
        <f t="shared" si="9"/>
        <v>112.73493975903614</v>
      </c>
      <c r="M173" s="32"/>
    </row>
    <row r="174" spans="1:13" s="22" customFormat="1" x14ac:dyDescent="0.25">
      <c r="A174" s="16"/>
      <c r="B174" s="17" t="s">
        <v>308</v>
      </c>
      <c r="C174" s="40" t="s">
        <v>423</v>
      </c>
      <c r="D174" s="23" t="s">
        <v>424</v>
      </c>
      <c r="E174" s="18">
        <v>19.09</v>
      </c>
      <c r="F174" s="17" t="s">
        <v>251</v>
      </c>
      <c r="G174" s="18">
        <v>14540</v>
      </c>
      <c r="H174" s="19">
        <v>19</v>
      </c>
      <c r="I174" s="18">
        <f t="shared" si="7"/>
        <v>765.26315789473688</v>
      </c>
      <c r="J174" s="18">
        <v>90408</v>
      </c>
      <c r="K174" s="20">
        <f t="shared" si="8"/>
        <v>1.1012451812589658E-3</v>
      </c>
      <c r="L174" s="18">
        <f t="shared" si="9"/>
        <v>761.65531691985336</v>
      </c>
      <c r="M174" s="32"/>
    </row>
    <row r="175" spans="1:13" s="22" customFormat="1" x14ac:dyDescent="0.25">
      <c r="A175" s="16"/>
      <c r="B175" s="17" t="s">
        <v>308</v>
      </c>
      <c r="C175" s="40" t="s">
        <v>425</v>
      </c>
      <c r="D175" s="23" t="s">
        <v>426</v>
      </c>
      <c r="E175" s="18">
        <v>20</v>
      </c>
      <c r="F175" s="17" t="s">
        <v>427</v>
      </c>
      <c r="G175" s="18">
        <v>5338</v>
      </c>
      <c r="H175" s="19">
        <v>60</v>
      </c>
      <c r="I175" s="18">
        <f t="shared" si="7"/>
        <v>88.966666666666669</v>
      </c>
      <c r="J175" s="18">
        <v>29511</v>
      </c>
      <c r="K175" s="20">
        <f t="shared" si="8"/>
        <v>4.0429482651721868E-4</v>
      </c>
      <c r="L175" s="18">
        <f t="shared" si="9"/>
        <v>266.89999999999998</v>
      </c>
      <c r="M175" s="32"/>
    </row>
    <row r="176" spans="1:13" s="22" customFormat="1" x14ac:dyDescent="0.25">
      <c r="A176" s="16"/>
      <c r="B176" s="17" t="s">
        <v>308</v>
      </c>
      <c r="C176" s="40" t="s">
        <v>428</v>
      </c>
      <c r="D176" s="23" t="s">
        <v>429</v>
      </c>
      <c r="E176" s="18">
        <v>20</v>
      </c>
      <c r="F176" s="17" t="s">
        <v>430</v>
      </c>
      <c r="G176" s="18">
        <v>4244</v>
      </c>
      <c r="H176" s="19">
        <v>19</v>
      </c>
      <c r="I176" s="18">
        <f t="shared" si="7"/>
        <v>223.36842105263159</v>
      </c>
      <c r="J176" s="18">
        <v>30201</v>
      </c>
      <c r="K176" s="20">
        <f t="shared" si="8"/>
        <v>3.2143635139360738E-4</v>
      </c>
      <c r="L176" s="18">
        <f t="shared" si="9"/>
        <v>212.2</v>
      </c>
      <c r="M176" s="24"/>
    </row>
    <row r="177" spans="1:13" s="22" customFormat="1" x14ac:dyDescent="0.25">
      <c r="A177" s="16"/>
      <c r="B177" s="17" t="s">
        <v>308</v>
      </c>
      <c r="C177" s="40" t="s">
        <v>431</v>
      </c>
      <c r="D177" s="23" t="s">
        <v>432</v>
      </c>
      <c r="E177" s="18">
        <v>20</v>
      </c>
      <c r="F177" s="17" t="s">
        <v>284</v>
      </c>
      <c r="G177" s="18">
        <v>1750</v>
      </c>
      <c r="H177" s="19">
        <v>8</v>
      </c>
      <c r="I177" s="18">
        <f t="shared" si="7"/>
        <v>218.75</v>
      </c>
      <c r="J177" s="18">
        <v>18036</v>
      </c>
      <c r="K177" s="20">
        <f t="shared" si="8"/>
        <v>1.3254326459444224E-4</v>
      </c>
      <c r="L177" s="18">
        <f t="shared" si="9"/>
        <v>87.5</v>
      </c>
      <c r="M177" s="24"/>
    </row>
    <row r="178" spans="1:13" s="22" customFormat="1" x14ac:dyDescent="0.25">
      <c r="A178" s="16"/>
      <c r="B178" s="17" t="s">
        <v>308</v>
      </c>
      <c r="C178" s="23" t="s">
        <v>433</v>
      </c>
      <c r="D178" s="23" t="s">
        <v>434</v>
      </c>
      <c r="E178" s="18">
        <v>30</v>
      </c>
      <c r="F178" s="17" t="s">
        <v>435</v>
      </c>
      <c r="G178" s="18">
        <v>6804</v>
      </c>
      <c r="H178" s="19">
        <v>171</v>
      </c>
      <c r="I178" s="18">
        <f t="shared" si="7"/>
        <v>39.789473684210527</v>
      </c>
      <c r="J178" s="18">
        <v>40625</v>
      </c>
      <c r="K178" s="20">
        <f t="shared" si="8"/>
        <v>5.1532821274319145E-4</v>
      </c>
      <c r="L178" s="18">
        <f t="shared" si="9"/>
        <v>226.8</v>
      </c>
      <c r="M178" s="24"/>
    </row>
    <row r="179" spans="1:13" s="22" customFormat="1" x14ac:dyDescent="0.25">
      <c r="A179" s="16"/>
      <c r="B179" s="17" t="s">
        <v>308</v>
      </c>
      <c r="C179" s="23" t="s">
        <v>436</v>
      </c>
      <c r="D179" s="17" t="s">
        <v>437</v>
      </c>
      <c r="E179" s="18">
        <v>12</v>
      </c>
      <c r="F179" s="17" t="s">
        <v>335</v>
      </c>
      <c r="G179" s="18">
        <v>2077</v>
      </c>
      <c r="H179" s="19">
        <v>14</v>
      </c>
      <c r="I179" s="18">
        <f t="shared" si="7"/>
        <v>148.35714285714286</v>
      </c>
      <c r="J179" s="18">
        <v>12865</v>
      </c>
      <c r="K179" s="20">
        <f t="shared" si="8"/>
        <v>1.5730992032151803E-4</v>
      </c>
      <c r="L179" s="18">
        <f t="shared" si="9"/>
        <v>173.08333333333334</v>
      </c>
      <c r="M179" s="24"/>
    </row>
    <row r="180" spans="1:13" s="22" customFormat="1" x14ac:dyDescent="0.25">
      <c r="A180" s="16"/>
      <c r="B180" s="17" t="s">
        <v>308</v>
      </c>
      <c r="C180" s="17" t="s">
        <v>438</v>
      </c>
      <c r="D180" s="17" t="s">
        <v>439</v>
      </c>
      <c r="E180" s="18">
        <v>20</v>
      </c>
      <c r="F180" s="17" t="s">
        <v>383</v>
      </c>
      <c r="G180" s="18">
        <v>386</v>
      </c>
      <c r="H180" s="19">
        <v>1</v>
      </c>
      <c r="I180" s="18">
        <f t="shared" si="7"/>
        <v>386</v>
      </c>
      <c r="J180" s="18">
        <v>5865</v>
      </c>
      <c r="K180" s="20">
        <f t="shared" si="8"/>
        <v>2.9235257219116975E-5</v>
      </c>
      <c r="L180" s="18">
        <f t="shared" si="9"/>
        <v>19.3</v>
      </c>
      <c r="M180" s="24"/>
    </row>
    <row r="181" spans="1:13" s="22" customFormat="1" x14ac:dyDescent="0.25">
      <c r="A181" s="16"/>
      <c r="B181" s="17" t="s">
        <v>308</v>
      </c>
      <c r="C181" s="17" t="s">
        <v>440</v>
      </c>
      <c r="D181" s="17" t="s">
        <v>441</v>
      </c>
      <c r="E181" s="18">
        <v>20</v>
      </c>
      <c r="F181" s="17" t="s">
        <v>251</v>
      </c>
      <c r="G181" s="18">
        <v>1815</v>
      </c>
      <c r="H181" s="19">
        <v>5</v>
      </c>
      <c r="I181" s="18">
        <f t="shared" si="7"/>
        <v>363</v>
      </c>
      <c r="J181" s="18">
        <v>14179</v>
      </c>
      <c r="K181" s="20">
        <f t="shared" si="8"/>
        <v>1.3746630013652153E-4</v>
      </c>
      <c r="L181" s="18">
        <f t="shared" si="9"/>
        <v>90.75</v>
      </c>
      <c r="M181" s="24"/>
    </row>
    <row r="182" spans="1:13" s="22" customFormat="1" x14ac:dyDescent="0.25">
      <c r="A182" s="16"/>
      <c r="B182" s="17" t="s">
        <v>308</v>
      </c>
      <c r="C182" s="17" t="s">
        <v>442</v>
      </c>
      <c r="D182" s="17" t="s">
        <v>443</v>
      </c>
      <c r="E182" s="18">
        <v>20</v>
      </c>
      <c r="F182" s="17" t="s">
        <v>444</v>
      </c>
      <c r="G182" s="18"/>
      <c r="H182" s="19"/>
      <c r="I182" s="18">
        <f t="shared" si="7"/>
        <v>0</v>
      </c>
      <c r="J182" s="18"/>
      <c r="K182" s="20">
        <f t="shared" si="8"/>
        <v>0</v>
      </c>
      <c r="L182" s="18">
        <f t="shared" si="9"/>
        <v>0</v>
      </c>
      <c r="M182" s="24"/>
    </row>
    <row r="183" spans="1:13" s="22" customFormat="1" x14ac:dyDescent="0.25">
      <c r="A183" s="16"/>
      <c r="B183" s="17" t="s">
        <v>308</v>
      </c>
      <c r="C183" s="17" t="s">
        <v>445</v>
      </c>
      <c r="D183" s="17" t="s">
        <v>446</v>
      </c>
      <c r="E183" s="18">
        <v>16</v>
      </c>
      <c r="F183" s="17" t="s">
        <v>447</v>
      </c>
      <c r="G183" s="18">
        <v>4680</v>
      </c>
      <c r="H183" s="19">
        <v>2</v>
      </c>
      <c r="I183" s="18">
        <f t="shared" si="7"/>
        <v>2340</v>
      </c>
      <c r="J183" s="18">
        <v>18386</v>
      </c>
      <c r="K183" s="20">
        <f t="shared" si="8"/>
        <v>3.5445855902970842E-4</v>
      </c>
      <c r="L183" s="18">
        <f t="shared" si="9"/>
        <v>292.5</v>
      </c>
      <c r="M183" s="24"/>
    </row>
    <row r="184" spans="1:13" s="22" customFormat="1" x14ac:dyDescent="0.25">
      <c r="A184" s="16"/>
      <c r="B184" s="17" t="s">
        <v>308</v>
      </c>
      <c r="C184" s="17" t="s">
        <v>448</v>
      </c>
      <c r="D184" s="17" t="s">
        <v>449</v>
      </c>
      <c r="E184" s="18">
        <v>49.5</v>
      </c>
      <c r="F184" s="17" t="s">
        <v>435</v>
      </c>
      <c r="G184" s="18">
        <v>6159</v>
      </c>
      <c r="H184" s="19">
        <v>204</v>
      </c>
      <c r="I184" s="18">
        <f t="shared" si="7"/>
        <v>30.191176470588236</v>
      </c>
      <c r="J184" s="18">
        <v>35334</v>
      </c>
      <c r="K184" s="20">
        <f t="shared" si="8"/>
        <v>4.6647655236409702E-4</v>
      </c>
      <c r="L184" s="18">
        <f t="shared" si="9"/>
        <v>124.42424242424242</v>
      </c>
      <c r="M184" s="24"/>
    </row>
    <row r="185" spans="1:13" s="22" customFormat="1" x14ac:dyDescent="0.25">
      <c r="A185" s="16"/>
      <c r="B185" s="17" t="s">
        <v>308</v>
      </c>
      <c r="C185" s="17" t="s">
        <v>450</v>
      </c>
      <c r="D185" s="17" t="s">
        <v>451</v>
      </c>
      <c r="E185" s="18">
        <v>20</v>
      </c>
      <c r="F185" s="17" t="s">
        <v>452</v>
      </c>
      <c r="G185" s="18">
        <v>1739</v>
      </c>
      <c r="H185" s="19">
        <v>6</v>
      </c>
      <c r="I185" s="18">
        <f t="shared" si="7"/>
        <v>289.83333333333331</v>
      </c>
      <c r="J185" s="18">
        <v>8141</v>
      </c>
      <c r="K185" s="20">
        <f t="shared" si="8"/>
        <v>1.3171013550270576E-4</v>
      </c>
      <c r="L185" s="18">
        <f t="shared" si="9"/>
        <v>86.95</v>
      </c>
      <c r="M185" s="24"/>
    </row>
    <row r="186" spans="1:13" s="22" customFormat="1" x14ac:dyDescent="0.25">
      <c r="A186" s="16"/>
      <c r="B186" s="17" t="s">
        <v>308</v>
      </c>
      <c r="C186" s="17" t="s">
        <v>453</v>
      </c>
      <c r="D186" s="17" t="s">
        <v>454</v>
      </c>
      <c r="E186" s="18">
        <v>12</v>
      </c>
      <c r="F186" s="17" t="s">
        <v>455</v>
      </c>
      <c r="G186" s="18"/>
      <c r="H186" s="19"/>
      <c r="I186" s="18">
        <f t="shared" si="7"/>
        <v>0</v>
      </c>
      <c r="J186" s="18"/>
      <c r="K186" s="20">
        <f t="shared" si="8"/>
        <v>0</v>
      </c>
      <c r="L186" s="18">
        <f t="shared" si="9"/>
        <v>0</v>
      </c>
      <c r="M186" s="24"/>
    </row>
    <row r="187" spans="1:13" s="22" customFormat="1" x14ac:dyDescent="0.25">
      <c r="A187" s="16"/>
      <c r="B187" s="17" t="s">
        <v>308</v>
      </c>
      <c r="C187" s="17" t="s">
        <v>456</v>
      </c>
      <c r="D187" s="17" t="s">
        <v>457</v>
      </c>
      <c r="E187" s="18">
        <v>20</v>
      </c>
      <c r="F187" s="17" t="s">
        <v>187</v>
      </c>
      <c r="G187" s="18">
        <v>2038</v>
      </c>
      <c r="H187" s="19">
        <v>20</v>
      </c>
      <c r="I187" s="18">
        <f t="shared" si="7"/>
        <v>101.9</v>
      </c>
      <c r="J187" s="18">
        <v>18213</v>
      </c>
      <c r="K187" s="20">
        <f t="shared" si="8"/>
        <v>1.5435609899627046E-4</v>
      </c>
      <c r="L187" s="18">
        <f t="shared" si="9"/>
        <v>101.9</v>
      </c>
      <c r="M187" s="24"/>
    </row>
    <row r="188" spans="1:13" s="22" customFormat="1" x14ac:dyDescent="0.25">
      <c r="A188" s="16"/>
      <c r="B188" s="17" t="s">
        <v>308</v>
      </c>
      <c r="C188" s="17" t="s">
        <v>458</v>
      </c>
      <c r="D188" s="17" t="s">
        <v>459</v>
      </c>
      <c r="E188" s="18">
        <v>12</v>
      </c>
      <c r="F188" s="17" t="s">
        <v>447</v>
      </c>
      <c r="G188" s="18">
        <v>3289</v>
      </c>
      <c r="H188" s="19">
        <v>3</v>
      </c>
      <c r="I188" s="18">
        <f t="shared" si="7"/>
        <v>1096.3333333333333</v>
      </c>
      <c r="J188" s="18">
        <v>19463</v>
      </c>
      <c r="K188" s="20">
        <f t="shared" si="8"/>
        <v>2.4910559842921174E-4</v>
      </c>
      <c r="L188" s="18">
        <f t="shared" si="9"/>
        <v>274.08333333333331</v>
      </c>
      <c r="M188" s="24"/>
    </row>
    <row r="189" spans="1:13" s="22" customFormat="1" x14ac:dyDescent="0.25">
      <c r="A189" s="16"/>
      <c r="B189" s="17" t="s">
        <v>308</v>
      </c>
      <c r="C189" s="17" t="s">
        <v>460</v>
      </c>
      <c r="D189" s="17" t="s">
        <v>461</v>
      </c>
      <c r="E189" s="18">
        <v>60</v>
      </c>
      <c r="F189" s="17" t="s">
        <v>387</v>
      </c>
      <c r="G189" s="18">
        <v>2518</v>
      </c>
      <c r="H189" s="19">
        <v>45</v>
      </c>
      <c r="I189" s="18">
        <f t="shared" si="7"/>
        <v>55.955555555555556</v>
      </c>
      <c r="J189" s="18">
        <v>13151</v>
      </c>
      <c r="K189" s="20">
        <f t="shared" si="8"/>
        <v>1.9071082299931748E-4</v>
      </c>
      <c r="L189" s="18">
        <f t="shared" si="9"/>
        <v>41.966666666666669</v>
      </c>
      <c r="M189" s="24"/>
    </row>
    <row r="190" spans="1:13" s="22" customFormat="1" x14ac:dyDescent="0.25">
      <c r="A190" s="16"/>
      <c r="B190" s="17" t="s">
        <v>308</v>
      </c>
      <c r="C190" s="17" t="s">
        <v>462</v>
      </c>
      <c r="D190" s="17" t="s">
        <v>463</v>
      </c>
      <c r="E190" s="18">
        <v>15</v>
      </c>
      <c r="F190" s="17" t="s">
        <v>464</v>
      </c>
      <c r="G190" s="18">
        <v>4260</v>
      </c>
      <c r="H190" s="19">
        <v>7</v>
      </c>
      <c r="I190" s="18">
        <f t="shared" si="7"/>
        <v>608.57142857142856</v>
      </c>
      <c r="J190" s="18">
        <v>20550</v>
      </c>
      <c r="K190" s="20">
        <f t="shared" si="8"/>
        <v>3.2264817552704226E-4</v>
      </c>
      <c r="L190" s="18">
        <f t="shared" si="9"/>
        <v>284</v>
      </c>
      <c r="M190" s="24"/>
    </row>
    <row r="191" spans="1:13" s="22" customFormat="1" x14ac:dyDescent="0.25">
      <c r="A191" s="16"/>
      <c r="B191" s="17" t="s">
        <v>308</v>
      </c>
      <c r="C191" s="17" t="s">
        <v>465</v>
      </c>
      <c r="D191" s="17" t="s">
        <v>466</v>
      </c>
      <c r="E191" s="18">
        <v>15</v>
      </c>
      <c r="F191" s="17" t="s">
        <v>187</v>
      </c>
      <c r="G191" s="18">
        <v>2792</v>
      </c>
      <c r="H191" s="19">
        <v>3</v>
      </c>
      <c r="I191" s="18">
        <f t="shared" si="7"/>
        <v>930.66666666666663</v>
      </c>
      <c r="J191" s="18">
        <v>42544</v>
      </c>
      <c r="K191" s="20">
        <f t="shared" si="8"/>
        <v>2.1146331128439014E-4</v>
      </c>
      <c r="L191" s="18">
        <f t="shared" si="9"/>
        <v>186.13333333333333</v>
      </c>
      <c r="M191" s="24"/>
    </row>
    <row r="192" spans="1:13" s="22" customFormat="1" x14ac:dyDescent="0.25">
      <c r="A192" s="16"/>
      <c r="B192" s="17" t="s">
        <v>308</v>
      </c>
      <c r="C192" s="17" t="s">
        <v>467</v>
      </c>
      <c r="D192" s="17" t="s">
        <v>468</v>
      </c>
      <c r="E192" s="18">
        <v>15</v>
      </c>
      <c r="F192" s="17" t="s">
        <v>469</v>
      </c>
      <c r="G192" s="18"/>
      <c r="H192" s="19"/>
      <c r="I192" s="18">
        <f t="shared" si="7"/>
        <v>0</v>
      </c>
      <c r="J192" s="18">
        <v>6325</v>
      </c>
      <c r="K192" s="20">
        <f t="shared" si="8"/>
        <v>0</v>
      </c>
      <c r="L192" s="18">
        <f t="shared" si="9"/>
        <v>0</v>
      </c>
      <c r="M192" s="24"/>
    </row>
    <row r="193" spans="1:13" s="22" customFormat="1" x14ac:dyDescent="0.25">
      <c r="A193" s="16"/>
      <c r="B193" s="17" t="s">
        <v>308</v>
      </c>
      <c r="C193" s="17" t="s">
        <v>470</v>
      </c>
      <c r="D193" s="17" t="s">
        <v>471</v>
      </c>
      <c r="E193" s="18">
        <v>20</v>
      </c>
      <c r="F193" s="17" t="s">
        <v>472</v>
      </c>
      <c r="G193" s="18">
        <v>1892</v>
      </c>
      <c r="H193" s="19">
        <v>8</v>
      </c>
      <c r="I193" s="18">
        <f t="shared" si="7"/>
        <v>236.5</v>
      </c>
      <c r="J193" s="18">
        <v>14996</v>
      </c>
      <c r="K193" s="20">
        <f t="shared" si="8"/>
        <v>1.4329820377867699E-4</v>
      </c>
      <c r="L193" s="18">
        <f t="shared" si="9"/>
        <v>94.6</v>
      </c>
      <c r="M193" s="24"/>
    </row>
    <row r="194" spans="1:13" s="39" customFormat="1" x14ac:dyDescent="0.25">
      <c r="A194" s="25" t="s">
        <v>473</v>
      </c>
      <c r="B194" s="26"/>
      <c r="C194" s="26"/>
      <c r="D194" s="27"/>
      <c r="E194" s="28">
        <f>SUM(E124:E193)</f>
        <v>10045.626999999999</v>
      </c>
      <c r="F194" s="27"/>
      <c r="G194" s="28">
        <f>SUM(G124:G193)</f>
        <v>1279829.25</v>
      </c>
      <c r="H194" s="29">
        <f>SUM(H124:H193)</f>
        <v>3628</v>
      </c>
      <c r="I194" s="28">
        <f t="shared" si="7"/>
        <v>352.76440187431092</v>
      </c>
      <c r="J194" s="28">
        <f>SUM(J124:J193)</f>
        <v>10013303.65</v>
      </c>
      <c r="K194" s="30">
        <f t="shared" si="8"/>
        <v>9.6932998239118037E-2</v>
      </c>
      <c r="L194" s="28">
        <f t="shared" si="9"/>
        <v>127.40162958469394</v>
      </c>
      <c r="M194" s="31"/>
    </row>
    <row r="195" spans="1:13" s="22" customFormat="1" x14ac:dyDescent="0.25">
      <c r="A195" s="16"/>
      <c r="B195" s="17" t="s">
        <v>474</v>
      </c>
      <c r="C195" s="23" t="s">
        <v>475</v>
      </c>
      <c r="D195" s="23" t="s">
        <v>476</v>
      </c>
      <c r="E195" s="18">
        <v>141.72999999999999</v>
      </c>
      <c r="F195" s="17" t="s">
        <v>99</v>
      </c>
      <c r="G195" s="18">
        <v>41652</v>
      </c>
      <c r="H195" s="19">
        <v>79</v>
      </c>
      <c r="I195" s="18">
        <f t="shared" ref="I195:I267" si="10">IF(OR(H195=0,G195=0),0,G195/H195)</f>
        <v>527.24050632911394</v>
      </c>
      <c r="J195" s="18">
        <v>283458</v>
      </c>
      <c r="K195" s="20">
        <f t="shared" ref="K195:K258" si="11">G195/$G$528</f>
        <v>3.1546811753644047E-3</v>
      </c>
      <c r="L195" s="18">
        <f t="shared" ref="L195:L267" si="12">G195/E195</f>
        <v>293.88273477739364</v>
      </c>
      <c r="M195" s="32"/>
    </row>
    <row r="196" spans="1:13" s="22" customFormat="1" x14ac:dyDescent="0.25">
      <c r="A196" s="16"/>
      <c r="B196" s="17" t="s">
        <v>474</v>
      </c>
      <c r="C196" s="23" t="s">
        <v>477</v>
      </c>
      <c r="D196" s="23" t="s">
        <v>478</v>
      </c>
      <c r="E196" s="18">
        <v>45</v>
      </c>
      <c r="F196" s="17" t="s">
        <v>284</v>
      </c>
      <c r="G196" s="18">
        <v>20421.400000000001</v>
      </c>
      <c r="H196" s="19">
        <v>27</v>
      </c>
      <c r="I196" s="18">
        <f t="shared" si="10"/>
        <v>756.3481481481482</v>
      </c>
      <c r="J196" s="18">
        <v>139393.5</v>
      </c>
      <c r="K196" s="20">
        <f t="shared" si="11"/>
        <v>1.5466965849079675E-3</v>
      </c>
      <c r="L196" s="18">
        <f t="shared" si="12"/>
        <v>453.80888888888893</v>
      </c>
      <c r="M196" s="32"/>
    </row>
    <row r="197" spans="1:13" s="22" customFormat="1" x14ac:dyDescent="0.25">
      <c r="A197" s="16"/>
      <c r="B197" s="17" t="s">
        <v>474</v>
      </c>
      <c r="C197" s="23" t="s">
        <v>479</v>
      </c>
      <c r="D197" s="23" t="s">
        <v>480</v>
      </c>
      <c r="E197" s="18">
        <v>86</v>
      </c>
      <c r="F197" s="17" t="s">
        <v>175</v>
      </c>
      <c r="G197" s="18">
        <v>18079</v>
      </c>
      <c r="H197" s="19">
        <v>14</v>
      </c>
      <c r="I197" s="18">
        <f t="shared" si="10"/>
        <v>1291.3571428571429</v>
      </c>
      <c r="J197" s="18">
        <v>150770</v>
      </c>
      <c r="K197" s="20">
        <f t="shared" si="11"/>
        <v>1.3692855317730978E-3</v>
      </c>
      <c r="L197" s="18">
        <f t="shared" si="12"/>
        <v>210.22093023255815</v>
      </c>
      <c r="M197" s="32"/>
    </row>
    <row r="198" spans="1:13" s="22" customFormat="1" x14ac:dyDescent="0.25">
      <c r="A198" s="16"/>
      <c r="B198" s="17" t="s">
        <v>474</v>
      </c>
      <c r="C198" s="23" t="s">
        <v>481</v>
      </c>
      <c r="D198" s="23" t="s">
        <v>482</v>
      </c>
      <c r="E198" s="18">
        <v>205</v>
      </c>
      <c r="F198" s="17" t="s">
        <v>175</v>
      </c>
      <c r="G198" s="18">
        <v>18054.900000000001</v>
      </c>
      <c r="H198" s="19">
        <v>84</v>
      </c>
      <c r="I198" s="18">
        <f t="shared" si="10"/>
        <v>214.93928571428575</v>
      </c>
      <c r="J198" s="18">
        <v>152935.50000000003</v>
      </c>
      <c r="K198" s="20">
        <f t="shared" si="11"/>
        <v>1.3674602216721117E-3</v>
      </c>
      <c r="L198" s="18">
        <f t="shared" si="12"/>
        <v>88.072682926829273</v>
      </c>
      <c r="M198" s="32"/>
    </row>
    <row r="199" spans="1:13" s="22" customFormat="1" x14ac:dyDescent="0.25">
      <c r="A199" s="16"/>
      <c r="B199" s="17" t="s">
        <v>474</v>
      </c>
      <c r="C199" s="23" t="s">
        <v>483</v>
      </c>
      <c r="D199" s="23" t="s">
        <v>484</v>
      </c>
      <c r="E199" s="18">
        <v>15</v>
      </c>
      <c r="F199" s="17" t="s">
        <v>152</v>
      </c>
      <c r="G199" s="18">
        <v>1097</v>
      </c>
      <c r="H199" s="19">
        <v>3</v>
      </c>
      <c r="I199" s="18">
        <f t="shared" si="10"/>
        <v>365.66666666666669</v>
      </c>
      <c r="J199" s="18">
        <v>12911</v>
      </c>
      <c r="K199" s="20">
        <f t="shared" si="11"/>
        <v>8.308569214863037E-5</v>
      </c>
      <c r="L199" s="18">
        <f t="shared" si="12"/>
        <v>73.13333333333334</v>
      </c>
      <c r="M199" s="32"/>
    </row>
    <row r="200" spans="1:13" s="22" customFormat="1" x14ac:dyDescent="0.25">
      <c r="A200" s="16"/>
      <c r="B200" s="17" t="s">
        <v>474</v>
      </c>
      <c r="C200" s="23" t="s">
        <v>485</v>
      </c>
      <c r="D200" s="23" t="s">
        <v>486</v>
      </c>
      <c r="E200" s="18">
        <v>25</v>
      </c>
      <c r="F200" s="17" t="s">
        <v>284</v>
      </c>
      <c r="G200" s="18">
        <v>3610</v>
      </c>
      <c r="H200" s="19">
        <v>12</v>
      </c>
      <c r="I200" s="18">
        <f t="shared" si="10"/>
        <v>300.83333333333331</v>
      </c>
      <c r="J200" s="18">
        <v>30552</v>
      </c>
      <c r="K200" s="20">
        <f t="shared" si="11"/>
        <v>2.7341782010624943E-4</v>
      </c>
      <c r="L200" s="18">
        <f t="shared" si="12"/>
        <v>144.4</v>
      </c>
      <c r="M200" s="32"/>
    </row>
    <row r="201" spans="1:13" s="22" customFormat="1" x14ac:dyDescent="0.25">
      <c r="A201" s="16"/>
      <c r="B201" s="17" t="s">
        <v>474</v>
      </c>
      <c r="C201" s="23" t="s">
        <v>487</v>
      </c>
      <c r="D201" s="23" t="s">
        <v>488</v>
      </c>
      <c r="E201" s="18">
        <v>123.47</v>
      </c>
      <c r="F201" s="17" t="s">
        <v>175</v>
      </c>
      <c r="G201" s="18">
        <v>14967</v>
      </c>
      <c r="H201" s="19">
        <v>7</v>
      </c>
      <c r="I201" s="18">
        <f t="shared" si="10"/>
        <v>2138.1428571428573</v>
      </c>
      <c r="J201" s="18">
        <v>105412</v>
      </c>
      <c r="K201" s="20">
        <f t="shared" si="11"/>
        <v>1.1335857378200098E-3</v>
      </c>
      <c r="L201" s="18">
        <f t="shared" si="12"/>
        <v>121.21972948894468</v>
      </c>
      <c r="M201" s="32"/>
    </row>
    <row r="202" spans="1:13" s="42" customFormat="1" x14ac:dyDescent="0.25">
      <c r="A202" s="16"/>
      <c r="B202" s="17" t="s">
        <v>489</v>
      </c>
      <c r="C202" s="23" t="s">
        <v>490</v>
      </c>
      <c r="D202" s="23" t="s">
        <v>491</v>
      </c>
      <c r="E202" s="18">
        <v>119.74</v>
      </c>
      <c r="F202" s="17" t="s">
        <v>152</v>
      </c>
      <c r="G202" s="18">
        <v>13261</v>
      </c>
      <c r="H202" s="19">
        <v>16</v>
      </c>
      <c r="I202" s="18">
        <f t="shared" si="10"/>
        <v>828.8125</v>
      </c>
      <c r="J202" s="18">
        <v>109019</v>
      </c>
      <c r="K202" s="20">
        <f t="shared" si="11"/>
        <v>1.0043749895925136E-3</v>
      </c>
      <c r="L202" s="18">
        <f t="shared" si="12"/>
        <v>110.74828795724069</v>
      </c>
      <c r="M202" s="41"/>
    </row>
    <row r="203" spans="1:13" s="22" customFormat="1" x14ac:dyDescent="0.25">
      <c r="A203" s="16"/>
      <c r="B203" s="17" t="s">
        <v>474</v>
      </c>
      <c r="C203" s="23" t="s">
        <v>492</v>
      </c>
      <c r="D203" s="23" t="s">
        <v>493</v>
      </c>
      <c r="E203" s="18">
        <v>76.099999999999994</v>
      </c>
      <c r="F203" s="17" t="s">
        <v>383</v>
      </c>
      <c r="G203" s="18">
        <v>17296.599999999999</v>
      </c>
      <c r="H203" s="19">
        <v>28</v>
      </c>
      <c r="I203" s="18">
        <f t="shared" si="10"/>
        <v>617.73571428571427</v>
      </c>
      <c r="J203" s="18">
        <v>134015.9</v>
      </c>
      <c r="K203" s="20">
        <f t="shared" si="11"/>
        <v>1.3100273316481311E-3</v>
      </c>
      <c r="L203" s="18">
        <f t="shared" si="12"/>
        <v>227.28777923784494</v>
      </c>
      <c r="M203" s="41"/>
    </row>
    <row r="204" spans="1:13" s="22" customFormat="1" x14ac:dyDescent="0.25">
      <c r="A204" s="16"/>
      <c r="B204" s="17" t="s">
        <v>474</v>
      </c>
      <c r="C204" s="23" t="s">
        <v>494</v>
      </c>
      <c r="D204" s="23" t="s">
        <v>495</v>
      </c>
      <c r="E204" s="18">
        <v>43</v>
      </c>
      <c r="F204" s="17" t="s">
        <v>181</v>
      </c>
      <c r="G204" s="18">
        <v>7304.4</v>
      </c>
      <c r="H204" s="19">
        <v>47</v>
      </c>
      <c r="I204" s="18">
        <f t="shared" si="10"/>
        <v>155.41276595744679</v>
      </c>
      <c r="J204" s="18">
        <v>53779.80000000001</v>
      </c>
      <c r="K204" s="20">
        <f t="shared" si="11"/>
        <v>5.5322801251636794E-4</v>
      </c>
      <c r="L204" s="18">
        <f t="shared" si="12"/>
        <v>169.86976744186046</v>
      </c>
      <c r="M204" s="41"/>
    </row>
    <row r="205" spans="1:13" s="22" customFormat="1" x14ac:dyDescent="0.25">
      <c r="A205" s="16"/>
      <c r="B205" s="17" t="s">
        <v>474</v>
      </c>
      <c r="C205" s="23" t="s">
        <v>496</v>
      </c>
      <c r="D205" s="23" t="s">
        <v>497</v>
      </c>
      <c r="E205" s="18">
        <v>40.24</v>
      </c>
      <c r="F205" s="17" t="s">
        <v>167</v>
      </c>
      <c r="G205" s="18">
        <v>4838</v>
      </c>
      <c r="H205" s="19">
        <v>5</v>
      </c>
      <c r="I205" s="18">
        <f t="shared" si="10"/>
        <v>967.6</v>
      </c>
      <c r="J205" s="18">
        <v>39429</v>
      </c>
      <c r="K205" s="20">
        <f t="shared" si="11"/>
        <v>3.6642532234737804E-4</v>
      </c>
      <c r="L205" s="18">
        <f t="shared" si="12"/>
        <v>120.22862823061629</v>
      </c>
      <c r="M205" s="41"/>
    </row>
    <row r="206" spans="1:13" s="22" customFormat="1" x14ac:dyDescent="0.25">
      <c r="A206" s="16"/>
      <c r="B206" s="17" t="s">
        <v>474</v>
      </c>
      <c r="C206" s="23" t="s">
        <v>498</v>
      </c>
      <c r="D206" s="23" t="s">
        <v>499</v>
      </c>
      <c r="E206" s="18">
        <v>59</v>
      </c>
      <c r="F206" s="17" t="s">
        <v>500</v>
      </c>
      <c r="G206" s="18">
        <v>6583</v>
      </c>
      <c r="H206" s="19">
        <v>22</v>
      </c>
      <c r="I206" s="18">
        <f t="shared" si="10"/>
        <v>299.22727272727275</v>
      </c>
      <c r="J206" s="18">
        <v>43188</v>
      </c>
      <c r="K206" s="20">
        <f t="shared" si="11"/>
        <v>4.9858989190012192E-4</v>
      </c>
      <c r="L206" s="18">
        <f t="shared" si="12"/>
        <v>111.57627118644068</v>
      </c>
      <c r="M206" s="41"/>
    </row>
    <row r="207" spans="1:13" s="22" customFormat="1" x14ac:dyDescent="0.25">
      <c r="A207" s="16"/>
      <c r="B207" s="17" t="s">
        <v>474</v>
      </c>
      <c r="C207" s="23" t="s">
        <v>501</v>
      </c>
      <c r="D207" s="23" t="s">
        <v>502</v>
      </c>
      <c r="E207" s="18">
        <v>130</v>
      </c>
      <c r="F207" s="17" t="s">
        <v>99</v>
      </c>
      <c r="G207" s="18">
        <v>14849</v>
      </c>
      <c r="H207" s="19">
        <v>31</v>
      </c>
      <c r="I207" s="18">
        <f t="shared" si="10"/>
        <v>479</v>
      </c>
      <c r="J207" s="18">
        <v>74593</v>
      </c>
      <c r="K207" s="20">
        <f t="shared" si="11"/>
        <v>1.1246485348359273E-3</v>
      </c>
      <c r="L207" s="18">
        <f t="shared" si="12"/>
        <v>114.22307692307692</v>
      </c>
      <c r="M207" s="41"/>
    </row>
    <row r="208" spans="1:13" s="22" customFormat="1" x14ac:dyDescent="0.25">
      <c r="A208" s="16"/>
      <c r="B208" s="17" t="s">
        <v>474</v>
      </c>
      <c r="C208" s="17" t="s">
        <v>503</v>
      </c>
      <c r="D208" s="17" t="s">
        <v>504</v>
      </c>
      <c r="E208" s="18">
        <v>185</v>
      </c>
      <c r="F208" s="17" t="s">
        <v>500</v>
      </c>
      <c r="G208" s="18">
        <v>18912.5</v>
      </c>
      <c r="H208" s="19">
        <v>211</v>
      </c>
      <c r="I208" s="18">
        <f t="shared" si="10"/>
        <v>89.632701421800945</v>
      </c>
      <c r="J208" s="18">
        <v>127518.59999999999</v>
      </c>
      <c r="K208" s="20">
        <f t="shared" si="11"/>
        <v>1.4324139952242223E-3</v>
      </c>
      <c r="L208" s="18">
        <f t="shared" si="12"/>
        <v>102.22972972972973</v>
      </c>
      <c r="M208" s="41"/>
    </row>
    <row r="209" spans="1:13" s="22" customFormat="1" x14ac:dyDescent="0.25">
      <c r="A209" s="16"/>
      <c r="B209" s="17" t="s">
        <v>474</v>
      </c>
      <c r="C209" s="17" t="s">
        <v>505</v>
      </c>
      <c r="D209" s="17" t="s">
        <v>506</v>
      </c>
      <c r="E209" s="18">
        <v>220</v>
      </c>
      <c r="F209" s="17" t="s">
        <v>395</v>
      </c>
      <c r="G209" s="18">
        <v>14824</v>
      </c>
      <c r="H209" s="19">
        <v>16</v>
      </c>
      <c r="I209" s="18">
        <f t="shared" si="10"/>
        <v>926.5</v>
      </c>
      <c r="J209" s="18">
        <v>127877.62</v>
      </c>
      <c r="K209" s="20">
        <f t="shared" si="11"/>
        <v>1.1227550596274354E-3</v>
      </c>
      <c r="L209" s="18">
        <f t="shared" si="12"/>
        <v>67.381818181818176</v>
      </c>
      <c r="M209" s="41"/>
    </row>
    <row r="210" spans="1:13" s="22" customFormat="1" x14ac:dyDescent="0.25">
      <c r="A210" s="16"/>
      <c r="B210" s="17" t="s">
        <v>507</v>
      </c>
      <c r="C210" s="23" t="s">
        <v>508</v>
      </c>
      <c r="D210" s="23" t="s">
        <v>509</v>
      </c>
      <c r="E210" s="18">
        <v>416.35</v>
      </c>
      <c r="F210" s="17" t="s">
        <v>510</v>
      </c>
      <c r="G210" s="18">
        <v>10992</v>
      </c>
      <c r="H210" s="19">
        <v>3</v>
      </c>
      <c r="I210" s="18">
        <f t="shared" si="10"/>
        <v>3664</v>
      </c>
      <c r="J210" s="18">
        <v>56812</v>
      </c>
      <c r="K210" s="20">
        <f t="shared" si="11"/>
        <v>8.3252317966977661E-4</v>
      </c>
      <c r="L210" s="18">
        <f t="shared" si="12"/>
        <v>26.400864657139426</v>
      </c>
      <c r="M210" s="41"/>
    </row>
    <row r="211" spans="1:13" s="22" customFormat="1" x14ac:dyDescent="0.25">
      <c r="A211" s="16"/>
      <c r="B211" s="17" t="s">
        <v>489</v>
      </c>
      <c r="C211" s="23" t="s">
        <v>511</v>
      </c>
      <c r="D211" s="23" t="s">
        <v>512</v>
      </c>
      <c r="E211" s="18">
        <v>395.72</v>
      </c>
      <c r="F211" s="17" t="s">
        <v>510</v>
      </c>
      <c r="G211" s="18">
        <v>3686</v>
      </c>
      <c r="H211" s="19">
        <v>8</v>
      </c>
      <c r="I211" s="18">
        <f t="shared" si="10"/>
        <v>460.75</v>
      </c>
      <c r="J211" s="18">
        <v>136048</v>
      </c>
      <c r="K211" s="20">
        <f t="shared" si="11"/>
        <v>2.7917398474006523E-4</v>
      </c>
      <c r="L211" s="18">
        <f t="shared" si="12"/>
        <v>9.3146669362175274</v>
      </c>
      <c r="M211" s="41"/>
    </row>
    <row r="212" spans="1:13" s="22" customFormat="1" x14ac:dyDescent="0.25">
      <c r="A212" s="16"/>
      <c r="B212" s="17" t="s">
        <v>474</v>
      </c>
      <c r="C212" s="23" t="s">
        <v>513</v>
      </c>
      <c r="D212" s="23" t="s">
        <v>514</v>
      </c>
      <c r="E212" s="18">
        <v>110</v>
      </c>
      <c r="F212" s="17" t="s">
        <v>181</v>
      </c>
      <c r="G212" s="18">
        <v>29410</v>
      </c>
      <c r="H212" s="19">
        <v>18</v>
      </c>
      <c r="I212" s="18">
        <f t="shared" si="10"/>
        <v>1633.8888888888889</v>
      </c>
      <c r="J212" s="18">
        <v>173950</v>
      </c>
      <c r="K212" s="20">
        <f t="shared" si="11"/>
        <v>2.2274842352700266E-3</v>
      </c>
      <c r="L212" s="18">
        <f t="shared" si="12"/>
        <v>267.36363636363637</v>
      </c>
      <c r="M212" s="41"/>
    </row>
    <row r="213" spans="1:13" s="22" customFormat="1" x14ac:dyDescent="0.25">
      <c r="A213" s="16"/>
      <c r="B213" s="17" t="s">
        <v>474</v>
      </c>
      <c r="C213" s="23" t="s">
        <v>515</v>
      </c>
      <c r="D213" s="23" t="s">
        <v>516</v>
      </c>
      <c r="E213" s="18">
        <v>70</v>
      </c>
      <c r="F213" s="17" t="s">
        <v>167</v>
      </c>
      <c r="G213" s="18">
        <v>12466</v>
      </c>
      <c r="H213" s="19">
        <v>15</v>
      </c>
      <c r="I213" s="18">
        <f t="shared" si="10"/>
        <v>831.06666666666672</v>
      </c>
      <c r="J213" s="18">
        <v>89728</v>
      </c>
      <c r="K213" s="20">
        <f t="shared" si="11"/>
        <v>9.4416247796246682E-4</v>
      </c>
      <c r="L213" s="18">
        <f t="shared" si="12"/>
        <v>178.08571428571429</v>
      </c>
      <c r="M213" s="41"/>
    </row>
    <row r="214" spans="1:13" s="22" customFormat="1" x14ac:dyDescent="0.25">
      <c r="A214" s="16"/>
      <c r="B214" s="17" t="s">
        <v>517</v>
      </c>
      <c r="C214" s="23" t="s">
        <v>518</v>
      </c>
      <c r="D214" s="23" t="s">
        <v>519</v>
      </c>
      <c r="E214" s="18">
        <v>75.12</v>
      </c>
      <c r="F214" s="17" t="s">
        <v>152</v>
      </c>
      <c r="G214" s="18">
        <v>24258</v>
      </c>
      <c r="H214" s="19">
        <v>37</v>
      </c>
      <c r="I214" s="18">
        <f t="shared" si="10"/>
        <v>655.62162162162167</v>
      </c>
      <c r="J214" s="18">
        <v>99486</v>
      </c>
      <c r="K214" s="20">
        <f t="shared" si="11"/>
        <v>1.8372768643039885E-3</v>
      </c>
      <c r="L214" s="18">
        <f t="shared" si="12"/>
        <v>322.92332268370603</v>
      </c>
      <c r="M214" s="41"/>
    </row>
    <row r="215" spans="1:13" s="22" customFormat="1" x14ac:dyDescent="0.25">
      <c r="A215" s="16"/>
      <c r="B215" s="17" t="s">
        <v>474</v>
      </c>
      <c r="C215" s="23" t="s">
        <v>520</v>
      </c>
      <c r="D215" s="23" t="s">
        <v>521</v>
      </c>
      <c r="E215" s="18">
        <v>181.28</v>
      </c>
      <c r="F215" s="17" t="s">
        <v>152</v>
      </c>
      <c r="G215" s="18">
        <v>24490</v>
      </c>
      <c r="H215" s="19">
        <v>36</v>
      </c>
      <c r="I215" s="18">
        <f t="shared" si="10"/>
        <v>680.27777777777783</v>
      </c>
      <c r="J215" s="18">
        <v>142549</v>
      </c>
      <c r="K215" s="20">
        <f t="shared" si="11"/>
        <v>1.8548483142387946E-3</v>
      </c>
      <c r="L215" s="18">
        <f t="shared" si="12"/>
        <v>135.09488084730802</v>
      </c>
      <c r="M215" s="41"/>
    </row>
    <row r="216" spans="1:13" s="22" customFormat="1" x14ac:dyDescent="0.25">
      <c r="A216" s="16"/>
      <c r="B216" s="17" t="s">
        <v>474</v>
      </c>
      <c r="C216" s="23" t="s">
        <v>522</v>
      </c>
      <c r="D216" s="23" t="s">
        <v>523</v>
      </c>
      <c r="E216" s="18">
        <v>220</v>
      </c>
      <c r="F216" s="17" t="s">
        <v>167</v>
      </c>
      <c r="G216" s="18">
        <v>38080.699999999997</v>
      </c>
      <c r="H216" s="19">
        <v>219</v>
      </c>
      <c r="I216" s="18">
        <f t="shared" si="10"/>
        <v>173.88447488584472</v>
      </c>
      <c r="J216" s="18">
        <v>284034.2</v>
      </c>
      <c r="K216" s="20">
        <f t="shared" si="11"/>
        <v>2.8841944548809008E-3</v>
      </c>
      <c r="L216" s="18">
        <f t="shared" si="12"/>
        <v>173.09409090909091</v>
      </c>
      <c r="M216" s="41"/>
    </row>
    <row r="217" spans="1:13" s="22" customFormat="1" x14ac:dyDescent="0.25">
      <c r="A217" s="16"/>
      <c r="B217" s="17" t="s">
        <v>474</v>
      </c>
      <c r="C217" s="23" t="s">
        <v>524</v>
      </c>
      <c r="D217" s="23" t="s">
        <v>525</v>
      </c>
      <c r="E217" s="18">
        <v>56.6</v>
      </c>
      <c r="F217" s="17" t="s">
        <v>152</v>
      </c>
      <c r="G217" s="18">
        <v>16890</v>
      </c>
      <c r="H217" s="19">
        <v>22</v>
      </c>
      <c r="I217" s="18">
        <f t="shared" si="10"/>
        <v>767.72727272727275</v>
      </c>
      <c r="J217" s="18">
        <v>109237</v>
      </c>
      <c r="K217" s="20">
        <f t="shared" si="11"/>
        <v>1.279231850857217E-3</v>
      </c>
      <c r="L217" s="18">
        <f t="shared" si="12"/>
        <v>298.40989399293284</v>
      </c>
      <c r="M217" s="41"/>
    </row>
    <row r="218" spans="1:13" s="22" customFormat="1" x14ac:dyDescent="0.25">
      <c r="A218" s="16"/>
      <c r="B218" s="17" t="s">
        <v>474</v>
      </c>
      <c r="C218" s="23" t="s">
        <v>526</v>
      </c>
      <c r="D218" s="23" t="s">
        <v>527</v>
      </c>
      <c r="E218" s="18">
        <v>182</v>
      </c>
      <c r="F218" s="17" t="s">
        <v>528</v>
      </c>
      <c r="G218" s="18">
        <v>38101</v>
      </c>
      <c r="H218" s="19">
        <v>85</v>
      </c>
      <c r="I218" s="18">
        <f t="shared" si="10"/>
        <v>448.24705882352941</v>
      </c>
      <c r="J218" s="18">
        <v>340202</v>
      </c>
      <c r="K218" s="20">
        <f t="shared" si="11"/>
        <v>2.8857319567501963E-3</v>
      </c>
      <c r="L218" s="18">
        <f t="shared" si="12"/>
        <v>209.34615384615384</v>
      </c>
      <c r="M218" s="41"/>
    </row>
    <row r="219" spans="1:13" s="22" customFormat="1" x14ac:dyDescent="0.25">
      <c r="A219" s="16"/>
      <c r="B219" s="17" t="s">
        <v>474</v>
      </c>
      <c r="C219" s="23" t="s">
        <v>529</v>
      </c>
      <c r="D219" s="23" t="s">
        <v>530</v>
      </c>
      <c r="E219" s="18">
        <v>70.900000000000006</v>
      </c>
      <c r="F219" s="17" t="s">
        <v>152</v>
      </c>
      <c r="G219" s="18">
        <v>9929</v>
      </c>
      <c r="H219" s="19">
        <v>23</v>
      </c>
      <c r="I219" s="18">
        <f t="shared" si="10"/>
        <v>431.69565217391306</v>
      </c>
      <c r="J219" s="18">
        <v>59452</v>
      </c>
      <c r="K219" s="20">
        <f t="shared" si="11"/>
        <v>7.5201261380469548E-4</v>
      </c>
      <c r="L219" s="18">
        <f t="shared" si="12"/>
        <v>140.04231311706627</v>
      </c>
      <c r="M219" s="41"/>
    </row>
    <row r="220" spans="1:13" s="22" customFormat="1" x14ac:dyDescent="0.25">
      <c r="A220" s="16"/>
      <c r="B220" s="17" t="s">
        <v>489</v>
      </c>
      <c r="C220" s="23" t="s">
        <v>531</v>
      </c>
      <c r="D220" s="23" t="s">
        <v>532</v>
      </c>
      <c r="E220" s="18">
        <v>55.64</v>
      </c>
      <c r="F220" s="17" t="s">
        <v>152</v>
      </c>
      <c r="G220" s="18">
        <v>11841</v>
      </c>
      <c r="H220" s="19">
        <v>24</v>
      </c>
      <c r="I220" s="18">
        <f t="shared" si="10"/>
        <v>493.375</v>
      </c>
      <c r="J220" s="18">
        <v>81844</v>
      </c>
      <c r="K220" s="20">
        <f t="shared" si="11"/>
        <v>8.9682559775016606E-4</v>
      </c>
      <c r="L220" s="18">
        <f t="shared" si="12"/>
        <v>212.81452192667146</v>
      </c>
      <c r="M220" s="41"/>
    </row>
    <row r="221" spans="1:13" s="22" customFormat="1" x14ac:dyDescent="0.25">
      <c r="A221" s="16"/>
      <c r="B221" s="17" t="s">
        <v>474</v>
      </c>
      <c r="C221" s="33" t="s">
        <v>533</v>
      </c>
      <c r="D221" s="23" t="s">
        <v>534</v>
      </c>
      <c r="E221" s="18">
        <v>51.99</v>
      </c>
      <c r="F221" s="17" t="s">
        <v>175</v>
      </c>
      <c r="G221" s="18">
        <v>12148</v>
      </c>
      <c r="H221" s="19">
        <v>37</v>
      </c>
      <c r="I221" s="18">
        <f t="shared" si="10"/>
        <v>328.32432432432432</v>
      </c>
      <c r="J221" s="18">
        <v>96234</v>
      </c>
      <c r="K221" s="20">
        <f t="shared" si="11"/>
        <v>9.2007747331044817E-4</v>
      </c>
      <c r="L221" s="18">
        <f t="shared" si="12"/>
        <v>233.66031929217155</v>
      </c>
      <c r="M221" s="41"/>
    </row>
    <row r="222" spans="1:13" s="22" customFormat="1" x14ac:dyDescent="0.25">
      <c r="A222" s="16"/>
      <c r="B222" s="17" t="s">
        <v>517</v>
      </c>
      <c r="C222" s="33" t="s">
        <v>535</v>
      </c>
      <c r="D222" s="23" t="s">
        <v>536</v>
      </c>
      <c r="E222" s="18">
        <v>67.13</v>
      </c>
      <c r="F222" s="17" t="s">
        <v>167</v>
      </c>
      <c r="G222" s="18">
        <v>9720</v>
      </c>
      <c r="H222" s="19">
        <v>13</v>
      </c>
      <c r="I222" s="18">
        <f t="shared" si="10"/>
        <v>747.69230769230774</v>
      </c>
      <c r="J222" s="18">
        <v>83469</v>
      </c>
      <c r="K222" s="20">
        <f t="shared" si="11"/>
        <v>7.3618316106170202E-4</v>
      </c>
      <c r="L222" s="18">
        <f t="shared" si="12"/>
        <v>144.79368389691643</v>
      </c>
      <c r="M222" s="41"/>
    </row>
    <row r="223" spans="1:13" s="22" customFormat="1" x14ac:dyDescent="0.25">
      <c r="A223" s="16"/>
      <c r="B223" s="17" t="s">
        <v>537</v>
      </c>
      <c r="C223" s="33" t="s">
        <v>538</v>
      </c>
      <c r="D223" s="23" t="s">
        <v>539</v>
      </c>
      <c r="E223" s="18">
        <v>130</v>
      </c>
      <c r="F223" s="17" t="s">
        <v>152</v>
      </c>
      <c r="G223" s="18">
        <v>22680</v>
      </c>
      <c r="H223" s="19">
        <v>49</v>
      </c>
      <c r="I223" s="18">
        <f t="shared" si="10"/>
        <v>462.85714285714283</v>
      </c>
      <c r="J223" s="18">
        <v>140730</v>
      </c>
      <c r="K223" s="20">
        <f t="shared" si="11"/>
        <v>1.7177607091439714E-3</v>
      </c>
      <c r="L223" s="18">
        <f t="shared" si="12"/>
        <v>174.46153846153845</v>
      </c>
      <c r="M223" s="41"/>
    </row>
    <row r="224" spans="1:13" s="22" customFormat="1" x14ac:dyDescent="0.25">
      <c r="A224" s="16"/>
      <c r="B224" s="17" t="s">
        <v>474</v>
      </c>
      <c r="C224" s="33" t="s">
        <v>540</v>
      </c>
      <c r="D224" s="23" t="s">
        <v>541</v>
      </c>
      <c r="E224" s="18">
        <v>30</v>
      </c>
      <c r="F224" s="17" t="s">
        <v>256</v>
      </c>
      <c r="G224" s="18">
        <v>5061</v>
      </c>
      <c r="H224" s="19">
        <v>13</v>
      </c>
      <c r="I224" s="18">
        <f t="shared" si="10"/>
        <v>389.30769230769232</v>
      </c>
      <c r="J224" s="18">
        <v>32828</v>
      </c>
      <c r="K224" s="20">
        <f t="shared" si="11"/>
        <v>3.8331512120712698E-4</v>
      </c>
      <c r="L224" s="18">
        <f t="shared" si="12"/>
        <v>168.7</v>
      </c>
      <c r="M224" s="41"/>
    </row>
    <row r="225" spans="1:13" s="22" customFormat="1" x14ac:dyDescent="0.25">
      <c r="A225" s="16"/>
      <c r="B225" s="17" t="s">
        <v>489</v>
      </c>
      <c r="C225" s="33" t="s">
        <v>542</v>
      </c>
      <c r="D225" s="23" t="s">
        <v>543</v>
      </c>
      <c r="E225" s="18">
        <v>46.55</v>
      </c>
      <c r="F225" s="17" t="s">
        <v>184</v>
      </c>
      <c r="G225" s="18">
        <v>1134</v>
      </c>
      <c r="H225" s="19">
        <v>1</v>
      </c>
      <c r="I225" s="18">
        <f t="shared" si="10"/>
        <v>1134</v>
      </c>
      <c r="J225" s="18">
        <v>19293</v>
      </c>
      <c r="K225" s="20">
        <f t="shared" si="11"/>
        <v>8.588803545719858E-5</v>
      </c>
      <c r="L225" s="18">
        <f t="shared" si="12"/>
        <v>24.3609022556391</v>
      </c>
      <c r="M225" s="41"/>
    </row>
    <row r="226" spans="1:13" s="22" customFormat="1" x14ac:dyDescent="0.25">
      <c r="A226" s="16"/>
      <c r="B226" s="17" t="s">
        <v>507</v>
      </c>
      <c r="C226" s="33" t="s">
        <v>544</v>
      </c>
      <c r="D226" s="23" t="s">
        <v>545</v>
      </c>
      <c r="E226" s="18">
        <v>111.6</v>
      </c>
      <c r="F226" s="17" t="s">
        <v>152</v>
      </c>
      <c r="G226" s="18">
        <v>13767</v>
      </c>
      <c r="H226" s="19">
        <v>7</v>
      </c>
      <c r="I226" s="18">
        <f t="shared" si="10"/>
        <v>1966.7142857142858</v>
      </c>
      <c r="J226" s="18">
        <v>56007</v>
      </c>
      <c r="K226" s="20">
        <f t="shared" si="11"/>
        <v>1.0426989278123921E-3</v>
      </c>
      <c r="L226" s="18">
        <f t="shared" si="12"/>
        <v>123.36021505376344</v>
      </c>
      <c r="M226" s="41"/>
    </row>
    <row r="227" spans="1:13" s="22" customFormat="1" x14ac:dyDescent="0.25">
      <c r="A227" s="16"/>
      <c r="B227" s="17" t="s">
        <v>489</v>
      </c>
      <c r="C227" s="33" t="s">
        <v>546</v>
      </c>
      <c r="D227" s="23" t="s">
        <v>547</v>
      </c>
      <c r="E227" s="18">
        <v>75.430000000000007</v>
      </c>
      <c r="F227" s="17" t="s">
        <v>99</v>
      </c>
      <c r="G227" s="18">
        <v>11776</v>
      </c>
      <c r="H227" s="19">
        <v>8</v>
      </c>
      <c r="I227" s="18">
        <f t="shared" si="10"/>
        <v>1472</v>
      </c>
      <c r="J227" s="18">
        <v>143369</v>
      </c>
      <c r="K227" s="20">
        <f t="shared" si="11"/>
        <v>8.9190256220808681E-4</v>
      </c>
      <c r="L227" s="18">
        <f t="shared" si="12"/>
        <v>156.11825533607316</v>
      </c>
      <c r="M227" s="41"/>
    </row>
    <row r="228" spans="1:13" s="22" customFormat="1" x14ac:dyDescent="0.25">
      <c r="A228" s="16"/>
      <c r="B228" s="17" t="s">
        <v>489</v>
      </c>
      <c r="C228" s="33" t="s">
        <v>548</v>
      </c>
      <c r="D228" s="23" t="s">
        <v>549</v>
      </c>
      <c r="E228" s="18">
        <v>48.5</v>
      </c>
      <c r="F228" s="17" t="s">
        <v>550</v>
      </c>
      <c r="G228" s="18">
        <v>11916</v>
      </c>
      <c r="H228" s="19">
        <v>68</v>
      </c>
      <c r="I228" s="18">
        <f t="shared" si="10"/>
        <v>175.23529411764707</v>
      </c>
      <c r="J228" s="18">
        <v>120052</v>
      </c>
      <c r="K228" s="20">
        <f t="shared" si="11"/>
        <v>9.0250602337564221E-4</v>
      </c>
      <c r="L228" s="18">
        <f t="shared" si="12"/>
        <v>245.69072164948454</v>
      </c>
      <c r="M228" s="24"/>
    </row>
    <row r="229" spans="1:13" s="22" customFormat="1" x14ac:dyDescent="0.25">
      <c r="A229" s="16"/>
      <c r="B229" s="17" t="s">
        <v>474</v>
      </c>
      <c r="C229" s="33" t="s">
        <v>551</v>
      </c>
      <c r="D229" s="23" t="s">
        <v>552</v>
      </c>
      <c r="E229" s="18">
        <v>60</v>
      </c>
      <c r="F229" s="17" t="s">
        <v>152</v>
      </c>
      <c r="G229" s="18">
        <v>8535</v>
      </c>
      <c r="H229" s="19">
        <v>14</v>
      </c>
      <c r="I229" s="18">
        <f t="shared" si="10"/>
        <v>609.64285714285711</v>
      </c>
      <c r="J229" s="18">
        <v>76366</v>
      </c>
      <c r="K229" s="20">
        <f t="shared" si="11"/>
        <v>6.4643243617917975E-4</v>
      </c>
      <c r="L229" s="18">
        <f t="shared" si="12"/>
        <v>142.25</v>
      </c>
      <c r="M229" s="24"/>
    </row>
    <row r="230" spans="1:13" s="22" customFormat="1" x14ac:dyDescent="0.25">
      <c r="A230" s="16"/>
      <c r="B230" s="17" t="s">
        <v>474</v>
      </c>
      <c r="C230" s="33" t="s">
        <v>553</v>
      </c>
      <c r="D230" s="23" t="s">
        <v>554</v>
      </c>
      <c r="E230" s="18">
        <v>60</v>
      </c>
      <c r="F230" s="17" t="s">
        <v>383</v>
      </c>
      <c r="G230" s="18">
        <v>21087</v>
      </c>
      <c r="H230" s="19">
        <v>135</v>
      </c>
      <c r="I230" s="18">
        <f t="shared" si="10"/>
        <v>156.19999999999999</v>
      </c>
      <c r="J230" s="18">
        <v>121625</v>
      </c>
      <c r="K230" s="20">
        <f t="shared" si="11"/>
        <v>1.5971084688588592E-3</v>
      </c>
      <c r="L230" s="18">
        <f t="shared" si="12"/>
        <v>351.45</v>
      </c>
      <c r="M230" s="24"/>
    </row>
    <row r="231" spans="1:13" s="22" customFormat="1" x14ac:dyDescent="0.25">
      <c r="A231" s="16"/>
      <c r="B231" s="17" t="s">
        <v>474</v>
      </c>
      <c r="C231" s="33" t="s">
        <v>555</v>
      </c>
      <c r="D231" s="23" t="s">
        <v>556</v>
      </c>
      <c r="E231" s="18">
        <v>115</v>
      </c>
      <c r="F231" s="17" t="s">
        <v>175</v>
      </c>
      <c r="G231" s="18">
        <v>28169</v>
      </c>
      <c r="H231" s="19">
        <v>34</v>
      </c>
      <c r="I231" s="18">
        <f t="shared" si="10"/>
        <v>828.5</v>
      </c>
      <c r="J231" s="18">
        <v>218125</v>
      </c>
      <c r="K231" s="20">
        <f t="shared" si="11"/>
        <v>2.1334921259204822E-3</v>
      </c>
      <c r="L231" s="18">
        <f t="shared" si="12"/>
        <v>244.94782608695652</v>
      </c>
      <c r="M231" s="24"/>
    </row>
    <row r="232" spans="1:13" s="22" customFormat="1" x14ac:dyDescent="0.25">
      <c r="A232" s="16"/>
      <c r="B232" s="17" t="s">
        <v>474</v>
      </c>
      <c r="C232" s="23" t="s">
        <v>557</v>
      </c>
      <c r="D232" s="23" t="s">
        <v>558</v>
      </c>
      <c r="E232" s="18">
        <v>55.43</v>
      </c>
      <c r="F232" s="17" t="s">
        <v>152</v>
      </c>
      <c r="G232" s="18">
        <v>7239.1</v>
      </c>
      <c r="H232" s="19">
        <v>19</v>
      </c>
      <c r="I232" s="18">
        <f t="shared" si="10"/>
        <v>381.00526315789477</v>
      </c>
      <c r="J232" s="18">
        <v>69847.900000000009</v>
      </c>
      <c r="K232" s="20">
        <f t="shared" si="11"/>
        <v>5.4828225527178676E-4</v>
      </c>
      <c r="L232" s="18">
        <f t="shared" si="12"/>
        <v>130.59895363521559</v>
      </c>
      <c r="M232" s="41"/>
    </row>
    <row r="233" spans="1:13" s="22" customFormat="1" x14ac:dyDescent="0.25">
      <c r="A233" s="16"/>
      <c r="B233" s="17" t="s">
        <v>474</v>
      </c>
      <c r="C233" s="23" t="s">
        <v>559</v>
      </c>
      <c r="D233" s="23" t="s">
        <v>560</v>
      </c>
      <c r="E233" s="18">
        <v>58.46</v>
      </c>
      <c r="F233" s="17" t="s">
        <v>181</v>
      </c>
      <c r="G233" s="18">
        <v>5155</v>
      </c>
      <c r="H233" s="19">
        <v>21</v>
      </c>
      <c r="I233" s="18">
        <f t="shared" si="10"/>
        <v>245.47619047619048</v>
      </c>
      <c r="J233" s="18">
        <v>48408.200000000004</v>
      </c>
      <c r="K233" s="20">
        <f t="shared" si="11"/>
        <v>3.9043458799105699E-4</v>
      </c>
      <c r="L233" s="18">
        <f t="shared" si="12"/>
        <v>88.179952104002737</v>
      </c>
      <c r="M233" s="41"/>
    </row>
    <row r="234" spans="1:13" s="22" customFormat="1" x14ac:dyDescent="0.25">
      <c r="A234" s="16"/>
      <c r="B234" s="17" t="s">
        <v>561</v>
      </c>
      <c r="C234" s="23" t="s">
        <v>562</v>
      </c>
      <c r="D234" s="23" t="s">
        <v>563</v>
      </c>
      <c r="E234" s="18">
        <v>44.16</v>
      </c>
      <c r="F234" s="17" t="s">
        <v>175</v>
      </c>
      <c r="G234" s="18">
        <v>13894</v>
      </c>
      <c r="H234" s="19">
        <v>29</v>
      </c>
      <c r="I234" s="18">
        <f t="shared" si="10"/>
        <v>479.10344827586209</v>
      </c>
      <c r="J234" s="18">
        <v>102628</v>
      </c>
      <c r="K234" s="20">
        <f t="shared" si="11"/>
        <v>1.0523177818715318E-3</v>
      </c>
      <c r="L234" s="18">
        <f t="shared" si="12"/>
        <v>314.62862318840581</v>
      </c>
      <c r="M234" s="41"/>
    </row>
    <row r="235" spans="1:13" s="22" customFormat="1" x14ac:dyDescent="0.25">
      <c r="A235" s="16"/>
      <c r="B235" s="17" t="s">
        <v>474</v>
      </c>
      <c r="C235" s="23" t="s">
        <v>564</v>
      </c>
      <c r="D235" s="23" t="s">
        <v>565</v>
      </c>
      <c r="E235" s="18">
        <v>89.88</v>
      </c>
      <c r="F235" s="17" t="s">
        <v>175</v>
      </c>
      <c r="G235" s="18">
        <v>11064</v>
      </c>
      <c r="H235" s="19">
        <v>13</v>
      </c>
      <c r="I235" s="18">
        <f t="shared" si="10"/>
        <v>851.07692307692309</v>
      </c>
      <c r="J235" s="18">
        <v>85899</v>
      </c>
      <c r="K235" s="20">
        <f t="shared" si="11"/>
        <v>8.3797638827023371E-4</v>
      </c>
      <c r="L235" s="18">
        <f t="shared" si="12"/>
        <v>123.09746328437917</v>
      </c>
      <c r="M235" s="41"/>
    </row>
    <row r="236" spans="1:13" s="22" customFormat="1" x14ac:dyDescent="0.25">
      <c r="A236" s="16"/>
      <c r="B236" s="17" t="s">
        <v>474</v>
      </c>
      <c r="C236" s="23" t="s">
        <v>566</v>
      </c>
      <c r="D236" s="23" t="s">
        <v>567</v>
      </c>
      <c r="E236" s="18">
        <v>67.489999999999995</v>
      </c>
      <c r="F236" s="17" t="s">
        <v>152</v>
      </c>
      <c r="G236" s="18">
        <v>14953</v>
      </c>
      <c r="H236" s="19">
        <v>11</v>
      </c>
      <c r="I236" s="18">
        <f t="shared" si="10"/>
        <v>1359.3636363636363</v>
      </c>
      <c r="J236" s="18">
        <v>88249</v>
      </c>
      <c r="K236" s="20">
        <f t="shared" si="11"/>
        <v>1.1325253917032541E-3</v>
      </c>
      <c r="L236" s="18">
        <f t="shared" si="12"/>
        <v>221.55874944436215</v>
      </c>
      <c r="M236" s="41"/>
    </row>
    <row r="237" spans="1:13" s="22" customFormat="1" x14ac:dyDescent="0.25">
      <c r="A237" s="16"/>
      <c r="B237" s="17" t="s">
        <v>474</v>
      </c>
      <c r="C237" s="17" t="s">
        <v>568</v>
      </c>
      <c r="D237" s="17" t="s">
        <v>569</v>
      </c>
      <c r="E237" s="18">
        <v>120.69</v>
      </c>
      <c r="F237" s="17" t="s">
        <v>99</v>
      </c>
      <c r="G237" s="18">
        <v>8908.6</v>
      </c>
      <c r="H237" s="19">
        <v>10</v>
      </c>
      <c r="I237" s="18">
        <f t="shared" si="10"/>
        <v>890.86</v>
      </c>
      <c r="J237" s="18">
        <v>120904.40000000001</v>
      </c>
      <c r="K237" s="20">
        <f t="shared" si="11"/>
        <v>6.7472852969488472E-4</v>
      </c>
      <c r="L237" s="18">
        <f t="shared" si="12"/>
        <v>73.813903388847464</v>
      </c>
      <c r="M237" s="41"/>
    </row>
    <row r="238" spans="1:13" s="22" customFormat="1" x14ac:dyDescent="0.25">
      <c r="A238" s="16"/>
      <c r="B238" s="17" t="s">
        <v>474</v>
      </c>
      <c r="C238" s="23" t="s">
        <v>570</v>
      </c>
      <c r="D238" s="23" t="s">
        <v>571</v>
      </c>
      <c r="E238" s="18">
        <v>100</v>
      </c>
      <c r="F238" s="17" t="s">
        <v>167</v>
      </c>
      <c r="G238" s="18">
        <v>39042</v>
      </c>
      <c r="H238" s="19">
        <v>53</v>
      </c>
      <c r="I238" s="18">
        <f t="shared" si="10"/>
        <v>736.64150943396226</v>
      </c>
      <c r="J238" s="18">
        <v>252626</v>
      </c>
      <c r="K238" s="20">
        <f t="shared" si="11"/>
        <v>2.9570023635978365E-3</v>
      </c>
      <c r="L238" s="18">
        <f t="shared" si="12"/>
        <v>390.42</v>
      </c>
      <c r="M238" s="41"/>
    </row>
    <row r="239" spans="1:13" s="22" customFormat="1" x14ac:dyDescent="0.25">
      <c r="A239" s="16"/>
      <c r="B239" s="17" t="s">
        <v>474</v>
      </c>
      <c r="C239" s="23" t="s">
        <v>572</v>
      </c>
      <c r="D239" s="23" t="s">
        <v>573</v>
      </c>
      <c r="E239" s="18">
        <v>137</v>
      </c>
      <c r="F239" s="17" t="s">
        <v>175</v>
      </c>
      <c r="G239" s="18">
        <v>20979</v>
      </c>
      <c r="H239" s="19">
        <v>26</v>
      </c>
      <c r="I239" s="18">
        <f t="shared" si="10"/>
        <v>806.88461538461536</v>
      </c>
      <c r="J239" s="18">
        <v>119853</v>
      </c>
      <c r="K239" s="20">
        <f t="shared" si="11"/>
        <v>1.5889286559581737E-3</v>
      </c>
      <c r="L239" s="18">
        <f t="shared" si="12"/>
        <v>153.13138686131387</v>
      </c>
      <c r="M239" s="41"/>
    </row>
    <row r="240" spans="1:13" s="22" customFormat="1" x14ac:dyDescent="0.25">
      <c r="A240" s="16"/>
      <c r="B240" s="17" t="s">
        <v>474</v>
      </c>
      <c r="C240" s="23" t="s">
        <v>574</v>
      </c>
      <c r="D240" s="23" t="s">
        <v>575</v>
      </c>
      <c r="E240" s="18">
        <v>123.03</v>
      </c>
      <c r="F240" s="17" t="s">
        <v>152</v>
      </c>
      <c r="G240" s="18">
        <v>22232</v>
      </c>
      <c r="H240" s="19">
        <v>16</v>
      </c>
      <c r="I240" s="18">
        <f t="shared" si="10"/>
        <v>1389.5</v>
      </c>
      <c r="J240" s="18">
        <v>181080</v>
      </c>
      <c r="K240" s="20">
        <f t="shared" si="11"/>
        <v>1.6838296334077943E-3</v>
      </c>
      <c r="L240" s="18">
        <f t="shared" si="12"/>
        <v>180.70389335934325</v>
      </c>
      <c r="M240" s="41"/>
    </row>
    <row r="241" spans="1:13" s="22" customFormat="1" x14ac:dyDescent="0.25">
      <c r="A241" s="16"/>
      <c r="B241" s="17" t="s">
        <v>474</v>
      </c>
      <c r="C241" s="23" t="s">
        <v>576</v>
      </c>
      <c r="D241" s="23" t="s">
        <v>577</v>
      </c>
      <c r="E241" s="18">
        <v>90.09</v>
      </c>
      <c r="F241" s="17" t="s">
        <v>184</v>
      </c>
      <c r="G241" s="18">
        <v>23347</v>
      </c>
      <c r="H241" s="19">
        <v>21</v>
      </c>
      <c r="I241" s="18">
        <f t="shared" si="10"/>
        <v>1111.7619047619048</v>
      </c>
      <c r="J241" s="18">
        <v>76809</v>
      </c>
      <c r="K241" s="20">
        <f t="shared" si="11"/>
        <v>1.768278627706539E-3</v>
      </c>
      <c r="L241" s="18">
        <f t="shared" si="12"/>
        <v>259.15195915195915</v>
      </c>
      <c r="M241" s="41"/>
    </row>
    <row r="242" spans="1:13" s="22" customFormat="1" x14ac:dyDescent="0.25">
      <c r="A242" s="16"/>
      <c r="B242" s="17" t="s">
        <v>474</v>
      </c>
      <c r="C242" s="23" t="s">
        <v>578</v>
      </c>
      <c r="D242" s="23" t="s">
        <v>579</v>
      </c>
      <c r="E242" s="18">
        <v>113</v>
      </c>
      <c r="F242" s="17" t="s">
        <v>184</v>
      </c>
      <c r="G242" s="18">
        <v>93901</v>
      </c>
      <c r="H242" s="19">
        <v>94</v>
      </c>
      <c r="I242" s="18">
        <f t="shared" si="10"/>
        <v>998.94680851063833</v>
      </c>
      <c r="J242" s="18">
        <v>553387</v>
      </c>
      <c r="K242" s="20">
        <f t="shared" si="11"/>
        <v>7.111968622104412E-3</v>
      </c>
      <c r="L242" s="18">
        <f t="shared" si="12"/>
        <v>830.98230088495575</v>
      </c>
      <c r="M242" s="41"/>
    </row>
    <row r="243" spans="1:13" s="22" customFormat="1" x14ac:dyDescent="0.25">
      <c r="A243" s="16"/>
      <c r="B243" s="17" t="s">
        <v>474</v>
      </c>
      <c r="C243" s="23" t="s">
        <v>580</v>
      </c>
      <c r="D243" s="23" t="s">
        <v>581</v>
      </c>
      <c r="E243" s="18">
        <v>57.85</v>
      </c>
      <c r="F243" s="17" t="s">
        <v>152</v>
      </c>
      <c r="G243" s="18">
        <v>24156</v>
      </c>
      <c r="H243" s="19">
        <v>38</v>
      </c>
      <c r="I243" s="18">
        <f t="shared" si="10"/>
        <v>635.68421052631584</v>
      </c>
      <c r="J243" s="18">
        <v>218616</v>
      </c>
      <c r="K243" s="20">
        <f t="shared" si="11"/>
        <v>1.8295514854533409E-3</v>
      </c>
      <c r="L243" s="18">
        <f t="shared" si="12"/>
        <v>417.56266205704407</v>
      </c>
      <c r="M243" s="24"/>
    </row>
    <row r="244" spans="1:13" s="22" customFormat="1" x14ac:dyDescent="0.25">
      <c r="A244" s="16"/>
      <c r="B244" s="17" t="s">
        <v>474</v>
      </c>
      <c r="C244" s="23" t="s">
        <v>582</v>
      </c>
      <c r="D244" s="23" t="s">
        <v>583</v>
      </c>
      <c r="E244" s="18">
        <v>255</v>
      </c>
      <c r="F244" s="17" t="s">
        <v>152</v>
      </c>
      <c r="G244" s="18">
        <v>145667</v>
      </c>
      <c r="H244" s="19">
        <v>164</v>
      </c>
      <c r="I244" s="18">
        <f t="shared" si="10"/>
        <v>888.21341463414637</v>
      </c>
      <c r="J244" s="18">
        <v>959599</v>
      </c>
      <c r="K244" s="20">
        <f t="shared" si="11"/>
        <v>1.1032674127816354E-2</v>
      </c>
      <c r="L244" s="18">
        <f t="shared" si="12"/>
        <v>571.24313725490197</v>
      </c>
      <c r="M244" s="41"/>
    </row>
    <row r="245" spans="1:13" s="22" customFormat="1" x14ac:dyDescent="0.25">
      <c r="A245" s="16"/>
      <c r="B245" s="17" t="s">
        <v>474</v>
      </c>
      <c r="C245" s="23" t="s">
        <v>584</v>
      </c>
      <c r="D245" s="23" t="s">
        <v>585</v>
      </c>
      <c r="E245" s="18">
        <v>150</v>
      </c>
      <c r="F245" s="17" t="s">
        <v>175</v>
      </c>
      <c r="G245" s="18">
        <v>38343.9</v>
      </c>
      <c r="H245" s="19">
        <v>58</v>
      </c>
      <c r="I245" s="18">
        <f t="shared" si="10"/>
        <v>661.10172413793111</v>
      </c>
      <c r="J245" s="18">
        <v>228117</v>
      </c>
      <c r="K245" s="20">
        <f t="shared" si="11"/>
        <v>2.9041289618759051E-3</v>
      </c>
      <c r="L245" s="18">
        <f t="shared" si="12"/>
        <v>255.626</v>
      </c>
      <c r="M245" s="41"/>
    </row>
    <row r="246" spans="1:13" s="22" customFormat="1" x14ac:dyDescent="0.25">
      <c r="A246" s="16"/>
      <c r="B246" s="17" t="s">
        <v>474</v>
      </c>
      <c r="C246" s="23" t="s">
        <v>586</v>
      </c>
      <c r="D246" s="23" t="s">
        <v>587</v>
      </c>
      <c r="E246" s="18">
        <v>81</v>
      </c>
      <c r="F246" s="17" t="s">
        <v>588</v>
      </c>
      <c r="G246" s="18">
        <v>7499</v>
      </c>
      <c r="H246" s="19">
        <v>6</v>
      </c>
      <c r="I246" s="18">
        <f t="shared" si="10"/>
        <v>1249.8333333333333</v>
      </c>
      <c r="J246" s="18">
        <v>44319</v>
      </c>
      <c r="K246" s="20">
        <f t="shared" si="11"/>
        <v>5.6796682353926992E-4</v>
      </c>
      <c r="L246" s="18">
        <f t="shared" si="12"/>
        <v>92.580246913580254</v>
      </c>
      <c r="M246" s="41"/>
    </row>
    <row r="247" spans="1:13" s="22" customFormat="1" x14ac:dyDescent="0.25">
      <c r="A247" s="16"/>
      <c r="B247" s="17" t="s">
        <v>474</v>
      </c>
      <c r="C247" s="23" t="s">
        <v>589</v>
      </c>
      <c r="D247" s="23" t="s">
        <v>590</v>
      </c>
      <c r="E247" s="18">
        <v>14</v>
      </c>
      <c r="F247" s="17" t="s">
        <v>444</v>
      </c>
      <c r="G247" s="18">
        <v>5670</v>
      </c>
      <c r="H247" s="19">
        <v>8</v>
      </c>
      <c r="I247" s="18">
        <f t="shared" si="10"/>
        <v>708.75</v>
      </c>
      <c r="J247" s="18">
        <v>32843</v>
      </c>
      <c r="K247" s="20">
        <f t="shared" si="11"/>
        <v>4.2944017728599286E-4</v>
      </c>
      <c r="L247" s="18">
        <f t="shared" si="12"/>
        <v>405</v>
      </c>
      <c r="M247" s="41"/>
    </row>
    <row r="248" spans="1:13" s="22" customFormat="1" x14ac:dyDescent="0.25">
      <c r="A248" s="16"/>
      <c r="B248" s="17" t="s">
        <v>474</v>
      </c>
      <c r="C248" s="23" t="s">
        <v>591</v>
      </c>
      <c r="D248" s="23" t="s">
        <v>592</v>
      </c>
      <c r="E248" s="18">
        <v>19</v>
      </c>
      <c r="F248" s="17" t="s">
        <v>593</v>
      </c>
      <c r="G248" s="18">
        <v>680</v>
      </c>
      <c r="H248" s="19">
        <v>1</v>
      </c>
      <c r="I248" s="18">
        <f t="shared" si="10"/>
        <v>680</v>
      </c>
      <c r="J248" s="18">
        <v>12246</v>
      </c>
      <c r="K248" s="20">
        <f t="shared" si="11"/>
        <v>5.1502525670983274E-5</v>
      </c>
      <c r="L248" s="18">
        <f t="shared" si="12"/>
        <v>35.789473684210527</v>
      </c>
      <c r="M248" s="41"/>
    </row>
    <row r="249" spans="1:13" s="22" customFormat="1" x14ac:dyDescent="0.25">
      <c r="A249" s="16"/>
      <c r="B249" s="17" t="s">
        <v>474</v>
      </c>
      <c r="C249" s="23" t="s">
        <v>594</v>
      </c>
      <c r="D249" s="23" t="s">
        <v>595</v>
      </c>
      <c r="E249" s="18">
        <v>30</v>
      </c>
      <c r="F249" s="17" t="s">
        <v>500</v>
      </c>
      <c r="G249" s="18">
        <v>602</v>
      </c>
      <c r="H249" s="19">
        <v>5</v>
      </c>
      <c r="I249" s="18">
        <f t="shared" si="10"/>
        <v>120.4</v>
      </c>
      <c r="J249" s="18">
        <v>4269</v>
      </c>
      <c r="K249" s="20">
        <f t="shared" si="11"/>
        <v>4.5594883020488134E-5</v>
      </c>
      <c r="L249" s="18">
        <f t="shared" si="12"/>
        <v>20.066666666666666</v>
      </c>
      <c r="M249" s="41"/>
    </row>
    <row r="250" spans="1:13" s="22" customFormat="1" x14ac:dyDescent="0.25">
      <c r="A250" s="16"/>
      <c r="B250" s="17" t="s">
        <v>474</v>
      </c>
      <c r="C250" s="23" t="s">
        <v>596</v>
      </c>
      <c r="D250" s="23" t="s">
        <v>597</v>
      </c>
      <c r="E250" s="18">
        <v>2346</v>
      </c>
      <c r="F250" s="17" t="s">
        <v>500</v>
      </c>
      <c r="G250" s="18">
        <v>59017.5</v>
      </c>
      <c r="H250" s="19">
        <v>308</v>
      </c>
      <c r="I250" s="18">
        <f t="shared" si="10"/>
        <v>191.61525974025975</v>
      </c>
      <c r="J250" s="18">
        <v>476167.4</v>
      </c>
      <c r="K250" s="20">
        <f t="shared" si="11"/>
        <v>4.4699269246871402E-3</v>
      </c>
      <c r="L250" s="18">
        <f t="shared" si="12"/>
        <v>25.156649616368288</v>
      </c>
      <c r="M250" s="41"/>
    </row>
    <row r="251" spans="1:13" s="22" customFormat="1" x14ac:dyDescent="0.25">
      <c r="A251" s="16"/>
      <c r="B251" s="17" t="s">
        <v>474</v>
      </c>
      <c r="C251" s="23" t="s">
        <v>598</v>
      </c>
      <c r="D251" s="23" t="s">
        <v>599</v>
      </c>
      <c r="E251" s="18">
        <v>265</v>
      </c>
      <c r="F251" s="17" t="s">
        <v>99</v>
      </c>
      <c r="G251" s="18">
        <v>49125</v>
      </c>
      <c r="H251" s="19">
        <v>68</v>
      </c>
      <c r="I251" s="18">
        <f t="shared" si="10"/>
        <v>722.42647058823525</v>
      </c>
      <c r="J251" s="18">
        <v>422577</v>
      </c>
      <c r="K251" s="20">
        <f t="shared" si="11"/>
        <v>3.7206787846868431E-3</v>
      </c>
      <c r="L251" s="18">
        <f t="shared" si="12"/>
        <v>185.37735849056602</v>
      </c>
      <c r="M251" s="41"/>
    </row>
    <row r="252" spans="1:13" s="22" customFormat="1" x14ac:dyDescent="0.25">
      <c r="A252" s="16"/>
      <c r="B252" s="17" t="s">
        <v>474</v>
      </c>
      <c r="C252" s="23" t="s">
        <v>600</v>
      </c>
      <c r="D252" s="23" t="s">
        <v>601</v>
      </c>
      <c r="E252" s="18">
        <v>170</v>
      </c>
      <c r="F252" s="17" t="s">
        <v>152</v>
      </c>
      <c r="G252" s="18">
        <v>53879.7</v>
      </c>
      <c r="H252" s="19">
        <v>65</v>
      </c>
      <c r="I252" s="18">
        <f t="shared" si="10"/>
        <v>828.91846153846154</v>
      </c>
      <c r="J252" s="18">
        <v>324494.60000000003</v>
      </c>
      <c r="K252" s="20">
        <f t="shared" si="11"/>
        <v>4.080795047639525E-3</v>
      </c>
      <c r="L252" s="18">
        <f t="shared" si="12"/>
        <v>316.93941176470588</v>
      </c>
      <c r="M252" s="41"/>
    </row>
    <row r="253" spans="1:13" s="22" customFormat="1" x14ac:dyDescent="0.25">
      <c r="A253" s="16"/>
      <c r="B253" s="17" t="s">
        <v>474</v>
      </c>
      <c r="C253" s="23" t="s">
        <v>602</v>
      </c>
      <c r="D253" s="23" t="s">
        <v>603</v>
      </c>
      <c r="E253" s="18">
        <v>120</v>
      </c>
      <c r="F253" s="17" t="s">
        <v>152</v>
      </c>
      <c r="G253" s="18">
        <v>37220</v>
      </c>
      <c r="H253" s="19">
        <v>71</v>
      </c>
      <c r="I253" s="18">
        <f t="shared" si="10"/>
        <v>524.22535211267609</v>
      </c>
      <c r="J253" s="18">
        <v>217450</v>
      </c>
      <c r="K253" s="20">
        <f t="shared" si="11"/>
        <v>2.8190058904029374E-3</v>
      </c>
      <c r="L253" s="18">
        <f t="shared" si="12"/>
        <v>310.16666666666669</v>
      </c>
      <c r="M253" s="24"/>
    </row>
    <row r="254" spans="1:13" s="22" customFormat="1" x14ac:dyDescent="0.25">
      <c r="A254" s="16"/>
      <c r="B254" s="17" t="s">
        <v>474</v>
      </c>
      <c r="C254" s="23" t="s">
        <v>604</v>
      </c>
      <c r="D254" s="23" t="s">
        <v>605</v>
      </c>
      <c r="E254" s="18">
        <v>78</v>
      </c>
      <c r="F254" s="17" t="s">
        <v>167</v>
      </c>
      <c r="G254" s="18">
        <v>28709</v>
      </c>
      <c r="H254" s="19">
        <v>41</v>
      </c>
      <c r="I254" s="18">
        <f t="shared" si="10"/>
        <v>700.21951219512198</v>
      </c>
      <c r="J254" s="18">
        <v>133976</v>
      </c>
      <c r="K254" s="20">
        <f t="shared" si="11"/>
        <v>2.1743911904239101E-3</v>
      </c>
      <c r="L254" s="18">
        <f t="shared" si="12"/>
        <v>368.06410256410254</v>
      </c>
      <c r="M254" s="41"/>
    </row>
    <row r="255" spans="1:13" s="22" customFormat="1" x14ac:dyDescent="0.25">
      <c r="A255" s="16"/>
      <c r="B255" s="17" t="s">
        <v>474</v>
      </c>
      <c r="C255" s="23" t="s">
        <v>606</v>
      </c>
      <c r="D255" s="23" t="s">
        <v>607</v>
      </c>
      <c r="E255" s="18">
        <v>10</v>
      </c>
      <c r="F255" s="17" t="s">
        <v>259</v>
      </c>
      <c r="G255" s="18"/>
      <c r="H255" s="19"/>
      <c r="I255" s="18">
        <f t="shared" si="10"/>
        <v>0</v>
      </c>
      <c r="J255" s="18"/>
      <c r="K255" s="20">
        <f t="shared" si="11"/>
        <v>0</v>
      </c>
      <c r="L255" s="18">
        <f t="shared" si="12"/>
        <v>0</v>
      </c>
      <c r="M255" s="41"/>
    </row>
    <row r="256" spans="1:13" s="22" customFormat="1" x14ac:dyDescent="0.25">
      <c r="A256" s="16"/>
      <c r="B256" s="17" t="s">
        <v>474</v>
      </c>
      <c r="C256" s="36" t="s">
        <v>608</v>
      </c>
      <c r="D256" s="17" t="s">
        <v>609</v>
      </c>
      <c r="E256" s="18">
        <v>9</v>
      </c>
      <c r="F256" s="17" t="s">
        <v>550</v>
      </c>
      <c r="G256" s="18"/>
      <c r="H256" s="19"/>
      <c r="I256" s="18">
        <f t="shared" si="10"/>
        <v>0</v>
      </c>
      <c r="J256" s="18">
        <v>7134</v>
      </c>
      <c r="K256" s="20">
        <f t="shared" si="11"/>
        <v>0</v>
      </c>
      <c r="L256" s="18">
        <f t="shared" si="12"/>
        <v>0</v>
      </c>
      <c r="M256" s="24"/>
    </row>
    <row r="257" spans="1:13" s="22" customFormat="1" x14ac:dyDescent="0.25">
      <c r="A257" s="16"/>
      <c r="B257" s="17" t="s">
        <v>474</v>
      </c>
      <c r="C257" s="36" t="s">
        <v>610</v>
      </c>
      <c r="D257" s="17" t="s">
        <v>611</v>
      </c>
      <c r="E257" s="18">
        <v>15</v>
      </c>
      <c r="F257" s="17" t="s">
        <v>550</v>
      </c>
      <c r="G257" s="18">
        <v>957</v>
      </c>
      <c r="H257" s="19">
        <v>1</v>
      </c>
      <c r="I257" s="18">
        <f t="shared" si="10"/>
        <v>957</v>
      </c>
      <c r="J257" s="18">
        <v>13268</v>
      </c>
      <c r="K257" s="20">
        <f t="shared" si="11"/>
        <v>7.2482230981074994E-5</v>
      </c>
      <c r="L257" s="18">
        <f t="shared" si="12"/>
        <v>63.8</v>
      </c>
      <c r="M257" s="24"/>
    </row>
    <row r="258" spans="1:13" s="22" customFormat="1" x14ac:dyDescent="0.25">
      <c r="A258" s="16"/>
      <c r="B258" s="17" t="s">
        <v>474</v>
      </c>
      <c r="C258" s="36" t="s">
        <v>612</v>
      </c>
      <c r="D258" s="17" t="s">
        <v>613</v>
      </c>
      <c r="E258" s="18">
        <v>15</v>
      </c>
      <c r="F258" s="17" t="s">
        <v>472</v>
      </c>
      <c r="G258" s="18">
        <v>12977</v>
      </c>
      <c r="H258" s="19">
        <v>16</v>
      </c>
      <c r="I258" s="18">
        <f t="shared" si="10"/>
        <v>811.0625</v>
      </c>
      <c r="J258" s="18">
        <v>99678</v>
      </c>
      <c r="K258" s="20">
        <f t="shared" si="11"/>
        <v>9.8286511122404395E-4</v>
      </c>
      <c r="L258" s="18">
        <f t="shared" si="12"/>
        <v>865.13333333333333</v>
      </c>
      <c r="M258" s="24"/>
    </row>
    <row r="259" spans="1:13" s="22" customFormat="1" x14ac:dyDescent="0.25">
      <c r="A259" s="16"/>
      <c r="B259" s="17" t="s">
        <v>474</v>
      </c>
      <c r="C259" s="36" t="s">
        <v>614</v>
      </c>
      <c r="D259" s="17" t="s">
        <v>615</v>
      </c>
      <c r="E259" s="18">
        <v>90</v>
      </c>
      <c r="F259" s="17" t="s">
        <v>99</v>
      </c>
      <c r="G259" s="18">
        <v>10108</v>
      </c>
      <c r="H259" s="19">
        <v>12</v>
      </c>
      <c r="I259" s="18">
        <f t="shared" si="10"/>
        <v>842.33333333333337</v>
      </c>
      <c r="J259" s="18">
        <v>59457</v>
      </c>
      <c r="K259" s="20">
        <f t="shared" ref="K259:K334" si="13">G259/$G$528</f>
        <v>7.6556989629749837E-4</v>
      </c>
      <c r="L259" s="18">
        <f t="shared" si="12"/>
        <v>112.31111111111112</v>
      </c>
      <c r="M259" s="24"/>
    </row>
    <row r="260" spans="1:13" s="22" customFormat="1" x14ac:dyDescent="0.25">
      <c r="A260" s="16"/>
      <c r="B260" s="17" t="s">
        <v>474</v>
      </c>
      <c r="C260" s="43" t="s">
        <v>616</v>
      </c>
      <c r="D260" s="17" t="s">
        <v>617</v>
      </c>
      <c r="E260" s="18">
        <v>15</v>
      </c>
      <c r="F260" s="17" t="s">
        <v>167</v>
      </c>
      <c r="G260" s="18">
        <v>1889</v>
      </c>
      <c r="H260" s="19">
        <v>2</v>
      </c>
      <c r="I260" s="18">
        <f t="shared" si="10"/>
        <v>944.5</v>
      </c>
      <c r="J260" s="18">
        <v>11691</v>
      </c>
      <c r="K260" s="20">
        <f t="shared" si="13"/>
        <v>1.4307098675365795E-4</v>
      </c>
      <c r="L260" s="18">
        <f t="shared" si="12"/>
        <v>125.93333333333334</v>
      </c>
      <c r="M260" s="24"/>
    </row>
    <row r="261" spans="1:13" s="22" customFormat="1" x14ac:dyDescent="0.25">
      <c r="A261" s="16"/>
      <c r="B261" s="17" t="s">
        <v>474</v>
      </c>
      <c r="C261" s="43" t="s">
        <v>618</v>
      </c>
      <c r="D261" s="17" t="s">
        <v>619</v>
      </c>
      <c r="E261" s="18">
        <v>10</v>
      </c>
      <c r="F261" s="17" t="s">
        <v>528</v>
      </c>
      <c r="G261" s="18">
        <v>4002</v>
      </c>
      <c r="H261" s="19">
        <v>7</v>
      </c>
      <c r="I261" s="18">
        <f t="shared" si="10"/>
        <v>571.71428571428567</v>
      </c>
      <c r="J261" s="18">
        <v>30777</v>
      </c>
      <c r="K261" s="20">
        <f t="shared" si="13"/>
        <v>3.0310751137540447E-4</v>
      </c>
      <c r="L261" s="18">
        <f t="shared" si="12"/>
        <v>400.2</v>
      </c>
      <c r="M261" s="24"/>
    </row>
    <row r="262" spans="1:13" s="22" customFormat="1" x14ac:dyDescent="0.25">
      <c r="A262" s="16"/>
      <c r="B262" s="17" t="s">
        <v>474</v>
      </c>
      <c r="C262" s="43" t="s">
        <v>620</v>
      </c>
      <c r="D262" s="17" t="s">
        <v>621</v>
      </c>
      <c r="E262" s="18">
        <v>20</v>
      </c>
      <c r="F262" s="17" t="s">
        <v>383</v>
      </c>
      <c r="G262" s="18"/>
      <c r="H262" s="19"/>
      <c r="I262" s="18">
        <f t="shared" si="10"/>
        <v>0</v>
      </c>
      <c r="J262" s="18"/>
      <c r="K262" s="20">
        <f t="shared" si="13"/>
        <v>0</v>
      </c>
      <c r="L262" s="18">
        <f t="shared" si="12"/>
        <v>0</v>
      </c>
      <c r="M262" s="24"/>
    </row>
    <row r="263" spans="1:13" s="22" customFormat="1" x14ac:dyDescent="0.25">
      <c r="A263" s="16"/>
      <c r="B263" s="17" t="s">
        <v>474</v>
      </c>
      <c r="C263" s="43" t="s">
        <v>622</v>
      </c>
      <c r="D263" s="17" t="s">
        <v>623</v>
      </c>
      <c r="E263" s="18">
        <v>20</v>
      </c>
      <c r="F263" s="17" t="s">
        <v>500</v>
      </c>
      <c r="G263" s="18">
        <v>1123</v>
      </c>
      <c r="H263" s="19">
        <v>9</v>
      </c>
      <c r="I263" s="18">
        <f t="shared" si="10"/>
        <v>124.77777777777777</v>
      </c>
      <c r="J263" s="18">
        <v>11358</v>
      </c>
      <c r="K263" s="20">
        <f t="shared" si="13"/>
        <v>8.5054906365462083E-5</v>
      </c>
      <c r="L263" s="18">
        <f t="shared" si="12"/>
        <v>56.15</v>
      </c>
      <c r="M263" s="24"/>
    </row>
    <row r="264" spans="1:13" s="22" customFormat="1" x14ac:dyDescent="0.25">
      <c r="A264" s="16"/>
      <c r="B264" s="17" t="s">
        <v>474</v>
      </c>
      <c r="C264" s="43" t="s">
        <v>624</v>
      </c>
      <c r="D264" s="17" t="s">
        <v>625</v>
      </c>
      <c r="E264" s="18">
        <v>50</v>
      </c>
      <c r="F264" s="17" t="s">
        <v>99</v>
      </c>
      <c r="G264" s="18"/>
      <c r="H264" s="19"/>
      <c r="I264" s="18">
        <f t="shared" si="10"/>
        <v>0</v>
      </c>
      <c r="J264" s="18"/>
      <c r="K264" s="20">
        <f t="shared" si="13"/>
        <v>0</v>
      </c>
      <c r="L264" s="18">
        <f t="shared" si="12"/>
        <v>0</v>
      </c>
      <c r="M264" s="24"/>
    </row>
    <row r="265" spans="1:13" s="22" customFormat="1" x14ac:dyDescent="0.25">
      <c r="A265" s="16"/>
      <c r="B265" s="17" t="s">
        <v>474</v>
      </c>
      <c r="C265" s="43" t="s">
        <v>626</v>
      </c>
      <c r="D265" s="17" t="s">
        <v>627</v>
      </c>
      <c r="E265" s="18">
        <v>150</v>
      </c>
      <c r="F265" s="17" t="s">
        <v>152</v>
      </c>
      <c r="G265" s="18"/>
      <c r="H265" s="19"/>
      <c r="I265" s="18">
        <f t="shared" si="10"/>
        <v>0</v>
      </c>
      <c r="J265" s="18"/>
      <c r="K265" s="20">
        <f t="shared" si="13"/>
        <v>0</v>
      </c>
      <c r="L265" s="18">
        <f t="shared" si="12"/>
        <v>0</v>
      </c>
      <c r="M265" s="24"/>
    </row>
    <row r="266" spans="1:13" s="22" customFormat="1" x14ac:dyDescent="0.25">
      <c r="A266" s="16"/>
      <c r="B266" s="17" t="s">
        <v>474</v>
      </c>
      <c r="C266" s="43" t="s">
        <v>628</v>
      </c>
      <c r="D266" s="17" t="s">
        <v>629</v>
      </c>
      <c r="E266" s="18">
        <v>50</v>
      </c>
      <c r="F266" s="17" t="s">
        <v>181</v>
      </c>
      <c r="G266" s="18"/>
      <c r="H266" s="19"/>
      <c r="I266" s="18">
        <f t="shared" si="10"/>
        <v>0</v>
      </c>
      <c r="J266" s="18"/>
      <c r="K266" s="20">
        <f t="shared" si="13"/>
        <v>0</v>
      </c>
      <c r="L266" s="18">
        <f t="shared" si="12"/>
        <v>0</v>
      </c>
      <c r="M266" s="24"/>
    </row>
    <row r="267" spans="1:13" s="22" customFormat="1" x14ac:dyDescent="0.25">
      <c r="A267" s="16"/>
      <c r="B267" s="17" t="s">
        <v>474</v>
      </c>
      <c r="C267" s="43" t="s">
        <v>630</v>
      </c>
      <c r="D267" s="17" t="s">
        <v>631</v>
      </c>
      <c r="E267" s="18">
        <v>150</v>
      </c>
      <c r="F267" s="17" t="s">
        <v>167</v>
      </c>
      <c r="G267" s="18"/>
      <c r="H267" s="19"/>
      <c r="I267" s="18">
        <f t="shared" si="10"/>
        <v>0</v>
      </c>
      <c r="J267" s="18"/>
      <c r="K267" s="20">
        <f t="shared" si="13"/>
        <v>0</v>
      </c>
      <c r="L267" s="18">
        <f t="shared" si="12"/>
        <v>0</v>
      </c>
      <c r="M267" s="24"/>
    </row>
    <row r="268" spans="1:13" s="22" customFormat="1" x14ac:dyDescent="0.25">
      <c r="A268" s="16"/>
      <c r="B268" s="17" t="s">
        <v>632</v>
      </c>
      <c r="C268" s="43" t="s">
        <v>633</v>
      </c>
      <c r="D268" s="17" t="s">
        <v>634</v>
      </c>
      <c r="E268" s="18">
        <v>150</v>
      </c>
      <c r="F268" s="17" t="s">
        <v>99</v>
      </c>
      <c r="G268" s="18">
        <v>40878.800000000003</v>
      </c>
      <c r="H268" s="19">
        <v>211</v>
      </c>
      <c r="I268" s="18">
        <f t="shared" ref="I268:I331" si="14">IF(OR(H268=0,G268=0),0,G268/H268)</f>
        <v>193.73838862559242</v>
      </c>
      <c r="J268" s="18">
        <v>349049.39999999997</v>
      </c>
      <c r="K268" s="20">
        <f t="shared" si="13"/>
        <v>3.0961197741161636E-3</v>
      </c>
      <c r="L268" s="18">
        <f t="shared" ref="L268:L331" si="15">G268/E268</f>
        <v>272.52533333333338</v>
      </c>
      <c r="M268" s="24"/>
    </row>
    <row r="269" spans="1:13" s="22" customFormat="1" x14ac:dyDescent="0.25">
      <c r="A269" s="16"/>
      <c r="B269" s="17" t="s">
        <v>474</v>
      </c>
      <c r="C269" s="43" t="s">
        <v>635</v>
      </c>
      <c r="D269" s="17" t="s">
        <v>636</v>
      </c>
      <c r="E269" s="18">
        <v>25</v>
      </c>
      <c r="F269" s="17" t="s">
        <v>175</v>
      </c>
      <c r="G269" s="18"/>
      <c r="H269" s="19"/>
      <c r="I269" s="18">
        <f t="shared" si="14"/>
        <v>0</v>
      </c>
      <c r="J269" s="18"/>
      <c r="K269" s="20">
        <f t="shared" si="13"/>
        <v>0</v>
      </c>
      <c r="L269" s="18">
        <f t="shared" si="15"/>
        <v>0</v>
      </c>
      <c r="M269" s="24"/>
    </row>
    <row r="270" spans="1:13" s="22" customFormat="1" x14ac:dyDescent="0.25">
      <c r="A270" s="16"/>
      <c r="B270" s="17" t="s">
        <v>474</v>
      </c>
      <c r="C270" s="43" t="s">
        <v>637</v>
      </c>
      <c r="D270" s="17" t="s">
        <v>638</v>
      </c>
      <c r="E270" s="18">
        <v>50</v>
      </c>
      <c r="F270" s="17" t="s">
        <v>175</v>
      </c>
      <c r="G270" s="18"/>
      <c r="H270" s="19"/>
      <c r="I270" s="18">
        <f t="shared" si="14"/>
        <v>0</v>
      </c>
      <c r="J270" s="18"/>
      <c r="K270" s="20">
        <f t="shared" si="13"/>
        <v>0</v>
      </c>
      <c r="L270" s="18">
        <f t="shared" si="15"/>
        <v>0</v>
      </c>
      <c r="M270" s="24"/>
    </row>
    <row r="271" spans="1:13" s="22" customFormat="1" x14ac:dyDescent="0.25">
      <c r="A271" s="16"/>
      <c r="B271" s="17" t="s">
        <v>474</v>
      </c>
      <c r="C271" s="17" t="s">
        <v>639</v>
      </c>
      <c r="D271" s="17" t="s">
        <v>640</v>
      </c>
      <c r="E271" s="18">
        <v>50</v>
      </c>
      <c r="F271" s="17" t="s">
        <v>175</v>
      </c>
      <c r="G271" s="18"/>
      <c r="H271" s="19"/>
      <c r="I271" s="18">
        <f t="shared" si="14"/>
        <v>0</v>
      </c>
      <c r="J271" s="18"/>
      <c r="K271" s="20">
        <f t="shared" si="13"/>
        <v>0</v>
      </c>
      <c r="L271" s="18">
        <f t="shared" si="15"/>
        <v>0</v>
      </c>
      <c r="M271" s="24"/>
    </row>
    <row r="272" spans="1:13" s="22" customFormat="1" x14ac:dyDescent="0.25">
      <c r="A272" s="16"/>
      <c r="B272" s="17" t="s">
        <v>474</v>
      </c>
      <c r="C272" s="17" t="s">
        <v>641</v>
      </c>
      <c r="D272" s="17" t="s">
        <v>642</v>
      </c>
      <c r="E272" s="18">
        <v>50</v>
      </c>
      <c r="F272" s="17" t="s">
        <v>175</v>
      </c>
      <c r="G272" s="18">
        <v>11956</v>
      </c>
      <c r="H272" s="19">
        <v>38</v>
      </c>
      <c r="I272" s="18">
        <f t="shared" si="14"/>
        <v>314.63157894736844</v>
      </c>
      <c r="J272" s="18">
        <v>126282</v>
      </c>
      <c r="K272" s="20">
        <f t="shared" si="13"/>
        <v>9.0553558370922945E-4</v>
      </c>
      <c r="L272" s="18">
        <f t="shared" si="15"/>
        <v>239.12</v>
      </c>
      <c r="M272" s="24"/>
    </row>
    <row r="273" spans="1:13" s="22" customFormat="1" x14ac:dyDescent="0.25">
      <c r="A273" s="16"/>
      <c r="B273" s="17" t="s">
        <v>474</v>
      </c>
      <c r="C273" s="17" t="s">
        <v>643</v>
      </c>
      <c r="D273" s="17" t="s">
        <v>644</v>
      </c>
      <c r="E273" s="18">
        <v>150</v>
      </c>
      <c r="F273" s="17" t="s">
        <v>175</v>
      </c>
      <c r="G273" s="18"/>
      <c r="H273" s="19"/>
      <c r="I273" s="18">
        <f t="shared" si="14"/>
        <v>0</v>
      </c>
      <c r="J273" s="18"/>
      <c r="K273" s="20">
        <f t="shared" si="13"/>
        <v>0</v>
      </c>
      <c r="L273" s="18">
        <f t="shared" si="15"/>
        <v>0</v>
      </c>
      <c r="M273" s="24"/>
    </row>
    <row r="274" spans="1:13" s="22" customFormat="1" x14ac:dyDescent="0.25">
      <c r="A274" s="16"/>
      <c r="B274" s="17" t="s">
        <v>474</v>
      </c>
      <c r="C274" s="43" t="s">
        <v>645</v>
      </c>
      <c r="D274" s="17" t="s">
        <v>646</v>
      </c>
      <c r="E274" s="18">
        <v>50</v>
      </c>
      <c r="F274" s="17" t="s">
        <v>175</v>
      </c>
      <c r="G274" s="18"/>
      <c r="H274" s="19"/>
      <c r="I274" s="18">
        <f t="shared" si="14"/>
        <v>0</v>
      </c>
      <c r="J274" s="18"/>
      <c r="K274" s="20">
        <f t="shared" si="13"/>
        <v>0</v>
      </c>
      <c r="L274" s="18">
        <f t="shared" si="15"/>
        <v>0</v>
      </c>
      <c r="M274" s="24"/>
    </row>
    <row r="275" spans="1:13" s="39" customFormat="1" x14ac:dyDescent="0.25">
      <c r="A275" s="25" t="s">
        <v>647</v>
      </c>
      <c r="B275" s="26"/>
      <c r="C275" s="26"/>
      <c r="D275" s="27"/>
      <c r="E275" s="28">
        <f>SUM(E195:E274)</f>
        <v>9858.17</v>
      </c>
      <c r="F275" s="27"/>
      <c r="G275" s="28">
        <f>SUM(G195:G274)</f>
        <v>1377061.0999999999</v>
      </c>
      <c r="H275" s="29">
        <f>SUM(H195:H274)</f>
        <v>2913</v>
      </c>
      <c r="I275" s="28">
        <f t="shared" si="14"/>
        <v>472.72952282869886</v>
      </c>
      <c r="J275" s="28">
        <f>SUM(J195:J274)</f>
        <v>9749353.0200000014</v>
      </c>
      <c r="K275" s="30">
        <f t="shared" si="13"/>
        <v>0.10429724213715066</v>
      </c>
      <c r="L275" s="28">
        <f t="shared" si="15"/>
        <v>139.68729490361801</v>
      </c>
      <c r="M275" s="31"/>
    </row>
    <row r="276" spans="1:13" s="22" customFormat="1" x14ac:dyDescent="0.25">
      <c r="A276" s="16"/>
      <c r="B276" s="17" t="s">
        <v>648</v>
      </c>
      <c r="C276" s="23" t="s">
        <v>649</v>
      </c>
      <c r="D276" s="23" t="s">
        <v>650</v>
      </c>
      <c r="E276" s="18">
        <v>2000.83</v>
      </c>
      <c r="F276" s="17" t="s">
        <v>651</v>
      </c>
      <c r="G276" s="18">
        <v>192302</v>
      </c>
      <c r="H276" s="19">
        <v>87</v>
      </c>
      <c r="I276" s="18">
        <f t="shared" si="14"/>
        <v>2210.367816091954</v>
      </c>
      <c r="J276" s="18">
        <v>1949211</v>
      </c>
      <c r="K276" s="20">
        <f t="shared" si="13"/>
        <v>1.456476278173739E-2</v>
      </c>
      <c r="L276" s="18">
        <f t="shared" si="15"/>
        <v>96.111113887736593</v>
      </c>
      <c r="M276" s="24"/>
    </row>
    <row r="277" spans="1:13" s="22" customFormat="1" x14ac:dyDescent="0.25">
      <c r="A277" s="16"/>
      <c r="B277" s="17" t="s">
        <v>632</v>
      </c>
      <c r="C277" s="23" t="s">
        <v>652</v>
      </c>
      <c r="D277" s="23" t="s">
        <v>653</v>
      </c>
      <c r="E277" s="18">
        <v>330</v>
      </c>
      <c r="F277" s="17" t="s">
        <v>654</v>
      </c>
      <c r="G277" s="18">
        <v>11281.6</v>
      </c>
      <c r="H277" s="19">
        <v>26</v>
      </c>
      <c r="I277" s="18">
        <f t="shared" si="14"/>
        <v>433.90769230769234</v>
      </c>
      <c r="J277" s="18">
        <v>100064.70000000001</v>
      </c>
      <c r="K277" s="20">
        <f t="shared" si="13"/>
        <v>8.5445719648494841E-4</v>
      </c>
      <c r="L277" s="18">
        <f t="shared" si="15"/>
        <v>34.186666666666667</v>
      </c>
      <c r="M277" s="24"/>
    </row>
    <row r="278" spans="1:13" s="22" customFormat="1" x14ac:dyDescent="0.25">
      <c r="A278" s="16"/>
      <c r="B278" s="17" t="s">
        <v>632</v>
      </c>
      <c r="C278" s="23" t="s">
        <v>655</v>
      </c>
      <c r="D278" s="23" t="s">
        <v>656</v>
      </c>
      <c r="E278" s="18">
        <v>130.01</v>
      </c>
      <c r="F278" s="17" t="s">
        <v>657</v>
      </c>
      <c r="G278" s="18">
        <v>12257</v>
      </c>
      <c r="H278" s="19">
        <v>39</v>
      </c>
      <c r="I278" s="18">
        <f t="shared" si="14"/>
        <v>314.28205128205127</v>
      </c>
      <c r="J278" s="18">
        <v>90981</v>
      </c>
      <c r="K278" s="20">
        <f t="shared" si="13"/>
        <v>9.2833302521947347E-4</v>
      </c>
      <c r="L278" s="18">
        <f t="shared" si="15"/>
        <v>94.277363279747718</v>
      </c>
      <c r="M278" s="24"/>
    </row>
    <row r="279" spans="1:13" s="22" customFormat="1" x14ac:dyDescent="0.25">
      <c r="A279" s="16"/>
      <c r="B279" s="17" t="s">
        <v>632</v>
      </c>
      <c r="C279" s="23" t="s">
        <v>658</v>
      </c>
      <c r="D279" s="23" t="s">
        <v>659</v>
      </c>
      <c r="E279" s="18">
        <v>77.67</v>
      </c>
      <c r="F279" s="17" t="s">
        <v>184</v>
      </c>
      <c r="G279" s="18">
        <v>2857.2</v>
      </c>
      <c r="H279" s="19">
        <v>5</v>
      </c>
      <c r="I279" s="18">
        <f t="shared" si="14"/>
        <v>571.43999999999994</v>
      </c>
      <c r="J279" s="18">
        <v>36810.199999999997</v>
      </c>
      <c r="K279" s="20">
        <f t="shared" si="13"/>
        <v>2.1640149462813735E-4</v>
      </c>
      <c r="L279" s="18">
        <f t="shared" si="15"/>
        <v>36.786404016994979</v>
      </c>
      <c r="M279" s="24"/>
    </row>
    <row r="280" spans="1:13" s="22" customFormat="1" x14ac:dyDescent="0.25">
      <c r="A280" s="16"/>
      <c r="B280" s="17" t="s">
        <v>632</v>
      </c>
      <c r="C280" s="23" t="s">
        <v>660</v>
      </c>
      <c r="D280" s="23" t="s">
        <v>661</v>
      </c>
      <c r="E280" s="18">
        <v>83.09</v>
      </c>
      <c r="F280" s="17" t="s">
        <v>152</v>
      </c>
      <c r="G280" s="18">
        <v>2060</v>
      </c>
      <c r="H280" s="19">
        <v>6</v>
      </c>
      <c r="I280" s="18">
        <f t="shared" si="14"/>
        <v>343.33333333333331</v>
      </c>
      <c r="J280" s="18">
        <v>24428</v>
      </c>
      <c r="K280" s="20">
        <f t="shared" si="13"/>
        <v>1.5602235717974343E-4</v>
      </c>
      <c r="L280" s="18">
        <f t="shared" si="15"/>
        <v>24.792393789866409</v>
      </c>
      <c r="M280" s="24"/>
    </row>
    <row r="281" spans="1:13" s="22" customFormat="1" x14ac:dyDescent="0.25">
      <c r="A281" s="16"/>
      <c r="B281" s="17" t="s">
        <v>648</v>
      </c>
      <c r="C281" s="23" t="s">
        <v>662</v>
      </c>
      <c r="D281" s="23" t="s">
        <v>663</v>
      </c>
      <c r="E281" s="18">
        <v>1299.53</v>
      </c>
      <c r="F281" s="17" t="s">
        <v>335</v>
      </c>
      <c r="G281" s="18">
        <v>105570.66</v>
      </c>
      <c r="H281" s="19">
        <v>655</v>
      </c>
      <c r="I281" s="18">
        <f t="shared" si="14"/>
        <v>161.17658015267176</v>
      </c>
      <c r="J281" s="18">
        <v>608528.22</v>
      </c>
      <c r="K281" s="20">
        <f t="shared" si="13"/>
        <v>7.9958170981656567E-3</v>
      </c>
      <c r="L281" s="18">
        <f t="shared" si="15"/>
        <v>81.237570506259956</v>
      </c>
      <c r="M281" s="24"/>
    </row>
    <row r="282" spans="1:13" s="22" customFormat="1" x14ac:dyDescent="0.25">
      <c r="A282" s="16"/>
      <c r="B282" s="17" t="s">
        <v>664</v>
      </c>
      <c r="C282" s="23" t="s">
        <v>665</v>
      </c>
      <c r="D282" s="23" t="s">
        <v>666</v>
      </c>
      <c r="E282" s="18">
        <v>84.31</v>
      </c>
      <c r="F282" s="17" t="s">
        <v>667</v>
      </c>
      <c r="G282" s="18">
        <v>3921</v>
      </c>
      <c r="H282" s="19">
        <v>11</v>
      </c>
      <c r="I282" s="18">
        <f t="shared" si="14"/>
        <v>356.45454545454544</v>
      </c>
      <c r="J282" s="18">
        <v>62911</v>
      </c>
      <c r="K282" s="20">
        <f t="shared" si="13"/>
        <v>2.9697265169989029E-4</v>
      </c>
      <c r="L282" s="18">
        <f t="shared" si="15"/>
        <v>46.506938678685799</v>
      </c>
      <c r="M282" s="24"/>
    </row>
    <row r="283" spans="1:13" s="22" customFormat="1" x14ac:dyDescent="0.25">
      <c r="A283" s="16"/>
      <c r="B283" s="17" t="s">
        <v>668</v>
      </c>
      <c r="C283" s="23" t="s">
        <v>669</v>
      </c>
      <c r="D283" s="23" t="s">
        <v>670</v>
      </c>
      <c r="E283" s="18">
        <v>133.41</v>
      </c>
      <c r="F283" s="17" t="s">
        <v>671</v>
      </c>
      <c r="G283" s="18">
        <v>46215</v>
      </c>
      <c r="H283" s="19">
        <v>57</v>
      </c>
      <c r="I283" s="18">
        <f t="shared" si="14"/>
        <v>810.78947368421052</v>
      </c>
      <c r="J283" s="18">
        <v>243350</v>
      </c>
      <c r="K283" s="20">
        <f t="shared" si="13"/>
        <v>3.5002782704183703E-3</v>
      </c>
      <c r="L283" s="18">
        <f t="shared" si="15"/>
        <v>346.41331234540138</v>
      </c>
      <c r="M283" s="24"/>
    </row>
    <row r="284" spans="1:13" s="22" customFormat="1" x14ac:dyDescent="0.25">
      <c r="A284" s="16"/>
      <c r="B284" s="17" t="s">
        <v>632</v>
      </c>
      <c r="C284" s="23" t="s">
        <v>672</v>
      </c>
      <c r="D284" s="23" t="s">
        <v>673</v>
      </c>
      <c r="E284" s="18">
        <v>209.69</v>
      </c>
      <c r="F284" s="17" t="s">
        <v>674</v>
      </c>
      <c r="G284" s="18">
        <v>43091.6</v>
      </c>
      <c r="H284" s="19">
        <v>248</v>
      </c>
      <c r="I284" s="18">
        <f t="shared" si="14"/>
        <v>173.75645161290322</v>
      </c>
      <c r="J284" s="18">
        <v>300516.89999999997</v>
      </c>
      <c r="K284" s="20">
        <f t="shared" si="13"/>
        <v>3.26371505177021E-3</v>
      </c>
      <c r="L284" s="18">
        <f t="shared" si="15"/>
        <v>205.50145452811293</v>
      </c>
      <c r="M284" s="24"/>
    </row>
    <row r="285" spans="1:13" s="22" customFormat="1" x14ac:dyDescent="0.25">
      <c r="A285" s="16"/>
      <c r="B285" s="17" t="s">
        <v>632</v>
      </c>
      <c r="C285" s="23" t="s">
        <v>675</v>
      </c>
      <c r="D285" s="23" t="s">
        <v>676</v>
      </c>
      <c r="E285" s="18">
        <v>15</v>
      </c>
      <c r="F285" s="17" t="s">
        <v>677</v>
      </c>
      <c r="G285" s="18">
        <v>4176</v>
      </c>
      <c r="H285" s="19">
        <v>14</v>
      </c>
      <c r="I285" s="18">
        <f t="shared" si="14"/>
        <v>298.28571428571428</v>
      </c>
      <c r="J285" s="18">
        <v>44325</v>
      </c>
      <c r="K285" s="20">
        <f t="shared" si="13"/>
        <v>3.1628609882650903E-4</v>
      </c>
      <c r="L285" s="18">
        <f t="shared" si="15"/>
        <v>278.39999999999998</v>
      </c>
      <c r="M285" s="24"/>
    </row>
    <row r="286" spans="1:13" s="22" customFormat="1" x14ac:dyDescent="0.25">
      <c r="A286" s="16"/>
      <c r="B286" s="17" t="s">
        <v>632</v>
      </c>
      <c r="C286" s="23" t="s">
        <v>678</v>
      </c>
      <c r="D286" s="23" t="s">
        <v>679</v>
      </c>
      <c r="E286" s="18">
        <v>8.36</v>
      </c>
      <c r="F286" s="17" t="s">
        <v>667</v>
      </c>
      <c r="G286" s="18">
        <v>6025</v>
      </c>
      <c r="H286" s="19">
        <v>31</v>
      </c>
      <c r="I286" s="18">
        <f t="shared" si="14"/>
        <v>194.35483870967741</v>
      </c>
      <c r="J286" s="18">
        <v>42457</v>
      </c>
      <c r="K286" s="20">
        <f t="shared" si="13"/>
        <v>4.5632752524657971E-4</v>
      </c>
      <c r="L286" s="18">
        <f t="shared" si="15"/>
        <v>720.69377990430633</v>
      </c>
      <c r="M286" s="24"/>
    </row>
    <row r="287" spans="1:13" s="22" customFormat="1" x14ac:dyDescent="0.25">
      <c r="A287" s="16"/>
      <c r="B287" s="17" t="s">
        <v>632</v>
      </c>
      <c r="C287" s="23" t="s">
        <v>680</v>
      </c>
      <c r="D287" s="23" t="s">
        <v>681</v>
      </c>
      <c r="E287" s="18">
        <v>56.32</v>
      </c>
      <c r="F287" s="17" t="s">
        <v>52</v>
      </c>
      <c r="G287" s="18">
        <v>3558</v>
      </c>
      <c r="H287" s="19">
        <v>8</v>
      </c>
      <c r="I287" s="18">
        <f t="shared" si="14"/>
        <v>444.75</v>
      </c>
      <c r="J287" s="18">
        <v>30170</v>
      </c>
      <c r="K287" s="20">
        <f t="shared" si="13"/>
        <v>2.6947939167258601E-4</v>
      </c>
      <c r="L287" s="18">
        <f t="shared" si="15"/>
        <v>63.174715909090907</v>
      </c>
      <c r="M287" s="24"/>
    </row>
    <row r="288" spans="1:13" s="22" customFormat="1" x14ac:dyDescent="0.25">
      <c r="A288" s="16"/>
      <c r="B288" s="17" t="s">
        <v>632</v>
      </c>
      <c r="C288" s="23" t="s">
        <v>682</v>
      </c>
      <c r="D288" s="23" t="s">
        <v>683</v>
      </c>
      <c r="E288" s="18">
        <v>79.260000000000005</v>
      </c>
      <c r="F288" s="17" t="s">
        <v>677</v>
      </c>
      <c r="G288" s="18">
        <v>46186</v>
      </c>
      <c r="H288" s="19">
        <v>89</v>
      </c>
      <c r="I288" s="18">
        <f t="shared" si="14"/>
        <v>518.94382022471905</v>
      </c>
      <c r="J288" s="18">
        <v>234319</v>
      </c>
      <c r="K288" s="20">
        <f t="shared" si="13"/>
        <v>3.4980818391765196E-3</v>
      </c>
      <c r="L288" s="18">
        <f t="shared" si="15"/>
        <v>582.71511481201105</v>
      </c>
      <c r="M288" s="24"/>
    </row>
    <row r="289" spans="1:13" s="22" customFormat="1" x14ac:dyDescent="0.25">
      <c r="A289" s="16"/>
      <c r="B289" s="17" t="s">
        <v>632</v>
      </c>
      <c r="C289" s="23" t="s">
        <v>684</v>
      </c>
      <c r="D289" s="23" t="s">
        <v>685</v>
      </c>
      <c r="E289" s="18">
        <v>270.97000000000003</v>
      </c>
      <c r="F289" s="17" t="s">
        <v>686</v>
      </c>
      <c r="G289" s="18">
        <v>14540</v>
      </c>
      <c r="H289" s="19">
        <v>19</v>
      </c>
      <c r="I289" s="18">
        <f t="shared" si="14"/>
        <v>765.26315789473688</v>
      </c>
      <c r="J289" s="18">
        <v>71382</v>
      </c>
      <c r="K289" s="20">
        <f t="shared" si="13"/>
        <v>1.1012451812589658E-3</v>
      </c>
      <c r="L289" s="18">
        <f t="shared" si="15"/>
        <v>53.659076650551718</v>
      </c>
      <c r="M289" s="24"/>
    </row>
    <row r="290" spans="1:13" s="22" customFormat="1" x14ac:dyDescent="0.25">
      <c r="A290" s="16"/>
      <c r="B290" s="17" t="s">
        <v>632</v>
      </c>
      <c r="C290" s="23" t="s">
        <v>687</v>
      </c>
      <c r="D290" s="23" t="s">
        <v>688</v>
      </c>
      <c r="E290" s="18">
        <v>73</v>
      </c>
      <c r="F290" s="17" t="s">
        <v>528</v>
      </c>
      <c r="G290" s="18">
        <v>15986</v>
      </c>
      <c r="H290" s="19">
        <v>39</v>
      </c>
      <c r="I290" s="18">
        <f t="shared" si="14"/>
        <v>409.89743589743591</v>
      </c>
      <c r="J290" s="18">
        <v>101281</v>
      </c>
      <c r="K290" s="20">
        <f t="shared" si="13"/>
        <v>1.210763787318145E-3</v>
      </c>
      <c r="L290" s="18">
        <f t="shared" si="15"/>
        <v>218.98630136986301</v>
      </c>
      <c r="M290" s="24"/>
    </row>
    <row r="291" spans="1:13" s="22" customFormat="1" x14ac:dyDescent="0.25">
      <c r="A291" s="16"/>
      <c r="B291" s="17" t="s">
        <v>632</v>
      </c>
      <c r="C291" s="23" t="s">
        <v>689</v>
      </c>
      <c r="D291" s="23" t="s">
        <v>690</v>
      </c>
      <c r="E291" s="18">
        <v>73</v>
      </c>
      <c r="F291" s="17" t="s">
        <v>528</v>
      </c>
      <c r="G291" s="18">
        <v>31794</v>
      </c>
      <c r="H291" s="19">
        <v>42</v>
      </c>
      <c r="I291" s="18">
        <f t="shared" si="14"/>
        <v>757</v>
      </c>
      <c r="J291" s="18">
        <v>129585</v>
      </c>
      <c r="K291" s="20">
        <f t="shared" si="13"/>
        <v>2.4080460311518268E-3</v>
      </c>
      <c r="L291" s="18">
        <f t="shared" si="15"/>
        <v>435.53424657534248</v>
      </c>
      <c r="M291" s="24"/>
    </row>
    <row r="292" spans="1:13" s="22" customFormat="1" x14ac:dyDescent="0.25">
      <c r="A292" s="16"/>
      <c r="B292" s="17" t="s">
        <v>632</v>
      </c>
      <c r="C292" s="23" t="s">
        <v>691</v>
      </c>
      <c r="D292" s="23" t="s">
        <v>692</v>
      </c>
      <c r="E292" s="18">
        <v>50.66</v>
      </c>
      <c r="F292" s="17" t="s">
        <v>657</v>
      </c>
      <c r="G292" s="18">
        <v>1320.3</v>
      </c>
      <c r="H292" s="19">
        <v>3</v>
      </c>
      <c r="I292" s="18">
        <f t="shared" si="14"/>
        <v>440.09999999999997</v>
      </c>
      <c r="J292" s="18">
        <v>22932.999999999996</v>
      </c>
      <c r="K292" s="20">
        <f t="shared" si="13"/>
        <v>9.999821271088119E-5</v>
      </c>
      <c r="L292" s="18">
        <f t="shared" si="15"/>
        <v>26.061981839715752</v>
      </c>
      <c r="M292" s="24"/>
    </row>
    <row r="293" spans="1:13" s="22" customFormat="1" x14ac:dyDescent="0.25">
      <c r="A293" s="16"/>
      <c r="B293" s="17" t="s">
        <v>632</v>
      </c>
      <c r="C293" s="23" t="s">
        <v>693</v>
      </c>
      <c r="D293" s="23" t="s">
        <v>694</v>
      </c>
      <c r="E293" s="18">
        <v>46</v>
      </c>
      <c r="F293" s="17" t="s">
        <v>657</v>
      </c>
      <c r="G293" s="18">
        <v>2273.1999999999998</v>
      </c>
      <c r="H293" s="19">
        <v>6</v>
      </c>
      <c r="I293" s="18">
        <f t="shared" si="14"/>
        <v>378.86666666666662</v>
      </c>
      <c r="J293" s="18">
        <v>44183.5</v>
      </c>
      <c r="K293" s="20">
        <f t="shared" si="13"/>
        <v>1.7216991375776348E-4</v>
      </c>
      <c r="L293" s="18">
        <f t="shared" si="15"/>
        <v>49.417391304347824</v>
      </c>
      <c r="M293" s="24"/>
    </row>
    <row r="294" spans="1:13" s="22" customFormat="1" x14ac:dyDescent="0.25">
      <c r="A294" s="16"/>
      <c r="B294" s="17" t="s">
        <v>632</v>
      </c>
      <c r="C294" s="23" t="s">
        <v>695</v>
      </c>
      <c r="D294" s="23" t="s">
        <v>696</v>
      </c>
      <c r="E294" s="18">
        <v>63</v>
      </c>
      <c r="F294" s="17" t="s">
        <v>654</v>
      </c>
      <c r="G294" s="18">
        <v>7514</v>
      </c>
      <c r="H294" s="19">
        <v>13</v>
      </c>
      <c r="I294" s="18">
        <f t="shared" si="14"/>
        <v>578</v>
      </c>
      <c r="J294" s="18">
        <v>58584</v>
      </c>
      <c r="K294" s="20">
        <f t="shared" si="13"/>
        <v>5.6910290866436515E-4</v>
      </c>
      <c r="L294" s="18">
        <f t="shared" si="15"/>
        <v>119.26984126984127</v>
      </c>
      <c r="M294" s="24"/>
    </row>
    <row r="295" spans="1:13" s="22" customFormat="1" x14ac:dyDescent="0.25">
      <c r="A295" s="16"/>
      <c r="B295" s="17" t="s">
        <v>648</v>
      </c>
      <c r="C295" s="23" t="s">
        <v>697</v>
      </c>
      <c r="D295" s="23" t="s">
        <v>698</v>
      </c>
      <c r="E295" s="18">
        <v>77.16</v>
      </c>
      <c r="F295" s="17" t="s">
        <v>677</v>
      </c>
      <c r="G295" s="18">
        <v>5510</v>
      </c>
      <c r="H295" s="19">
        <v>13</v>
      </c>
      <c r="I295" s="18">
        <f t="shared" si="14"/>
        <v>423.84615384615387</v>
      </c>
      <c r="J295" s="18">
        <v>53994</v>
      </c>
      <c r="K295" s="20">
        <f t="shared" si="13"/>
        <v>4.1732193595164389E-4</v>
      </c>
      <c r="L295" s="18">
        <f t="shared" si="15"/>
        <v>71.41005702436496</v>
      </c>
      <c r="M295" s="24"/>
    </row>
    <row r="296" spans="1:13" s="22" customFormat="1" x14ac:dyDescent="0.25">
      <c r="A296" s="16"/>
      <c r="B296" s="17" t="s">
        <v>632</v>
      </c>
      <c r="C296" s="17" t="s">
        <v>699</v>
      </c>
      <c r="D296" s="17" t="s">
        <v>700</v>
      </c>
      <c r="E296" s="18">
        <v>54.91</v>
      </c>
      <c r="F296" s="17" t="s">
        <v>671</v>
      </c>
      <c r="G296" s="18">
        <v>8010</v>
      </c>
      <c r="H296" s="19">
        <v>22</v>
      </c>
      <c r="I296" s="18">
        <f t="shared" si="14"/>
        <v>364.09090909090907</v>
      </c>
      <c r="J296" s="18">
        <v>35260</v>
      </c>
      <c r="K296" s="20">
        <f t="shared" si="13"/>
        <v>6.0666945680084704E-4</v>
      </c>
      <c r="L296" s="18">
        <f t="shared" si="15"/>
        <v>145.8750682935713</v>
      </c>
      <c r="M296" s="24"/>
    </row>
    <row r="297" spans="1:13" s="22" customFormat="1" x14ac:dyDescent="0.25">
      <c r="A297" s="16"/>
      <c r="B297" s="17" t="s">
        <v>632</v>
      </c>
      <c r="C297" s="17" t="s">
        <v>701</v>
      </c>
      <c r="D297" s="17" t="s">
        <v>702</v>
      </c>
      <c r="E297" s="18">
        <v>41.22</v>
      </c>
      <c r="F297" s="17" t="s">
        <v>657</v>
      </c>
      <c r="G297" s="18">
        <v>5152</v>
      </c>
      <c r="H297" s="19">
        <v>9</v>
      </c>
      <c r="I297" s="18">
        <f t="shared" si="14"/>
        <v>572.44444444444446</v>
      </c>
      <c r="J297" s="18">
        <v>40887</v>
      </c>
      <c r="K297" s="20">
        <f t="shared" si="13"/>
        <v>3.9020737096603794E-4</v>
      </c>
      <c r="L297" s="18">
        <f t="shared" si="15"/>
        <v>124.9878699660359</v>
      </c>
      <c r="M297" s="24"/>
    </row>
    <row r="298" spans="1:13" s="22" customFormat="1" x14ac:dyDescent="0.25">
      <c r="A298" s="16"/>
      <c r="B298" s="17" t="s">
        <v>632</v>
      </c>
      <c r="C298" s="23" t="s">
        <v>703</v>
      </c>
      <c r="D298" s="23" t="s">
        <v>704</v>
      </c>
      <c r="E298" s="18">
        <v>64.260000000000005</v>
      </c>
      <c r="F298" s="17" t="s">
        <v>264</v>
      </c>
      <c r="G298" s="18">
        <v>6915</v>
      </c>
      <c r="H298" s="19">
        <v>8</v>
      </c>
      <c r="I298" s="18">
        <f t="shared" si="14"/>
        <v>864.375</v>
      </c>
      <c r="J298" s="18">
        <v>54497</v>
      </c>
      <c r="K298" s="20">
        <f t="shared" si="13"/>
        <v>5.2373524266889604E-4</v>
      </c>
      <c r="L298" s="18">
        <f t="shared" si="15"/>
        <v>107.60971055088702</v>
      </c>
      <c r="M298" s="24"/>
    </row>
    <row r="299" spans="1:13" s="22" customFormat="1" x14ac:dyDescent="0.25">
      <c r="A299" s="16"/>
      <c r="B299" s="17" t="s">
        <v>632</v>
      </c>
      <c r="C299" s="33" t="s">
        <v>705</v>
      </c>
      <c r="D299" s="23" t="s">
        <v>706</v>
      </c>
      <c r="E299" s="18">
        <v>89.48</v>
      </c>
      <c r="F299" s="17" t="s">
        <v>677</v>
      </c>
      <c r="G299" s="18">
        <v>10074.200000000001</v>
      </c>
      <c r="H299" s="19">
        <v>11</v>
      </c>
      <c r="I299" s="18">
        <f t="shared" si="14"/>
        <v>915.83636363636367</v>
      </c>
      <c r="J299" s="18">
        <v>41485.9</v>
      </c>
      <c r="K299" s="20">
        <f t="shared" si="13"/>
        <v>7.6300991781561728E-4</v>
      </c>
      <c r="L299" s="18">
        <f t="shared" si="15"/>
        <v>112.5860527492177</v>
      </c>
      <c r="M299" s="24"/>
    </row>
    <row r="300" spans="1:13" s="22" customFormat="1" x14ac:dyDescent="0.25">
      <c r="A300" s="16"/>
      <c r="B300" s="17" t="s">
        <v>632</v>
      </c>
      <c r="C300" s="33" t="s">
        <v>707</v>
      </c>
      <c r="D300" s="23" t="s">
        <v>708</v>
      </c>
      <c r="E300" s="18">
        <v>86.18</v>
      </c>
      <c r="F300" s="17" t="s">
        <v>709</v>
      </c>
      <c r="G300" s="18">
        <v>6470</v>
      </c>
      <c r="H300" s="19">
        <v>17</v>
      </c>
      <c r="I300" s="18">
        <f t="shared" si="14"/>
        <v>380.58823529411762</v>
      </c>
      <c r="J300" s="18">
        <v>41094.9</v>
      </c>
      <c r="K300" s="20">
        <f t="shared" si="13"/>
        <v>4.9003138395773793E-4</v>
      </c>
      <c r="L300" s="18">
        <f t="shared" si="15"/>
        <v>75.075423532142025</v>
      </c>
      <c r="M300" s="24"/>
    </row>
    <row r="301" spans="1:13" s="22" customFormat="1" x14ac:dyDescent="0.25">
      <c r="A301" s="16"/>
      <c r="B301" s="17" t="s">
        <v>710</v>
      </c>
      <c r="C301" s="33" t="s">
        <v>711</v>
      </c>
      <c r="D301" s="23" t="s">
        <v>712</v>
      </c>
      <c r="E301" s="18">
        <v>103.97</v>
      </c>
      <c r="F301" s="17" t="s">
        <v>713</v>
      </c>
      <c r="G301" s="18">
        <v>11695</v>
      </c>
      <c r="H301" s="19">
        <v>29</v>
      </c>
      <c r="I301" s="18">
        <f t="shared" si="14"/>
        <v>403.27586206896552</v>
      </c>
      <c r="J301" s="18">
        <v>97589</v>
      </c>
      <c r="K301" s="20">
        <f t="shared" si="13"/>
        <v>8.8576770253257257E-4</v>
      </c>
      <c r="L301" s="18">
        <f t="shared" si="15"/>
        <v>112.48437049148794</v>
      </c>
      <c r="M301" s="24"/>
    </row>
    <row r="302" spans="1:13" s="22" customFormat="1" x14ac:dyDescent="0.25">
      <c r="A302" s="16"/>
      <c r="B302" s="17" t="s">
        <v>668</v>
      </c>
      <c r="C302" s="23" t="s">
        <v>714</v>
      </c>
      <c r="D302" s="23" t="s">
        <v>715</v>
      </c>
      <c r="E302" s="18">
        <v>60</v>
      </c>
      <c r="F302" s="17" t="s">
        <v>588</v>
      </c>
      <c r="G302" s="18">
        <v>20671.8</v>
      </c>
      <c r="H302" s="19">
        <v>727</v>
      </c>
      <c r="I302" s="18">
        <f t="shared" si="14"/>
        <v>28.434387895460798</v>
      </c>
      <c r="J302" s="18">
        <v>124764.86</v>
      </c>
      <c r="K302" s="20">
        <f t="shared" si="13"/>
        <v>1.5656616325962235E-3</v>
      </c>
      <c r="L302" s="18">
        <f t="shared" si="15"/>
        <v>344.53</v>
      </c>
      <c r="M302" s="24"/>
    </row>
    <row r="303" spans="1:13" s="22" customFormat="1" x14ac:dyDescent="0.25">
      <c r="A303" s="16"/>
      <c r="B303" s="17" t="s">
        <v>632</v>
      </c>
      <c r="C303" s="23" t="s">
        <v>716</v>
      </c>
      <c r="D303" s="23" t="s">
        <v>717</v>
      </c>
      <c r="E303" s="18">
        <v>61.3</v>
      </c>
      <c r="F303" s="17" t="s">
        <v>718</v>
      </c>
      <c r="G303" s="18">
        <v>3072</v>
      </c>
      <c r="H303" s="19">
        <v>8</v>
      </c>
      <c r="I303" s="18">
        <f t="shared" si="14"/>
        <v>384</v>
      </c>
      <c r="J303" s="18">
        <v>23367.199999999997</v>
      </c>
      <c r="K303" s="20">
        <f t="shared" si="13"/>
        <v>2.3267023361950089E-4</v>
      </c>
      <c r="L303" s="18">
        <f t="shared" si="15"/>
        <v>50.114192495921699</v>
      </c>
      <c r="M303" s="24"/>
    </row>
    <row r="304" spans="1:13" s="22" customFormat="1" x14ac:dyDescent="0.25">
      <c r="A304" s="16"/>
      <c r="B304" s="17" t="s">
        <v>632</v>
      </c>
      <c r="C304" s="23" t="s">
        <v>719</v>
      </c>
      <c r="D304" s="23" t="s">
        <v>720</v>
      </c>
      <c r="E304" s="18">
        <v>164</v>
      </c>
      <c r="F304" s="17" t="s">
        <v>677</v>
      </c>
      <c r="G304" s="18">
        <v>3247</v>
      </c>
      <c r="H304" s="19">
        <v>17</v>
      </c>
      <c r="I304" s="18">
        <f t="shared" si="14"/>
        <v>191</v>
      </c>
      <c r="J304" s="18">
        <v>50596</v>
      </c>
      <c r="K304" s="20">
        <f t="shared" si="13"/>
        <v>2.4592456007894515E-4</v>
      </c>
      <c r="L304" s="18">
        <f t="shared" si="15"/>
        <v>19.798780487804876</v>
      </c>
      <c r="M304" s="24"/>
    </row>
    <row r="305" spans="1:13" s="22" customFormat="1" x14ac:dyDescent="0.25">
      <c r="A305" s="16"/>
      <c r="B305" s="17" t="s">
        <v>632</v>
      </c>
      <c r="C305" s="23" t="s">
        <v>721</v>
      </c>
      <c r="D305" s="23" t="s">
        <v>722</v>
      </c>
      <c r="E305" s="18">
        <v>32</v>
      </c>
      <c r="F305" s="17" t="s">
        <v>654</v>
      </c>
      <c r="G305" s="18">
        <v>4708</v>
      </c>
      <c r="H305" s="19">
        <v>6</v>
      </c>
      <c r="I305" s="18">
        <f t="shared" si="14"/>
        <v>784.66666666666663</v>
      </c>
      <c r="J305" s="18">
        <v>13613</v>
      </c>
      <c r="K305" s="20">
        <f t="shared" si="13"/>
        <v>3.5657925126321948E-4</v>
      </c>
      <c r="L305" s="18">
        <f t="shared" si="15"/>
        <v>147.125</v>
      </c>
      <c r="M305" s="24"/>
    </row>
    <row r="306" spans="1:13" s="22" customFormat="1" x14ac:dyDescent="0.25">
      <c r="A306" s="16"/>
      <c r="B306" s="17" t="s">
        <v>632</v>
      </c>
      <c r="C306" s="23" t="s">
        <v>723</v>
      </c>
      <c r="D306" s="23" t="s">
        <v>724</v>
      </c>
      <c r="E306" s="18">
        <v>70.84</v>
      </c>
      <c r="F306" s="17" t="s">
        <v>284</v>
      </c>
      <c r="G306" s="18">
        <v>3246</v>
      </c>
      <c r="H306" s="19">
        <v>4</v>
      </c>
      <c r="I306" s="18">
        <f t="shared" si="14"/>
        <v>811.5</v>
      </c>
      <c r="J306" s="18">
        <v>55891</v>
      </c>
      <c r="K306" s="20">
        <f t="shared" si="13"/>
        <v>2.4584882107060545E-4</v>
      </c>
      <c r="L306" s="18">
        <f t="shared" si="15"/>
        <v>45.821569734613213</v>
      </c>
      <c r="M306" s="24"/>
    </row>
    <row r="307" spans="1:13" s="22" customFormat="1" x14ac:dyDescent="0.25">
      <c r="A307" s="16"/>
      <c r="B307" s="17" t="s">
        <v>725</v>
      </c>
      <c r="C307" s="23" t="s">
        <v>726</v>
      </c>
      <c r="D307" s="23" t="s">
        <v>727</v>
      </c>
      <c r="E307" s="18">
        <v>63.92</v>
      </c>
      <c r="F307" s="17" t="s">
        <v>677</v>
      </c>
      <c r="G307" s="18"/>
      <c r="H307" s="19"/>
      <c r="I307" s="18">
        <f t="shared" si="14"/>
        <v>0</v>
      </c>
      <c r="J307" s="18"/>
      <c r="K307" s="20">
        <f t="shared" si="13"/>
        <v>0</v>
      </c>
      <c r="L307" s="18">
        <f t="shared" si="15"/>
        <v>0</v>
      </c>
      <c r="M307" s="24"/>
    </row>
    <row r="308" spans="1:13" s="22" customFormat="1" x14ac:dyDescent="0.25">
      <c r="A308" s="16"/>
      <c r="B308" s="17" t="s">
        <v>632</v>
      </c>
      <c r="C308" s="23" t="s">
        <v>728</v>
      </c>
      <c r="D308" s="23" t="s">
        <v>729</v>
      </c>
      <c r="E308" s="18">
        <v>384.3</v>
      </c>
      <c r="F308" s="17" t="s">
        <v>528</v>
      </c>
      <c r="G308" s="18">
        <v>100000</v>
      </c>
      <c r="H308" s="19">
        <v>3</v>
      </c>
      <c r="I308" s="18">
        <f t="shared" si="14"/>
        <v>33333.333333333336</v>
      </c>
      <c r="J308" s="18">
        <v>287206</v>
      </c>
      <c r="K308" s="20">
        <f t="shared" si="13"/>
        <v>7.5739008339681278E-3</v>
      </c>
      <c r="L308" s="18">
        <f t="shared" si="15"/>
        <v>260.21337496747333</v>
      </c>
      <c r="M308" s="24"/>
    </row>
    <row r="309" spans="1:13" s="22" customFormat="1" x14ac:dyDescent="0.25">
      <c r="A309" s="16"/>
      <c r="B309" s="17" t="s">
        <v>664</v>
      </c>
      <c r="C309" s="23" t="s">
        <v>730</v>
      </c>
      <c r="D309" s="23" t="s">
        <v>731</v>
      </c>
      <c r="E309" s="18">
        <v>47</v>
      </c>
      <c r="F309" s="17" t="s">
        <v>732</v>
      </c>
      <c r="G309" s="18">
        <v>3178</v>
      </c>
      <c r="H309" s="19">
        <v>46</v>
      </c>
      <c r="I309" s="18">
        <f t="shared" si="14"/>
        <v>69.086956521739125</v>
      </c>
      <c r="J309" s="18">
        <v>22634</v>
      </c>
      <c r="K309" s="20">
        <f t="shared" si="13"/>
        <v>2.4069856850350712E-4</v>
      </c>
      <c r="L309" s="18">
        <f t="shared" si="15"/>
        <v>67.61702127659575</v>
      </c>
      <c r="M309" s="24"/>
    </row>
    <row r="310" spans="1:13" s="22" customFormat="1" x14ac:dyDescent="0.25">
      <c r="A310" s="16"/>
      <c r="B310" s="17" t="s">
        <v>710</v>
      </c>
      <c r="C310" s="23" t="s">
        <v>733</v>
      </c>
      <c r="D310" s="23" t="s">
        <v>734</v>
      </c>
      <c r="E310" s="18">
        <v>48</v>
      </c>
      <c r="F310" s="17" t="s">
        <v>510</v>
      </c>
      <c r="G310" s="18">
        <v>3091</v>
      </c>
      <c r="H310" s="19">
        <v>7</v>
      </c>
      <c r="I310" s="18">
        <f t="shared" si="14"/>
        <v>441.57142857142856</v>
      </c>
      <c r="J310" s="18">
        <v>25827</v>
      </c>
      <c r="K310" s="20">
        <f t="shared" si="13"/>
        <v>2.3410927477795484E-4</v>
      </c>
      <c r="L310" s="18">
        <f t="shared" si="15"/>
        <v>64.395833333333329</v>
      </c>
      <c r="M310" s="24"/>
    </row>
    <row r="311" spans="1:13" s="22" customFormat="1" x14ac:dyDescent="0.25">
      <c r="A311" s="16"/>
      <c r="B311" s="17" t="s">
        <v>735</v>
      </c>
      <c r="C311" s="23" t="s">
        <v>736</v>
      </c>
      <c r="D311" s="23" t="s">
        <v>737</v>
      </c>
      <c r="E311" s="18">
        <v>54.6</v>
      </c>
      <c r="F311" s="17" t="s">
        <v>738</v>
      </c>
      <c r="G311" s="18">
        <v>2125</v>
      </c>
      <c r="H311" s="19">
        <v>8</v>
      </c>
      <c r="I311" s="18">
        <f t="shared" si="14"/>
        <v>265.625</v>
      </c>
      <c r="J311" s="18">
        <v>37336</v>
      </c>
      <c r="K311" s="20">
        <f t="shared" si="13"/>
        <v>1.6094539272182271E-4</v>
      </c>
      <c r="L311" s="18">
        <f t="shared" si="15"/>
        <v>38.91941391941392</v>
      </c>
      <c r="M311" s="24"/>
    </row>
    <row r="312" spans="1:13" s="22" customFormat="1" x14ac:dyDescent="0.25">
      <c r="A312" s="16"/>
      <c r="B312" s="17" t="s">
        <v>739</v>
      </c>
      <c r="C312" s="23" t="s">
        <v>740</v>
      </c>
      <c r="D312" s="23" t="s">
        <v>741</v>
      </c>
      <c r="E312" s="18">
        <v>175</v>
      </c>
      <c r="F312" s="17" t="s">
        <v>742</v>
      </c>
      <c r="G312" s="18">
        <v>5118</v>
      </c>
      <c r="H312" s="19">
        <v>11</v>
      </c>
      <c r="I312" s="18">
        <f t="shared" si="14"/>
        <v>465.27272727272725</v>
      </c>
      <c r="J312" s="18">
        <v>89854</v>
      </c>
      <c r="K312" s="20">
        <f t="shared" si="13"/>
        <v>3.8763224468248879E-4</v>
      </c>
      <c r="L312" s="18">
        <f t="shared" si="15"/>
        <v>29.245714285714286</v>
      </c>
      <c r="M312" s="24"/>
    </row>
    <row r="313" spans="1:13" s="22" customFormat="1" x14ac:dyDescent="0.25">
      <c r="A313" s="16"/>
      <c r="B313" s="17" t="s">
        <v>632</v>
      </c>
      <c r="C313" s="23" t="s">
        <v>743</v>
      </c>
      <c r="D313" s="23" t="s">
        <v>744</v>
      </c>
      <c r="E313" s="18">
        <v>190</v>
      </c>
      <c r="F313" s="17" t="s">
        <v>510</v>
      </c>
      <c r="G313" s="18">
        <v>4756</v>
      </c>
      <c r="H313" s="19">
        <v>28</v>
      </c>
      <c r="I313" s="18">
        <f t="shared" si="14"/>
        <v>169.85714285714286</v>
      </c>
      <c r="J313" s="18">
        <v>50547</v>
      </c>
      <c r="K313" s="20">
        <f t="shared" si="13"/>
        <v>3.6021472366352416E-4</v>
      </c>
      <c r="L313" s="18">
        <f t="shared" si="15"/>
        <v>25.03157894736842</v>
      </c>
      <c r="M313" s="24"/>
    </row>
    <row r="314" spans="1:13" s="22" customFormat="1" x14ac:dyDescent="0.25">
      <c r="A314" s="16"/>
      <c r="B314" s="17" t="s">
        <v>668</v>
      </c>
      <c r="C314" s="23" t="s">
        <v>745</v>
      </c>
      <c r="D314" s="23" t="s">
        <v>746</v>
      </c>
      <c r="E314" s="18">
        <v>93.9</v>
      </c>
      <c r="F314" s="17" t="s">
        <v>747</v>
      </c>
      <c r="G314" s="18">
        <v>5309</v>
      </c>
      <c r="H314" s="19">
        <v>13</v>
      </c>
      <c r="I314" s="18">
        <f t="shared" si="14"/>
        <v>408.38461538461536</v>
      </c>
      <c r="J314" s="18">
        <v>40902</v>
      </c>
      <c r="K314" s="20">
        <f t="shared" si="13"/>
        <v>4.0209839527536792E-4</v>
      </c>
      <c r="L314" s="18">
        <f t="shared" si="15"/>
        <v>56.538871139510114</v>
      </c>
      <c r="M314" s="24"/>
    </row>
    <row r="315" spans="1:13" s="22" customFormat="1" x14ac:dyDescent="0.25">
      <c r="A315" s="16"/>
      <c r="B315" s="17" t="s">
        <v>664</v>
      </c>
      <c r="C315" s="23" t="s">
        <v>748</v>
      </c>
      <c r="D315" s="23" t="s">
        <v>749</v>
      </c>
      <c r="E315" s="18">
        <v>295</v>
      </c>
      <c r="F315" s="17" t="s">
        <v>750</v>
      </c>
      <c r="G315" s="18">
        <v>18336.3</v>
      </c>
      <c r="H315" s="19">
        <v>224</v>
      </c>
      <c r="I315" s="18">
        <f t="shared" si="14"/>
        <v>81.858482142857142</v>
      </c>
      <c r="J315" s="18">
        <v>123679.29999999999</v>
      </c>
      <c r="K315" s="20">
        <f t="shared" si="13"/>
        <v>1.3887731786188979E-3</v>
      </c>
      <c r="L315" s="18">
        <f t="shared" si="15"/>
        <v>62.156949152542367</v>
      </c>
      <c r="M315" s="24"/>
    </row>
    <row r="316" spans="1:13" s="22" customFormat="1" x14ac:dyDescent="0.25">
      <c r="A316" s="16"/>
      <c r="B316" s="17" t="s">
        <v>668</v>
      </c>
      <c r="C316" s="23" t="s">
        <v>751</v>
      </c>
      <c r="D316" s="23" t="s">
        <v>752</v>
      </c>
      <c r="E316" s="18">
        <v>105</v>
      </c>
      <c r="F316" s="17" t="s">
        <v>89</v>
      </c>
      <c r="G316" s="18">
        <v>5474</v>
      </c>
      <c r="H316" s="19">
        <v>50</v>
      </c>
      <c r="I316" s="18">
        <f t="shared" si="14"/>
        <v>109.48</v>
      </c>
      <c r="J316" s="18">
        <v>34348.100000000006</v>
      </c>
      <c r="K316" s="20">
        <f t="shared" si="13"/>
        <v>4.1459533165141534E-4</v>
      </c>
      <c r="L316" s="18">
        <f t="shared" si="15"/>
        <v>52.133333333333333</v>
      </c>
      <c r="M316" s="24"/>
    </row>
    <row r="317" spans="1:13" s="22" customFormat="1" x14ac:dyDescent="0.25">
      <c r="A317" s="16"/>
      <c r="B317" s="17" t="s">
        <v>753</v>
      </c>
      <c r="C317" s="23" t="s">
        <v>754</v>
      </c>
      <c r="D317" s="23" t="s">
        <v>755</v>
      </c>
      <c r="E317" s="18">
        <v>58.95</v>
      </c>
      <c r="F317" s="17" t="s">
        <v>651</v>
      </c>
      <c r="G317" s="18">
        <v>2058</v>
      </c>
      <c r="H317" s="19">
        <v>3</v>
      </c>
      <c r="I317" s="18">
        <f t="shared" si="14"/>
        <v>686</v>
      </c>
      <c r="J317" s="18">
        <v>12479</v>
      </c>
      <c r="K317" s="20">
        <f t="shared" si="13"/>
        <v>1.5587087916306408E-4</v>
      </c>
      <c r="L317" s="18">
        <f t="shared" si="15"/>
        <v>34.910941475826974</v>
      </c>
      <c r="M317" s="24"/>
    </row>
    <row r="318" spans="1:13" s="22" customFormat="1" x14ac:dyDescent="0.25">
      <c r="A318" s="16"/>
      <c r="B318" s="17" t="s">
        <v>756</v>
      </c>
      <c r="C318" s="23" t="s">
        <v>757</v>
      </c>
      <c r="D318" s="23" t="s">
        <v>758</v>
      </c>
      <c r="E318" s="18">
        <v>95.3</v>
      </c>
      <c r="F318" s="17" t="s">
        <v>759</v>
      </c>
      <c r="G318" s="18">
        <v>14030</v>
      </c>
      <c r="H318" s="19">
        <v>145</v>
      </c>
      <c r="I318" s="18">
        <f t="shared" si="14"/>
        <v>96.758620689655174</v>
      </c>
      <c r="J318" s="18">
        <v>93999</v>
      </c>
      <c r="K318" s="20">
        <f t="shared" si="13"/>
        <v>1.0626182870057284E-3</v>
      </c>
      <c r="L318" s="18">
        <f t="shared" si="15"/>
        <v>147.2193074501574</v>
      </c>
      <c r="M318" s="24"/>
    </row>
    <row r="319" spans="1:13" s="22" customFormat="1" x14ac:dyDescent="0.25">
      <c r="A319" s="16"/>
      <c r="B319" s="17" t="s">
        <v>760</v>
      </c>
      <c r="C319" s="23" t="s">
        <v>761</v>
      </c>
      <c r="D319" s="23" t="s">
        <v>762</v>
      </c>
      <c r="E319" s="18">
        <v>145</v>
      </c>
      <c r="F319" s="17" t="s">
        <v>763</v>
      </c>
      <c r="G319" s="18">
        <v>8197</v>
      </c>
      <c r="H319" s="19">
        <v>54</v>
      </c>
      <c r="I319" s="18">
        <f t="shared" si="14"/>
        <v>151.7962962962963</v>
      </c>
      <c r="J319" s="18">
        <v>61446</v>
      </c>
      <c r="K319" s="20">
        <f t="shared" si="13"/>
        <v>6.2083265136036743E-4</v>
      </c>
      <c r="L319" s="18">
        <f t="shared" si="15"/>
        <v>56.531034482758621</v>
      </c>
      <c r="M319" s="24"/>
    </row>
    <row r="320" spans="1:13" s="22" customFormat="1" x14ac:dyDescent="0.25">
      <c r="A320" s="16"/>
      <c r="B320" s="17" t="s">
        <v>668</v>
      </c>
      <c r="C320" s="23" t="s">
        <v>764</v>
      </c>
      <c r="D320" s="23" t="s">
        <v>765</v>
      </c>
      <c r="E320" s="18">
        <v>189.4</v>
      </c>
      <c r="F320" s="17" t="s">
        <v>766</v>
      </c>
      <c r="G320" s="18">
        <v>11317</v>
      </c>
      <c r="H320" s="19">
        <v>5</v>
      </c>
      <c r="I320" s="18">
        <f t="shared" si="14"/>
        <v>2263.4</v>
      </c>
      <c r="J320" s="18">
        <v>59877.1</v>
      </c>
      <c r="K320" s="20">
        <f t="shared" si="13"/>
        <v>8.5713835738017311E-4</v>
      </c>
      <c r="L320" s="18">
        <f t="shared" si="15"/>
        <v>59.751847940865893</v>
      </c>
      <c r="M320" s="24"/>
    </row>
    <row r="321" spans="1:13" s="22" customFormat="1" x14ac:dyDescent="0.25">
      <c r="A321" s="16"/>
      <c r="B321" s="17" t="s">
        <v>632</v>
      </c>
      <c r="C321" s="23" t="s">
        <v>767</v>
      </c>
      <c r="D321" s="23" t="s">
        <v>768</v>
      </c>
      <c r="E321" s="18">
        <v>132</v>
      </c>
      <c r="F321" s="17" t="s">
        <v>769</v>
      </c>
      <c r="G321" s="18">
        <v>23238</v>
      </c>
      <c r="H321" s="19">
        <v>2799</v>
      </c>
      <c r="I321" s="18">
        <f t="shared" si="14"/>
        <v>8.3022508038585201</v>
      </c>
      <c r="J321" s="18">
        <v>175339.5</v>
      </c>
      <c r="K321" s="20">
        <f t="shared" si="13"/>
        <v>1.7600230757975135E-3</v>
      </c>
      <c r="L321" s="18">
        <f t="shared" si="15"/>
        <v>176.04545454545453</v>
      </c>
      <c r="M321" s="24"/>
    </row>
    <row r="322" spans="1:13" s="22" customFormat="1" x14ac:dyDescent="0.25">
      <c r="A322" s="16"/>
      <c r="B322" s="17" t="s">
        <v>668</v>
      </c>
      <c r="C322" s="23" t="s">
        <v>770</v>
      </c>
      <c r="D322" s="23" t="s">
        <v>771</v>
      </c>
      <c r="E322" s="18">
        <v>176</v>
      </c>
      <c r="F322" s="17" t="s">
        <v>772</v>
      </c>
      <c r="G322" s="18">
        <v>32517</v>
      </c>
      <c r="H322" s="19">
        <v>82</v>
      </c>
      <c r="I322" s="18">
        <f t="shared" si="14"/>
        <v>396.54878048780489</v>
      </c>
      <c r="J322" s="18">
        <v>214924</v>
      </c>
      <c r="K322" s="20">
        <f t="shared" si="13"/>
        <v>2.4628053341814162E-3</v>
      </c>
      <c r="L322" s="18">
        <f t="shared" si="15"/>
        <v>184.75568181818181</v>
      </c>
      <c r="M322" s="24"/>
    </row>
    <row r="323" spans="1:13" s="22" customFormat="1" x14ac:dyDescent="0.25">
      <c r="A323" s="16"/>
      <c r="B323" s="17" t="s">
        <v>632</v>
      </c>
      <c r="C323" s="23" t="s">
        <v>773</v>
      </c>
      <c r="D323" s="23" t="s">
        <v>774</v>
      </c>
      <c r="E323" s="18">
        <v>25</v>
      </c>
      <c r="F323" s="17" t="s">
        <v>763</v>
      </c>
      <c r="G323" s="18">
        <v>8184</v>
      </c>
      <c r="H323" s="19">
        <v>59</v>
      </c>
      <c r="I323" s="18">
        <f t="shared" si="14"/>
        <v>138.71186440677965</v>
      </c>
      <c r="J323" s="18">
        <v>45713</v>
      </c>
      <c r="K323" s="20">
        <f t="shared" si="13"/>
        <v>6.198480442519516E-4</v>
      </c>
      <c r="L323" s="18">
        <f t="shared" si="15"/>
        <v>327.36</v>
      </c>
      <c r="M323" s="24"/>
    </row>
    <row r="324" spans="1:13" s="22" customFormat="1" x14ac:dyDescent="0.25">
      <c r="A324" s="16"/>
      <c r="B324" s="17" t="s">
        <v>668</v>
      </c>
      <c r="C324" s="36" t="s">
        <v>775</v>
      </c>
      <c r="D324" s="23" t="s">
        <v>776</v>
      </c>
      <c r="E324" s="18">
        <v>20</v>
      </c>
      <c r="F324" s="17" t="s">
        <v>654</v>
      </c>
      <c r="G324" s="18">
        <v>7657</v>
      </c>
      <c r="H324" s="19">
        <v>64</v>
      </c>
      <c r="I324" s="18">
        <f t="shared" si="14"/>
        <v>119.640625</v>
      </c>
      <c r="J324" s="18">
        <v>39549</v>
      </c>
      <c r="K324" s="20">
        <f t="shared" si="13"/>
        <v>5.799335868569396E-4</v>
      </c>
      <c r="L324" s="18">
        <f t="shared" si="15"/>
        <v>382.85</v>
      </c>
      <c r="M324" s="24"/>
    </row>
    <row r="325" spans="1:13" s="22" customFormat="1" x14ac:dyDescent="0.25">
      <c r="A325" s="16"/>
      <c r="B325" s="17" t="s">
        <v>632</v>
      </c>
      <c r="C325" s="36" t="s">
        <v>777</v>
      </c>
      <c r="D325" s="23" t="s">
        <v>778</v>
      </c>
      <c r="E325" s="18">
        <v>40</v>
      </c>
      <c r="F325" s="17" t="s">
        <v>750</v>
      </c>
      <c r="G325" s="18">
        <v>13380</v>
      </c>
      <c r="H325" s="19">
        <v>109</v>
      </c>
      <c r="I325" s="18">
        <f t="shared" si="14"/>
        <v>122.75229357798165</v>
      </c>
      <c r="J325" s="18">
        <v>47520</v>
      </c>
      <c r="K325" s="20">
        <f t="shared" si="13"/>
        <v>1.0133879315849356E-3</v>
      </c>
      <c r="L325" s="18">
        <f t="shared" si="15"/>
        <v>334.5</v>
      </c>
      <c r="M325" s="24"/>
    </row>
    <row r="326" spans="1:13" s="22" customFormat="1" x14ac:dyDescent="0.25">
      <c r="A326" s="16"/>
      <c r="B326" s="17" t="s">
        <v>632</v>
      </c>
      <c r="C326" s="36" t="s">
        <v>779</v>
      </c>
      <c r="D326" s="23" t="s">
        <v>780</v>
      </c>
      <c r="E326" s="18">
        <v>11</v>
      </c>
      <c r="F326" s="17" t="s">
        <v>677</v>
      </c>
      <c r="G326" s="18">
        <v>318</v>
      </c>
      <c r="H326" s="19">
        <v>1</v>
      </c>
      <c r="I326" s="18">
        <f t="shared" si="14"/>
        <v>318</v>
      </c>
      <c r="J326" s="18">
        <v>9550</v>
      </c>
      <c r="K326" s="20">
        <f t="shared" si="13"/>
        <v>2.4085004652018649E-5</v>
      </c>
      <c r="L326" s="18">
        <f t="shared" si="15"/>
        <v>28.90909090909091</v>
      </c>
      <c r="M326" s="24"/>
    </row>
    <row r="327" spans="1:13" s="22" customFormat="1" ht="18" customHeight="1" x14ac:dyDescent="0.25">
      <c r="A327" s="16"/>
      <c r="B327" s="17" t="s">
        <v>632</v>
      </c>
      <c r="C327" s="36" t="s">
        <v>781</v>
      </c>
      <c r="D327" s="23" t="s">
        <v>782</v>
      </c>
      <c r="E327" s="18">
        <v>6</v>
      </c>
      <c r="F327" s="17" t="s">
        <v>667</v>
      </c>
      <c r="G327" s="18">
        <v>14787</v>
      </c>
      <c r="H327" s="19">
        <v>1</v>
      </c>
      <c r="I327" s="18">
        <f t="shared" si="14"/>
        <v>14787</v>
      </c>
      <c r="J327" s="18">
        <v>25483</v>
      </c>
      <c r="K327" s="20">
        <f t="shared" si="13"/>
        <v>1.1199527163188671E-3</v>
      </c>
      <c r="L327" s="18">
        <f t="shared" si="15"/>
        <v>2464.5</v>
      </c>
      <c r="M327" s="24"/>
    </row>
    <row r="328" spans="1:13" s="22" customFormat="1" x14ac:dyDescent="0.25">
      <c r="A328" s="16"/>
      <c r="B328" s="17" t="s">
        <v>632</v>
      </c>
      <c r="C328" s="43" t="s">
        <v>783</v>
      </c>
      <c r="D328" s="17" t="s">
        <v>784</v>
      </c>
      <c r="E328" s="18">
        <v>30</v>
      </c>
      <c r="F328" s="17" t="s">
        <v>763</v>
      </c>
      <c r="G328" s="18">
        <v>4450</v>
      </c>
      <c r="H328" s="19">
        <v>45</v>
      </c>
      <c r="I328" s="18">
        <f t="shared" si="14"/>
        <v>98.888888888888886</v>
      </c>
      <c r="J328" s="18">
        <v>23743</v>
      </c>
      <c r="K328" s="20">
        <f t="shared" si="13"/>
        <v>3.3703858711158169E-4</v>
      </c>
      <c r="L328" s="18">
        <f t="shared" si="15"/>
        <v>148.33333333333334</v>
      </c>
      <c r="M328" s="24"/>
    </row>
    <row r="329" spans="1:13" s="22" customFormat="1" x14ac:dyDescent="0.25">
      <c r="A329" s="16"/>
      <c r="B329" s="17" t="s">
        <v>632</v>
      </c>
      <c r="C329" s="43" t="s">
        <v>785</v>
      </c>
      <c r="D329" s="17" t="s">
        <v>786</v>
      </c>
      <c r="E329" s="18">
        <v>28</v>
      </c>
      <c r="F329" s="17" t="s">
        <v>677</v>
      </c>
      <c r="G329" s="18">
        <v>1102.5999999999999</v>
      </c>
      <c r="H329" s="19">
        <v>11</v>
      </c>
      <c r="I329" s="18">
        <f t="shared" si="14"/>
        <v>100.23636363636363</v>
      </c>
      <c r="J329" s="18">
        <v>9672.2000000000007</v>
      </c>
      <c r="K329" s="20">
        <f t="shared" si="13"/>
        <v>8.3509830595332574E-5</v>
      </c>
      <c r="L329" s="18">
        <f t="shared" si="15"/>
        <v>39.378571428571426</v>
      </c>
      <c r="M329" s="24"/>
    </row>
    <row r="330" spans="1:13" s="22" customFormat="1" x14ac:dyDescent="0.25">
      <c r="A330" s="16"/>
      <c r="B330" s="17" t="s">
        <v>632</v>
      </c>
      <c r="C330" s="36" t="s">
        <v>787</v>
      </c>
      <c r="D330" s="23" t="s">
        <v>788</v>
      </c>
      <c r="E330" s="18">
        <v>16</v>
      </c>
      <c r="F330" s="17" t="s">
        <v>759</v>
      </c>
      <c r="G330" s="18">
        <v>601</v>
      </c>
      <c r="H330" s="19">
        <v>26</v>
      </c>
      <c r="I330" s="18">
        <f t="shared" si="14"/>
        <v>23.115384615384617</v>
      </c>
      <c r="J330" s="18">
        <v>7778</v>
      </c>
      <c r="K330" s="20">
        <f t="shared" si="13"/>
        <v>4.5519144012148448E-5</v>
      </c>
      <c r="L330" s="18">
        <f t="shared" si="15"/>
        <v>37.5625</v>
      </c>
      <c r="M330" s="24"/>
    </row>
    <row r="331" spans="1:13" s="22" customFormat="1" x14ac:dyDescent="0.25">
      <c r="A331" s="16"/>
      <c r="B331" s="17" t="s">
        <v>632</v>
      </c>
      <c r="C331" s="36" t="s">
        <v>789</v>
      </c>
      <c r="D331" s="23" t="s">
        <v>790</v>
      </c>
      <c r="E331" s="18">
        <v>28</v>
      </c>
      <c r="F331" s="17" t="s">
        <v>335</v>
      </c>
      <c r="G331" s="18">
        <v>7867</v>
      </c>
      <c r="H331" s="19">
        <v>142</v>
      </c>
      <c r="I331" s="18">
        <f t="shared" si="14"/>
        <v>55.401408450704224</v>
      </c>
      <c r="J331" s="18">
        <v>48223</v>
      </c>
      <c r="K331" s="20">
        <f t="shared" si="13"/>
        <v>5.958387786082727E-4</v>
      </c>
      <c r="L331" s="18">
        <f t="shared" si="15"/>
        <v>280.96428571428572</v>
      </c>
      <c r="M331" s="24"/>
    </row>
    <row r="332" spans="1:13" s="22" customFormat="1" x14ac:dyDescent="0.25">
      <c r="A332" s="16"/>
      <c r="B332" s="17" t="s">
        <v>668</v>
      </c>
      <c r="C332" s="36" t="s">
        <v>791</v>
      </c>
      <c r="D332" s="23" t="s">
        <v>792</v>
      </c>
      <c r="E332" s="18">
        <v>73</v>
      </c>
      <c r="F332" s="17" t="s">
        <v>259</v>
      </c>
      <c r="G332" s="18">
        <v>16993</v>
      </c>
      <c r="H332" s="19">
        <v>201</v>
      </c>
      <c r="I332" s="18">
        <f t="shared" ref="I332:I401" si="16">IF(OR(H332=0,G332=0),0,G332/H332)</f>
        <v>84.542288557213936</v>
      </c>
      <c r="J332" s="18">
        <v>82455</v>
      </c>
      <c r="K332" s="20">
        <f t="shared" si="13"/>
        <v>1.2870329687162041E-3</v>
      </c>
      <c r="L332" s="18">
        <f t="shared" ref="L332:L401" si="17">G332/E332</f>
        <v>232.78082191780823</v>
      </c>
      <c r="M332" s="24"/>
    </row>
    <row r="333" spans="1:13" s="39" customFormat="1" x14ac:dyDescent="0.25">
      <c r="A333" s="25" t="s">
        <v>793</v>
      </c>
      <c r="B333" s="26"/>
      <c r="C333" s="26"/>
      <c r="D333" s="27"/>
      <c r="E333" s="28">
        <f>SUM(E276:E332)</f>
        <v>8519.7999999999993</v>
      </c>
      <c r="F333" s="27"/>
      <c r="G333" s="28">
        <f>SUM(G276:G332)</f>
        <v>955783.46000000008</v>
      </c>
      <c r="H333" s="29">
        <f>SUM(H276:H332)</f>
        <v>6406</v>
      </c>
      <c r="I333" s="28">
        <f t="shared" si="16"/>
        <v>149.20128941617236</v>
      </c>
      <c r="J333" s="28">
        <f>SUM(J276:J332)</f>
        <v>6499144.5800000001</v>
      </c>
      <c r="K333" s="30">
        <f t="shared" si="13"/>
        <v>7.239009144786944E-2</v>
      </c>
      <c r="L333" s="28">
        <f t="shared" si="17"/>
        <v>112.18379069931221</v>
      </c>
      <c r="M333" s="31"/>
    </row>
    <row r="334" spans="1:13" s="22" customFormat="1" x14ac:dyDescent="0.25">
      <c r="A334" s="16"/>
      <c r="B334" s="17" t="s">
        <v>794</v>
      </c>
      <c r="C334" s="23" t="s">
        <v>795</v>
      </c>
      <c r="D334" s="23" t="s">
        <v>796</v>
      </c>
      <c r="E334" s="18">
        <v>34</v>
      </c>
      <c r="F334" s="17" t="s">
        <v>797</v>
      </c>
      <c r="G334" s="18">
        <v>5964</v>
      </c>
      <c r="H334" s="19">
        <v>89</v>
      </c>
      <c r="I334" s="18">
        <f t="shared" si="16"/>
        <v>67.011235955056179</v>
      </c>
      <c r="J334" s="18">
        <v>33295.5</v>
      </c>
      <c r="K334" s="20">
        <f t="shared" si="13"/>
        <v>4.5170744573785914E-4</v>
      </c>
      <c r="L334" s="18">
        <f t="shared" si="17"/>
        <v>175.41176470588235</v>
      </c>
      <c r="M334" s="24"/>
    </row>
    <row r="335" spans="1:13" s="22" customFormat="1" x14ac:dyDescent="0.25">
      <c r="A335" s="16"/>
      <c r="B335" s="17" t="s">
        <v>794</v>
      </c>
      <c r="C335" s="23" t="s">
        <v>798</v>
      </c>
      <c r="D335" s="23" t="s">
        <v>799</v>
      </c>
      <c r="E335" s="18">
        <v>36.6</v>
      </c>
      <c r="F335" s="17" t="s">
        <v>769</v>
      </c>
      <c r="G335" s="18">
        <v>6089</v>
      </c>
      <c r="H335" s="19">
        <v>46</v>
      </c>
      <c r="I335" s="18">
        <f t="shared" si="16"/>
        <v>132.36956521739131</v>
      </c>
      <c r="J335" s="18">
        <v>36121</v>
      </c>
      <c r="K335" s="20">
        <f t="shared" ref="K335:K402" si="18">G335/$G$528</f>
        <v>4.6117482178031932E-4</v>
      </c>
      <c r="L335" s="18">
        <f t="shared" si="17"/>
        <v>166.36612021857923</v>
      </c>
      <c r="M335" s="24"/>
    </row>
    <row r="336" spans="1:13" s="22" customFormat="1" x14ac:dyDescent="0.25">
      <c r="A336" s="16"/>
      <c r="B336" s="17" t="s">
        <v>800</v>
      </c>
      <c r="C336" s="23" t="s">
        <v>801</v>
      </c>
      <c r="D336" s="23" t="s">
        <v>802</v>
      </c>
      <c r="E336" s="18">
        <v>450.98</v>
      </c>
      <c r="F336" s="17" t="s">
        <v>803</v>
      </c>
      <c r="G336" s="18">
        <v>67930</v>
      </c>
      <c r="H336" s="19">
        <v>147</v>
      </c>
      <c r="I336" s="18">
        <f t="shared" si="16"/>
        <v>462.10884353741494</v>
      </c>
      <c r="J336" s="18">
        <v>441514</v>
      </c>
      <c r="K336" s="20">
        <f t="shared" si="18"/>
        <v>5.1449508365145492E-3</v>
      </c>
      <c r="L336" s="18">
        <f t="shared" si="17"/>
        <v>150.62752228480198</v>
      </c>
      <c r="M336" s="32"/>
    </row>
    <row r="337" spans="1:13" s="22" customFormat="1" x14ac:dyDescent="0.25">
      <c r="A337" s="16"/>
      <c r="B337" s="17" t="s">
        <v>804</v>
      </c>
      <c r="C337" s="23" t="s">
        <v>805</v>
      </c>
      <c r="D337" s="23" t="s">
        <v>806</v>
      </c>
      <c r="E337" s="18">
        <v>390.86</v>
      </c>
      <c r="F337" s="17" t="s">
        <v>759</v>
      </c>
      <c r="G337" s="18">
        <v>39048.1</v>
      </c>
      <c r="H337" s="19">
        <v>214</v>
      </c>
      <c r="I337" s="18">
        <f t="shared" si="16"/>
        <v>182.46775700934577</v>
      </c>
      <c r="J337" s="18">
        <v>217679</v>
      </c>
      <c r="K337" s="20">
        <f t="shared" si="18"/>
        <v>2.9574643715487084E-3</v>
      </c>
      <c r="L337" s="18">
        <f t="shared" si="17"/>
        <v>99.90303433454433</v>
      </c>
      <c r="M337" s="24"/>
    </row>
    <row r="338" spans="1:13" s="22" customFormat="1" x14ac:dyDescent="0.25">
      <c r="A338" s="16"/>
      <c r="B338" s="17" t="s">
        <v>794</v>
      </c>
      <c r="C338" s="23" t="s">
        <v>807</v>
      </c>
      <c r="D338" s="23" t="s">
        <v>808</v>
      </c>
      <c r="E338" s="18">
        <v>94.06</v>
      </c>
      <c r="F338" s="17" t="s">
        <v>292</v>
      </c>
      <c r="G338" s="18">
        <v>26934.9</v>
      </c>
      <c r="H338" s="19">
        <v>456</v>
      </c>
      <c r="I338" s="18">
        <f t="shared" si="16"/>
        <v>59.067763157894738</v>
      </c>
      <c r="J338" s="18">
        <v>195356.5</v>
      </c>
      <c r="K338" s="20">
        <f t="shared" si="18"/>
        <v>2.0400226157284815E-3</v>
      </c>
      <c r="L338" s="18">
        <f t="shared" si="17"/>
        <v>286.35870720816501</v>
      </c>
      <c r="M338" s="24"/>
    </row>
    <row r="339" spans="1:13" s="22" customFormat="1" x14ac:dyDescent="0.25">
      <c r="A339" s="16"/>
      <c r="B339" s="17" t="s">
        <v>804</v>
      </c>
      <c r="C339" s="23" t="s">
        <v>809</v>
      </c>
      <c r="D339" s="23" t="s">
        <v>810</v>
      </c>
      <c r="E339" s="18">
        <v>486.46</v>
      </c>
      <c r="F339" s="17" t="s">
        <v>759</v>
      </c>
      <c r="G339" s="18">
        <v>88757.5</v>
      </c>
      <c r="H339" s="19">
        <v>881</v>
      </c>
      <c r="I339" s="18">
        <f t="shared" si="16"/>
        <v>100.74631101021566</v>
      </c>
      <c r="J339" s="18">
        <v>663208.30000000005</v>
      </c>
      <c r="K339" s="20">
        <f t="shared" si="18"/>
        <v>6.7224050327092614E-3</v>
      </c>
      <c r="L339" s="18">
        <f t="shared" si="17"/>
        <v>182.45590593265635</v>
      </c>
      <c r="M339" s="32"/>
    </row>
    <row r="340" spans="1:13" s="22" customFormat="1" x14ac:dyDescent="0.25">
      <c r="A340" s="16"/>
      <c r="B340" s="17" t="s">
        <v>794</v>
      </c>
      <c r="C340" s="23" t="s">
        <v>811</v>
      </c>
      <c r="D340" s="23" t="s">
        <v>812</v>
      </c>
      <c r="E340" s="18">
        <v>720</v>
      </c>
      <c r="F340" s="17" t="s">
        <v>813</v>
      </c>
      <c r="G340" s="18">
        <v>74725</v>
      </c>
      <c r="H340" s="19">
        <v>465</v>
      </c>
      <c r="I340" s="18">
        <f t="shared" si="16"/>
        <v>160.69892473118279</v>
      </c>
      <c r="J340" s="18">
        <v>694367</v>
      </c>
      <c r="K340" s="20">
        <f t="shared" si="18"/>
        <v>5.6595973981826836E-3</v>
      </c>
      <c r="L340" s="18">
        <f t="shared" si="17"/>
        <v>103.78472222222223</v>
      </c>
      <c r="M340" s="32"/>
    </row>
    <row r="341" spans="1:13" s="22" customFormat="1" x14ac:dyDescent="0.25">
      <c r="A341" s="16"/>
      <c r="B341" s="17" t="s">
        <v>814</v>
      </c>
      <c r="C341" s="23" t="s">
        <v>815</v>
      </c>
      <c r="D341" s="23" t="s">
        <v>816</v>
      </c>
      <c r="E341" s="18">
        <v>615.91999999999996</v>
      </c>
      <c r="F341" s="17" t="s">
        <v>817</v>
      </c>
      <c r="G341" s="18">
        <v>54094</v>
      </c>
      <c r="H341" s="19">
        <v>244</v>
      </c>
      <c r="I341" s="18">
        <f t="shared" si="16"/>
        <v>221.69672131147541</v>
      </c>
      <c r="J341" s="18">
        <v>325024.40000000002</v>
      </c>
      <c r="K341" s="20">
        <f t="shared" si="18"/>
        <v>4.097025917126719E-3</v>
      </c>
      <c r="L341" s="18">
        <f t="shared" si="17"/>
        <v>87.826341083257574</v>
      </c>
      <c r="M341" s="32"/>
    </row>
    <row r="342" spans="1:13" s="22" customFormat="1" x14ac:dyDescent="0.25">
      <c r="A342" s="16"/>
      <c r="B342" s="17" t="s">
        <v>794</v>
      </c>
      <c r="C342" s="23" t="s">
        <v>818</v>
      </c>
      <c r="D342" s="23" t="s">
        <v>819</v>
      </c>
      <c r="E342" s="18">
        <v>45</v>
      </c>
      <c r="F342" s="17" t="s">
        <v>820</v>
      </c>
      <c r="G342" s="18">
        <v>32173</v>
      </c>
      <c r="H342" s="19">
        <v>173</v>
      </c>
      <c r="I342" s="18">
        <f t="shared" si="16"/>
        <v>185.97109826589596</v>
      </c>
      <c r="J342" s="18">
        <v>206243</v>
      </c>
      <c r="K342" s="20">
        <f t="shared" si="18"/>
        <v>2.4367511153125659E-3</v>
      </c>
      <c r="L342" s="18">
        <f t="shared" si="17"/>
        <v>714.95555555555552</v>
      </c>
      <c r="M342" s="32"/>
    </row>
    <row r="343" spans="1:13" s="22" customFormat="1" x14ac:dyDescent="0.25">
      <c r="A343" s="16"/>
      <c r="B343" s="17" t="s">
        <v>794</v>
      </c>
      <c r="C343" s="23" t="s">
        <v>821</v>
      </c>
      <c r="D343" s="23" t="s">
        <v>822</v>
      </c>
      <c r="E343" s="18">
        <v>303.01</v>
      </c>
      <c r="F343" s="17" t="s">
        <v>823</v>
      </c>
      <c r="G343" s="18">
        <v>50149</v>
      </c>
      <c r="H343" s="19">
        <v>282</v>
      </c>
      <c r="I343" s="18">
        <f t="shared" si="16"/>
        <v>177.83333333333334</v>
      </c>
      <c r="J343" s="18">
        <v>354638</v>
      </c>
      <c r="K343" s="20">
        <f t="shared" si="18"/>
        <v>3.7982355292266764E-3</v>
      </c>
      <c r="L343" s="18">
        <f t="shared" si="17"/>
        <v>165.50278868684202</v>
      </c>
      <c r="M343" s="32"/>
    </row>
    <row r="344" spans="1:13" s="22" customFormat="1" x14ac:dyDescent="0.25">
      <c r="A344" s="16"/>
      <c r="B344" s="17" t="s">
        <v>794</v>
      </c>
      <c r="C344" s="17" t="s">
        <v>824</v>
      </c>
      <c r="D344" s="23" t="s">
        <v>825</v>
      </c>
      <c r="E344" s="18">
        <v>122.19</v>
      </c>
      <c r="F344" s="17" t="s">
        <v>826</v>
      </c>
      <c r="G344" s="18">
        <v>10173</v>
      </c>
      <c r="H344" s="19">
        <v>127</v>
      </c>
      <c r="I344" s="18">
        <f t="shared" si="16"/>
        <v>80.102362204724415</v>
      </c>
      <c r="J344" s="18">
        <v>83333</v>
      </c>
      <c r="K344" s="20">
        <f t="shared" si="18"/>
        <v>7.7049293183957773E-4</v>
      </c>
      <c r="L344" s="18">
        <f t="shared" si="17"/>
        <v>83.255585563466738</v>
      </c>
      <c r="M344" s="32"/>
    </row>
    <row r="345" spans="1:13" s="22" customFormat="1" x14ac:dyDescent="0.25">
      <c r="A345" s="16"/>
      <c r="B345" s="17" t="s">
        <v>794</v>
      </c>
      <c r="C345" s="17" t="s">
        <v>827</v>
      </c>
      <c r="D345" s="23" t="s">
        <v>828</v>
      </c>
      <c r="E345" s="18">
        <v>179.7</v>
      </c>
      <c r="F345" s="17" t="s">
        <v>829</v>
      </c>
      <c r="G345" s="18">
        <v>18669</v>
      </c>
      <c r="H345" s="19">
        <v>185</v>
      </c>
      <c r="I345" s="18">
        <f t="shared" si="16"/>
        <v>100.91351351351351</v>
      </c>
      <c r="J345" s="18">
        <v>141156</v>
      </c>
      <c r="K345" s="20">
        <f t="shared" si="18"/>
        <v>1.4139715466935099E-3</v>
      </c>
      <c r="L345" s="18">
        <f t="shared" si="17"/>
        <v>103.889816360601</v>
      </c>
      <c r="M345" s="32"/>
    </row>
    <row r="346" spans="1:13" s="22" customFormat="1" x14ac:dyDescent="0.25">
      <c r="A346" s="16"/>
      <c r="B346" s="17" t="s">
        <v>794</v>
      </c>
      <c r="C346" s="17" t="s">
        <v>830</v>
      </c>
      <c r="D346" s="23" t="s">
        <v>831</v>
      </c>
      <c r="E346" s="18">
        <v>223.06</v>
      </c>
      <c r="F346" s="17" t="s">
        <v>763</v>
      </c>
      <c r="G346" s="18">
        <v>21803</v>
      </c>
      <c r="H346" s="19">
        <v>110</v>
      </c>
      <c r="I346" s="18">
        <f t="shared" si="16"/>
        <v>198.20909090909092</v>
      </c>
      <c r="J346" s="18">
        <v>185760.60000000003</v>
      </c>
      <c r="K346" s="20">
        <f t="shared" si="18"/>
        <v>1.6513375988300709E-3</v>
      </c>
      <c r="L346" s="18">
        <f t="shared" si="17"/>
        <v>97.745001344929619</v>
      </c>
      <c r="M346" s="32"/>
    </row>
    <row r="347" spans="1:13" s="22" customFormat="1" x14ac:dyDescent="0.25">
      <c r="A347" s="16"/>
      <c r="B347" s="17" t="s">
        <v>794</v>
      </c>
      <c r="C347" s="23" t="s">
        <v>832</v>
      </c>
      <c r="D347" s="23" t="s">
        <v>833</v>
      </c>
      <c r="E347" s="18">
        <v>90.6</v>
      </c>
      <c r="F347" s="17" t="s">
        <v>823</v>
      </c>
      <c r="G347" s="18">
        <v>29617</v>
      </c>
      <c r="H347" s="19">
        <v>286</v>
      </c>
      <c r="I347" s="18">
        <f t="shared" si="16"/>
        <v>103.55594405594405</v>
      </c>
      <c r="J347" s="18">
        <v>274393</v>
      </c>
      <c r="K347" s="20">
        <f t="shared" si="18"/>
        <v>2.2431622099963406E-3</v>
      </c>
      <c r="L347" s="18">
        <f t="shared" si="17"/>
        <v>326.89845474613691</v>
      </c>
      <c r="M347" s="32"/>
    </row>
    <row r="348" spans="1:13" s="22" customFormat="1" x14ac:dyDescent="0.25">
      <c r="A348" s="16"/>
      <c r="B348" s="17" t="s">
        <v>794</v>
      </c>
      <c r="C348" s="23" t="s">
        <v>834</v>
      </c>
      <c r="D348" s="23" t="s">
        <v>835</v>
      </c>
      <c r="E348" s="18">
        <v>488.17</v>
      </c>
      <c r="F348" s="17" t="s">
        <v>836</v>
      </c>
      <c r="G348" s="18">
        <v>36218</v>
      </c>
      <c r="H348" s="19">
        <v>71</v>
      </c>
      <c r="I348" s="18">
        <f t="shared" si="16"/>
        <v>510.11267605633805</v>
      </c>
      <c r="J348" s="18">
        <v>315608</v>
      </c>
      <c r="K348" s="20">
        <f t="shared" si="18"/>
        <v>2.7431154040465765E-3</v>
      </c>
      <c r="L348" s="18">
        <f t="shared" si="17"/>
        <v>74.191367761230723</v>
      </c>
      <c r="M348" s="32"/>
    </row>
    <row r="349" spans="1:13" s="22" customFormat="1" x14ac:dyDescent="0.25">
      <c r="A349" s="16"/>
      <c r="B349" s="17" t="s">
        <v>800</v>
      </c>
      <c r="C349" s="23" t="s">
        <v>837</v>
      </c>
      <c r="D349" s="17" t="s">
        <v>838</v>
      </c>
      <c r="E349" s="18">
        <v>125</v>
      </c>
      <c r="F349" s="17" t="s">
        <v>759</v>
      </c>
      <c r="G349" s="18">
        <v>17056</v>
      </c>
      <c r="H349" s="19">
        <v>240</v>
      </c>
      <c r="I349" s="18">
        <f t="shared" si="16"/>
        <v>71.066666666666663</v>
      </c>
      <c r="J349" s="18">
        <v>109501.5</v>
      </c>
      <c r="K349" s="20">
        <f t="shared" si="18"/>
        <v>1.291804526241604E-3</v>
      </c>
      <c r="L349" s="18">
        <f t="shared" si="17"/>
        <v>136.44800000000001</v>
      </c>
      <c r="M349" s="32"/>
    </row>
    <row r="350" spans="1:13" s="22" customFormat="1" x14ac:dyDescent="0.25">
      <c r="A350" s="16"/>
      <c r="B350" s="17" t="s">
        <v>800</v>
      </c>
      <c r="C350" s="23" t="s">
        <v>839</v>
      </c>
      <c r="D350" s="17" t="s">
        <v>840</v>
      </c>
      <c r="E350" s="18">
        <v>240</v>
      </c>
      <c r="F350" s="17" t="s">
        <v>820</v>
      </c>
      <c r="G350" s="18">
        <v>31518</v>
      </c>
      <c r="H350" s="19">
        <v>32</v>
      </c>
      <c r="I350" s="18">
        <f t="shared" si="16"/>
        <v>984.9375</v>
      </c>
      <c r="J350" s="18">
        <v>237346</v>
      </c>
      <c r="K350" s="20">
        <f t="shared" si="18"/>
        <v>2.3871420648500746E-3</v>
      </c>
      <c r="L350" s="18">
        <f t="shared" si="17"/>
        <v>131.32499999999999</v>
      </c>
      <c r="M350" s="32"/>
    </row>
    <row r="351" spans="1:13" s="22" customFormat="1" x14ac:dyDescent="0.25">
      <c r="A351" s="16"/>
      <c r="B351" s="17" t="s">
        <v>794</v>
      </c>
      <c r="C351" s="23" t="s">
        <v>841</v>
      </c>
      <c r="D351" s="17" t="s">
        <v>842</v>
      </c>
      <c r="E351" s="18">
        <v>404</v>
      </c>
      <c r="F351" s="17" t="s">
        <v>759</v>
      </c>
      <c r="G351" s="18">
        <v>41241</v>
      </c>
      <c r="H351" s="19">
        <v>183</v>
      </c>
      <c r="I351" s="18">
        <f t="shared" si="16"/>
        <v>225.36065573770492</v>
      </c>
      <c r="J351" s="18">
        <v>376318</v>
      </c>
      <c r="K351" s="20">
        <f t="shared" si="18"/>
        <v>3.1235524429367957E-3</v>
      </c>
      <c r="L351" s="18">
        <f t="shared" si="17"/>
        <v>102.08168316831683</v>
      </c>
      <c r="M351" s="32"/>
    </row>
    <row r="352" spans="1:13" s="22" customFormat="1" x14ac:dyDescent="0.25">
      <c r="A352" s="16"/>
      <c r="B352" s="17" t="s">
        <v>794</v>
      </c>
      <c r="C352" s="23" t="s">
        <v>843</v>
      </c>
      <c r="D352" s="17" t="s">
        <v>844</v>
      </c>
      <c r="E352" s="18">
        <v>75.19</v>
      </c>
      <c r="F352" s="17" t="s">
        <v>845</v>
      </c>
      <c r="G352" s="18">
        <v>36632.699999999997</v>
      </c>
      <c r="H352" s="19">
        <v>252</v>
      </c>
      <c r="I352" s="18">
        <f t="shared" si="16"/>
        <v>145.36785714285713</v>
      </c>
      <c r="J352" s="18">
        <v>312886.49999999994</v>
      </c>
      <c r="K352" s="20">
        <f t="shared" si="18"/>
        <v>2.7745243708050425E-3</v>
      </c>
      <c r="L352" s="18">
        <f t="shared" si="17"/>
        <v>487.20175555260005</v>
      </c>
      <c r="M352" s="32"/>
    </row>
    <row r="353" spans="1:13" s="22" customFormat="1" x14ac:dyDescent="0.25">
      <c r="A353" s="16"/>
      <c r="B353" s="17" t="s">
        <v>794</v>
      </c>
      <c r="C353" s="23" t="s">
        <v>846</v>
      </c>
      <c r="D353" s="23" t="s">
        <v>847</v>
      </c>
      <c r="E353" s="18">
        <v>402.76</v>
      </c>
      <c r="F353" s="17" t="s">
        <v>848</v>
      </c>
      <c r="G353" s="18">
        <v>72035</v>
      </c>
      <c r="H353" s="19">
        <v>119</v>
      </c>
      <c r="I353" s="18">
        <f t="shared" si="16"/>
        <v>605.33613445378148</v>
      </c>
      <c r="J353" s="18">
        <v>631609</v>
      </c>
      <c r="K353" s="20">
        <f t="shared" si="18"/>
        <v>5.4558594657489416E-3</v>
      </c>
      <c r="L353" s="18">
        <f t="shared" si="17"/>
        <v>178.85341146091966</v>
      </c>
      <c r="M353" s="32"/>
    </row>
    <row r="354" spans="1:13" s="22" customFormat="1" x14ac:dyDescent="0.25">
      <c r="A354" s="16"/>
      <c r="B354" s="17" t="s">
        <v>794</v>
      </c>
      <c r="C354" s="23" t="s">
        <v>849</v>
      </c>
      <c r="D354" s="23" t="s">
        <v>850</v>
      </c>
      <c r="E354" s="18">
        <v>15</v>
      </c>
      <c r="F354" s="17" t="s">
        <v>759</v>
      </c>
      <c r="G354" s="18">
        <v>4014</v>
      </c>
      <c r="H354" s="19">
        <v>128</v>
      </c>
      <c r="I354" s="18">
        <f t="shared" si="16"/>
        <v>31.359375</v>
      </c>
      <c r="J354" s="18">
        <v>27085</v>
      </c>
      <c r="K354" s="20">
        <f t="shared" si="18"/>
        <v>3.0401637947548066E-4</v>
      </c>
      <c r="L354" s="18">
        <f t="shared" si="17"/>
        <v>267.60000000000002</v>
      </c>
      <c r="M354" s="24"/>
    </row>
    <row r="355" spans="1:13" s="22" customFormat="1" x14ac:dyDescent="0.25">
      <c r="A355" s="16"/>
      <c r="B355" s="17" t="s">
        <v>794</v>
      </c>
      <c r="C355" s="23" t="s">
        <v>851</v>
      </c>
      <c r="D355" s="23" t="s">
        <v>852</v>
      </c>
      <c r="E355" s="18">
        <v>150</v>
      </c>
      <c r="F355" s="17" t="s">
        <v>759</v>
      </c>
      <c r="G355" s="18">
        <v>58535</v>
      </c>
      <c r="H355" s="19">
        <v>247</v>
      </c>
      <c r="I355" s="18">
        <f t="shared" si="16"/>
        <v>236.9838056680162</v>
      </c>
      <c r="J355" s="18">
        <v>466845</v>
      </c>
      <c r="K355" s="20">
        <f t="shared" si="18"/>
        <v>4.4333828531632436E-3</v>
      </c>
      <c r="L355" s="18">
        <f t="shared" si="17"/>
        <v>390.23333333333335</v>
      </c>
      <c r="M355" s="24"/>
    </row>
    <row r="356" spans="1:13" s="22" customFormat="1" x14ac:dyDescent="0.25">
      <c r="A356" s="16"/>
      <c r="B356" s="17" t="s">
        <v>794</v>
      </c>
      <c r="C356" s="23" t="s">
        <v>853</v>
      </c>
      <c r="D356" s="23" t="s">
        <v>854</v>
      </c>
      <c r="E356" s="18">
        <v>263</v>
      </c>
      <c r="F356" s="17" t="s">
        <v>823</v>
      </c>
      <c r="G356" s="18">
        <v>37367</v>
      </c>
      <c r="H356" s="19">
        <v>145</v>
      </c>
      <c r="I356" s="18">
        <f t="shared" si="16"/>
        <v>257.70344827586206</v>
      </c>
      <c r="J356" s="18">
        <v>262917</v>
      </c>
      <c r="K356" s="20">
        <f t="shared" si="18"/>
        <v>2.8301395246288705E-3</v>
      </c>
      <c r="L356" s="18">
        <f t="shared" si="17"/>
        <v>142.07984790874525</v>
      </c>
      <c r="M356" s="24"/>
    </row>
    <row r="357" spans="1:13" s="22" customFormat="1" x14ac:dyDescent="0.25">
      <c r="A357" s="16"/>
      <c r="B357" s="17" t="s">
        <v>794</v>
      </c>
      <c r="C357" s="23" t="s">
        <v>855</v>
      </c>
      <c r="D357" s="23" t="s">
        <v>856</v>
      </c>
      <c r="E357" s="18">
        <v>185</v>
      </c>
      <c r="F357" s="17" t="s">
        <v>772</v>
      </c>
      <c r="G357" s="18">
        <v>36320</v>
      </c>
      <c r="H357" s="19">
        <v>129</v>
      </c>
      <c r="I357" s="18">
        <f t="shared" si="16"/>
        <v>281.55038759689921</v>
      </c>
      <c r="J357" s="18">
        <v>246070</v>
      </c>
      <c r="K357" s="20">
        <f t="shared" si="18"/>
        <v>2.7508407828972241E-3</v>
      </c>
      <c r="L357" s="18">
        <f t="shared" si="17"/>
        <v>196.32432432432432</v>
      </c>
      <c r="M357" s="24"/>
    </row>
    <row r="358" spans="1:13" s="22" customFormat="1" x14ac:dyDescent="0.25">
      <c r="A358" s="16"/>
      <c r="B358" s="17" t="s">
        <v>857</v>
      </c>
      <c r="C358" s="23" t="s">
        <v>858</v>
      </c>
      <c r="D358" s="23" t="s">
        <v>859</v>
      </c>
      <c r="E358" s="18">
        <v>445</v>
      </c>
      <c r="F358" s="17" t="s">
        <v>769</v>
      </c>
      <c r="G358" s="18">
        <v>43565</v>
      </c>
      <c r="H358" s="19">
        <v>98</v>
      </c>
      <c r="I358" s="18">
        <f t="shared" si="16"/>
        <v>444.5408163265306</v>
      </c>
      <c r="J358" s="18">
        <v>288881</v>
      </c>
      <c r="K358" s="20">
        <f t="shared" si="18"/>
        <v>3.299569898318215E-3</v>
      </c>
      <c r="L358" s="18">
        <f t="shared" si="17"/>
        <v>97.898876404494388</v>
      </c>
      <c r="M358" s="24"/>
    </row>
    <row r="359" spans="1:13" s="22" customFormat="1" x14ac:dyDescent="0.25">
      <c r="A359" s="16"/>
      <c r="B359" s="17" t="s">
        <v>857</v>
      </c>
      <c r="C359" s="23" t="s">
        <v>860</v>
      </c>
      <c r="D359" s="23" t="s">
        <v>861</v>
      </c>
      <c r="E359" s="18">
        <v>247.15</v>
      </c>
      <c r="F359" s="17" t="s">
        <v>862</v>
      </c>
      <c r="G359" s="18">
        <v>33213</v>
      </c>
      <c r="H359" s="19">
        <v>75</v>
      </c>
      <c r="I359" s="18">
        <f t="shared" si="16"/>
        <v>442.84</v>
      </c>
      <c r="J359" s="18">
        <v>239784</v>
      </c>
      <c r="K359" s="20">
        <f t="shared" si="18"/>
        <v>2.5155196839858345E-3</v>
      </c>
      <c r="L359" s="18">
        <f t="shared" si="17"/>
        <v>134.38397734169533</v>
      </c>
      <c r="M359" s="24"/>
    </row>
    <row r="360" spans="1:13" s="22" customFormat="1" x14ac:dyDescent="0.25">
      <c r="A360" s="16"/>
      <c r="B360" s="17" t="s">
        <v>863</v>
      </c>
      <c r="C360" s="23" t="s">
        <v>864</v>
      </c>
      <c r="D360" s="23" t="s">
        <v>865</v>
      </c>
      <c r="E360" s="18">
        <v>298</v>
      </c>
      <c r="F360" s="17" t="s">
        <v>292</v>
      </c>
      <c r="G360" s="18">
        <v>20369</v>
      </c>
      <c r="H360" s="19">
        <v>39</v>
      </c>
      <c r="I360" s="18">
        <f t="shared" si="16"/>
        <v>522.28205128205127</v>
      </c>
      <c r="J360" s="18">
        <v>178162</v>
      </c>
      <c r="K360" s="20">
        <f t="shared" si="18"/>
        <v>1.5427278608709681E-3</v>
      </c>
      <c r="L360" s="18">
        <f t="shared" si="17"/>
        <v>68.352348993288587</v>
      </c>
      <c r="M360" s="24"/>
    </row>
    <row r="361" spans="1:13" s="22" customFormat="1" x14ac:dyDescent="0.25">
      <c r="A361" s="16"/>
      <c r="B361" s="17" t="s">
        <v>794</v>
      </c>
      <c r="C361" s="23" t="s">
        <v>866</v>
      </c>
      <c r="D361" s="23" t="s">
        <v>867</v>
      </c>
      <c r="E361" s="18">
        <v>197.34</v>
      </c>
      <c r="F361" s="17" t="s">
        <v>820</v>
      </c>
      <c r="G361" s="18">
        <v>39629</v>
      </c>
      <c r="H361" s="19">
        <v>84</v>
      </c>
      <c r="I361" s="18">
        <f t="shared" si="16"/>
        <v>471.77380952380952</v>
      </c>
      <c r="J361" s="18">
        <v>319886</v>
      </c>
      <c r="K361" s="20">
        <f t="shared" si="18"/>
        <v>3.0014611614932294E-3</v>
      </c>
      <c r="L361" s="18">
        <f t="shared" si="17"/>
        <v>200.81585081585081</v>
      </c>
      <c r="M361" s="24"/>
    </row>
    <row r="362" spans="1:13" s="22" customFormat="1" x14ac:dyDescent="0.25">
      <c r="A362" s="16"/>
      <c r="B362" s="17" t="s">
        <v>794</v>
      </c>
      <c r="C362" s="23" t="s">
        <v>868</v>
      </c>
      <c r="D362" s="23" t="s">
        <v>869</v>
      </c>
      <c r="E362" s="18">
        <v>246</v>
      </c>
      <c r="F362" s="17" t="s">
        <v>292</v>
      </c>
      <c r="G362" s="18">
        <v>20804</v>
      </c>
      <c r="H362" s="19">
        <v>130</v>
      </c>
      <c r="I362" s="18">
        <f t="shared" si="16"/>
        <v>160.03076923076924</v>
      </c>
      <c r="J362" s="18">
        <v>136228</v>
      </c>
      <c r="K362" s="20">
        <f t="shared" si="18"/>
        <v>1.5756743294987293E-3</v>
      </c>
      <c r="L362" s="18">
        <f t="shared" si="17"/>
        <v>84.569105691056905</v>
      </c>
      <c r="M362" s="24"/>
    </row>
    <row r="363" spans="1:13" s="22" customFormat="1" x14ac:dyDescent="0.25">
      <c r="A363" s="16"/>
      <c r="B363" s="17" t="s">
        <v>794</v>
      </c>
      <c r="C363" s="23" t="s">
        <v>870</v>
      </c>
      <c r="D363" s="23" t="s">
        <v>871</v>
      </c>
      <c r="E363" s="18">
        <v>56</v>
      </c>
      <c r="F363" s="17" t="s">
        <v>872</v>
      </c>
      <c r="G363" s="18">
        <v>9738</v>
      </c>
      <c r="H363" s="19">
        <v>222</v>
      </c>
      <c r="I363" s="18">
        <f t="shared" si="16"/>
        <v>43.864864864864863</v>
      </c>
      <c r="J363" s="18">
        <v>65280</v>
      </c>
      <c r="K363" s="20">
        <f t="shared" si="18"/>
        <v>7.3754646321181629E-4</v>
      </c>
      <c r="L363" s="18">
        <f t="shared" si="17"/>
        <v>173.89285714285714</v>
      </c>
      <c r="M363" s="24"/>
    </row>
    <row r="364" spans="1:13" s="22" customFormat="1" x14ac:dyDescent="0.25">
      <c r="A364" s="34"/>
      <c r="B364" s="17" t="s">
        <v>794</v>
      </c>
      <c r="C364" s="23" t="s">
        <v>873</v>
      </c>
      <c r="D364" s="23" t="s">
        <v>874</v>
      </c>
      <c r="E364" s="18">
        <v>244.86</v>
      </c>
      <c r="F364" s="17" t="s">
        <v>820</v>
      </c>
      <c r="G364" s="18">
        <v>30635</v>
      </c>
      <c r="H364" s="19">
        <v>131</v>
      </c>
      <c r="I364" s="18">
        <f t="shared" si="16"/>
        <v>233.85496183206106</v>
      </c>
      <c r="J364" s="18">
        <v>171472</v>
      </c>
      <c r="K364" s="20">
        <f t="shared" si="18"/>
        <v>2.3202645204861362E-3</v>
      </c>
      <c r="L364" s="18">
        <f t="shared" si="17"/>
        <v>125.11230907457322</v>
      </c>
      <c r="M364" s="24"/>
    </row>
    <row r="365" spans="1:13" s="22" customFormat="1" x14ac:dyDescent="0.25">
      <c r="A365" s="34"/>
      <c r="B365" s="17" t="s">
        <v>794</v>
      </c>
      <c r="C365" s="44" t="s">
        <v>875</v>
      </c>
      <c r="D365" s="23" t="s">
        <v>876</v>
      </c>
      <c r="E365" s="18">
        <v>32.75</v>
      </c>
      <c r="F365" s="17" t="s">
        <v>759</v>
      </c>
      <c r="G365" s="18">
        <v>6200</v>
      </c>
      <c r="H365" s="19">
        <v>62</v>
      </c>
      <c r="I365" s="18">
        <f t="shared" si="16"/>
        <v>100</v>
      </c>
      <c r="J365" s="18">
        <v>40908</v>
      </c>
      <c r="K365" s="20">
        <f t="shared" si="18"/>
        <v>4.6958185170602396E-4</v>
      </c>
      <c r="L365" s="18">
        <f t="shared" si="17"/>
        <v>189.31297709923663</v>
      </c>
      <c r="M365" s="32"/>
    </row>
    <row r="366" spans="1:13" s="22" customFormat="1" x14ac:dyDescent="0.25">
      <c r="A366" s="34"/>
      <c r="B366" s="17" t="s">
        <v>794</v>
      </c>
      <c r="C366" s="44" t="s">
        <v>877</v>
      </c>
      <c r="D366" s="23" t="s">
        <v>878</v>
      </c>
      <c r="E366" s="18">
        <v>16</v>
      </c>
      <c r="F366" s="17" t="s">
        <v>759</v>
      </c>
      <c r="G366" s="18">
        <v>6045</v>
      </c>
      <c r="H366" s="19">
        <v>952</v>
      </c>
      <c r="I366" s="18">
        <f t="shared" si="16"/>
        <v>6.3497899159663866</v>
      </c>
      <c r="J366" s="18">
        <v>38420</v>
      </c>
      <c r="K366" s="20">
        <f t="shared" si="18"/>
        <v>4.5784230541337333E-4</v>
      </c>
      <c r="L366" s="18">
        <f t="shared" si="17"/>
        <v>377.8125</v>
      </c>
      <c r="M366" s="32"/>
    </row>
    <row r="367" spans="1:13" s="22" customFormat="1" x14ac:dyDescent="0.25">
      <c r="A367" s="34"/>
      <c r="B367" s="17" t="s">
        <v>794</v>
      </c>
      <c r="C367" s="44" t="s">
        <v>879</v>
      </c>
      <c r="D367" s="23" t="s">
        <v>880</v>
      </c>
      <c r="E367" s="18">
        <v>20</v>
      </c>
      <c r="F367" s="17" t="s">
        <v>759</v>
      </c>
      <c r="G367" s="18">
        <v>1586</v>
      </c>
      <c r="H367" s="19">
        <v>24</v>
      </c>
      <c r="I367" s="18">
        <f t="shared" si="16"/>
        <v>66.083333333333329</v>
      </c>
      <c r="J367" s="18">
        <v>21729</v>
      </c>
      <c r="K367" s="20">
        <f t="shared" si="18"/>
        <v>1.2012206722673451E-4</v>
      </c>
      <c r="L367" s="18">
        <f t="shared" si="17"/>
        <v>79.3</v>
      </c>
      <c r="M367" s="32"/>
    </row>
    <row r="368" spans="1:13" s="22" customFormat="1" x14ac:dyDescent="0.25">
      <c r="A368" s="34"/>
      <c r="B368" s="17" t="s">
        <v>794</v>
      </c>
      <c r="C368" s="44" t="s">
        <v>881</v>
      </c>
      <c r="D368" s="23" t="s">
        <v>882</v>
      </c>
      <c r="E368" s="18">
        <v>30</v>
      </c>
      <c r="F368" s="17" t="s">
        <v>883</v>
      </c>
      <c r="G368" s="18">
        <v>2897</v>
      </c>
      <c r="H368" s="19">
        <v>22</v>
      </c>
      <c r="I368" s="18">
        <f t="shared" si="16"/>
        <v>131.68181818181819</v>
      </c>
      <c r="J368" s="18">
        <v>12779</v>
      </c>
      <c r="K368" s="20">
        <f t="shared" si="18"/>
        <v>2.1941590716005667E-4</v>
      </c>
      <c r="L368" s="18">
        <f t="shared" si="17"/>
        <v>96.566666666666663</v>
      </c>
      <c r="M368" s="32"/>
    </row>
    <row r="369" spans="1:13" s="39" customFormat="1" x14ac:dyDescent="0.25">
      <c r="A369" s="25" t="s">
        <v>149</v>
      </c>
      <c r="B369" s="26"/>
      <c r="C369" s="26"/>
      <c r="D369" s="27"/>
      <c r="E369" s="28">
        <f>SUM(E334:E363)</f>
        <v>7630.0499999999993</v>
      </c>
      <c r="F369" s="27"/>
      <c r="G369" s="28">
        <f>SUM(G334:G368)</f>
        <v>1111744.2</v>
      </c>
      <c r="H369" s="29">
        <f>SUM(H334:H363)</f>
        <v>5899</v>
      </c>
      <c r="I369" s="28">
        <f t="shared" si="16"/>
        <v>188.46316324800813</v>
      </c>
      <c r="J369" s="28">
        <f>SUM(J334:J363)</f>
        <v>8066496.2999999998</v>
      </c>
      <c r="K369" s="30">
        <f t="shared" si="18"/>
        <v>8.4202403235392298E-2</v>
      </c>
      <c r="L369" s="28">
        <f t="shared" si="17"/>
        <v>145.7060176538817</v>
      </c>
      <c r="M369" s="31"/>
    </row>
    <row r="370" spans="1:13" s="22" customFormat="1" x14ac:dyDescent="0.25">
      <c r="A370" s="16"/>
      <c r="B370" s="17" t="s">
        <v>884</v>
      </c>
      <c r="C370" s="23" t="s">
        <v>885</v>
      </c>
      <c r="D370" s="23" t="s">
        <v>886</v>
      </c>
      <c r="E370" s="18">
        <v>290</v>
      </c>
      <c r="F370" s="17" t="s">
        <v>848</v>
      </c>
      <c r="G370" s="18">
        <v>47145.8</v>
      </c>
      <c r="H370" s="19">
        <v>44</v>
      </c>
      <c r="I370" s="18">
        <f t="shared" si="16"/>
        <v>1071.4954545454545</v>
      </c>
      <c r="J370" s="18">
        <v>274879.2</v>
      </c>
      <c r="K370" s="20">
        <f t="shared" si="18"/>
        <v>3.5707761393809459E-3</v>
      </c>
      <c r="L370" s="18">
        <f t="shared" si="17"/>
        <v>162.57172413793106</v>
      </c>
      <c r="M370" s="24"/>
    </row>
    <row r="371" spans="1:13" s="22" customFormat="1" x14ac:dyDescent="0.25">
      <c r="A371" s="16"/>
      <c r="B371" s="17" t="s">
        <v>857</v>
      </c>
      <c r="C371" s="23" t="s">
        <v>887</v>
      </c>
      <c r="D371" s="23" t="s">
        <v>888</v>
      </c>
      <c r="E371" s="18">
        <v>280</v>
      </c>
      <c r="F371" s="17" t="s">
        <v>769</v>
      </c>
      <c r="G371" s="18">
        <v>38517</v>
      </c>
      <c r="H371" s="19">
        <v>199</v>
      </c>
      <c r="I371" s="18">
        <f t="shared" si="16"/>
        <v>193.55276381909547</v>
      </c>
      <c r="J371" s="18">
        <v>256821</v>
      </c>
      <c r="K371" s="20">
        <f t="shared" si="18"/>
        <v>2.9172393842195042E-3</v>
      </c>
      <c r="L371" s="18">
        <f t="shared" si="17"/>
        <v>137.56071428571428</v>
      </c>
      <c r="M371" s="24"/>
    </row>
    <row r="372" spans="1:13" s="22" customFormat="1" x14ac:dyDescent="0.25">
      <c r="A372" s="16"/>
      <c r="B372" s="17" t="s">
        <v>889</v>
      </c>
      <c r="C372" s="23" t="s">
        <v>890</v>
      </c>
      <c r="D372" s="23" t="s">
        <v>891</v>
      </c>
      <c r="E372" s="18">
        <v>283.75</v>
      </c>
      <c r="F372" s="17" t="s">
        <v>820</v>
      </c>
      <c r="G372" s="18">
        <v>40437</v>
      </c>
      <c r="H372" s="19">
        <v>75</v>
      </c>
      <c r="I372" s="18">
        <f t="shared" si="16"/>
        <v>539.16</v>
      </c>
      <c r="J372" s="18">
        <v>349269</v>
      </c>
      <c r="K372" s="20">
        <f t="shared" si="18"/>
        <v>3.0626582802316918E-3</v>
      </c>
      <c r="L372" s="18">
        <f t="shared" si="17"/>
        <v>142.50925110132158</v>
      </c>
      <c r="M372" s="24"/>
    </row>
    <row r="373" spans="1:13" s="22" customFormat="1" x14ac:dyDescent="0.25">
      <c r="A373" s="16"/>
      <c r="B373" s="17" t="s">
        <v>892</v>
      </c>
      <c r="C373" s="23" t="s">
        <v>893</v>
      </c>
      <c r="D373" s="23" t="s">
        <v>894</v>
      </c>
      <c r="E373" s="18">
        <v>258.79000000000002</v>
      </c>
      <c r="F373" s="17" t="s">
        <v>872</v>
      </c>
      <c r="G373" s="18">
        <v>31712</v>
      </c>
      <c r="H373" s="19">
        <v>176</v>
      </c>
      <c r="I373" s="18">
        <f t="shared" si="16"/>
        <v>180.18181818181819</v>
      </c>
      <c r="J373" s="18">
        <v>198923</v>
      </c>
      <c r="K373" s="20">
        <f t="shared" si="18"/>
        <v>2.4018354324679726E-3</v>
      </c>
      <c r="L373" s="18">
        <f t="shared" si="17"/>
        <v>122.53951080026275</v>
      </c>
      <c r="M373" s="32"/>
    </row>
    <row r="374" spans="1:13" s="22" customFormat="1" x14ac:dyDescent="0.25">
      <c r="A374" s="16"/>
      <c r="B374" s="17" t="s">
        <v>892</v>
      </c>
      <c r="C374" s="23" t="s">
        <v>895</v>
      </c>
      <c r="D374" s="23" t="s">
        <v>896</v>
      </c>
      <c r="E374" s="18">
        <v>232</v>
      </c>
      <c r="F374" s="17" t="s">
        <v>820</v>
      </c>
      <c r="G374" s="18">
        <v>37759</v>
      </c>
      <c r="H374" s="19">
        <v>271</v>
      </c>
      <c r="I374" s="18">
        <f t="shared" si="16"/>
        <v>139.3321033210332</v>
      </c>
      <c r="J374" s="18">
        <v>301472</v>
      </c>
      <c r="K374" s="20">
        <f t="shared" si="18"/>
        <v>2.8598292158980255E-3</v>
      </c>
      <c r="L374" s="18">
        <f t="shared" si="17"/>
        <v>162.75431034482759</v>
      </c>
      <c r="M374" s="32"/>
    </row>
    <row r="375" spans="1:13" s="22" customFormat="1" x14ac:dyDescent="0.25">
      <c r="A375" s="16"/>
      <c r="B375" s="17" t="s">
        <v>857</v>
      </c>
      <c r="C375" s="23" t="s">
        <v>897</v>
      </c>
      <c r="D375" s="23" t="s">
        <v>898</v>
      </c>
      <c r="E375" s="18">
        <v>303.31</v>
      </c>
      <c r="F375" s="17" t="s">
        <v>820</v>
      </c>
      <c r="G375" s="18">
        <v>35962</v>
      </c>
      <c r="H375" s="19">
        <v>58</v>
      </c>
      <c r="I375" s="18">
        <f t="shared" si="16"/>
        <v>620.0344827586207</v>
      </c>
      <c r="J375" s="18">
        <v>233949</v>
      </c>
      <c r="K375" s="20">
        <f t="shared" si="18"/>
        <v>2.7237262179116181E-3</v>
      </c>
      <c r="L375" s="18">
        <f t="shared" si="17"/>
        <v>118.5651643533019</v>
      </c>
      <c r="M375" s="32"/>
    </row>
    <row r="376" spans="1:13" s="22" customFormat="1" x14ac:dyDescent="0.25">
      <c r="A376" s="16"/>
      <c r="B376" s="17" t="s">
        <v>857</v>
      </c>
      <c r="C376" s="23" t="s">
        <v>899</v>
      </c>
      <c r="D376" s="23" t="s">
        <v>900</v>
      </c>
      <c r="E376" s="18">
        <v>218</v>
      </c>
      <c r="F376" s="17" t="s">
        <v>836</v>
      </c>
      <c r="G376" s="18">
        <v>38799</v>
      </c>
      <c r="H376" s="19">
        <v>127</v>
      </c>
      <c r="I376" s="18">
        <f t="shared" si="16"/>
        <v>305.50393700787401</v>
      </c>
      <c r="J376" s="18">
        <v>296750</v>
      </c>
      <c r="K376" s="20">
        <f t="shared" si="18"/>
        <v>2.938597784571294E-3</v>
      </c>
      <c r="L376" s="18">
        <f t="shared" si="17"/>
        <v>177.97706422018348</v>
      </c>
      <c r="M376" s="32"/>
    </row>
    <row r="377" spans="1:13" s="22" customFormat="1" x14ac:dyDescent="0.25">
      <c r="A377" s="16"/>
      <c r="B377" s="17" t="s">
        <v>901</v>
      </c>
      <c r="C377" s="23" t="s">
        <v>902</v>
      </c>
      <c r="D377" s="23" t="s">
        <v>903</v>
      </c>
      <c r="E377" s="18">
        <v>408.26</v>
      </c>
      <c r="F377" s="17" t="s">
        <v>820</v>
      </c>
      <c r="G377" s="18">
        <v>36283</v>
      </c>
      <c r="H377" s="19">
        <v>102</v>
      </c>
      <c r="I377" s="18">
        <f t="shared" si="16"/>
        <v>355.71568627450978</v>
      </c>
      <c r="J377" s="18">
        <v>271249</v>
      </c>
      <c r="K377" s="20">
        <f t="shared" si="18"/>
        <v>2.7480384395886558E-3</v>
      </c>
      <c r="L377" s="18">
        <f t="shared" si="17"/>
        <v>88.8722872679175</v>
      </c>
      <c r="M377" s="32"/>
    </row>
    <row r="378" spans="1:13" s="22" customFormat="1" x14ac:dyDescent="0.25">
      <c r="A378" s="16"/>
      <c r="B378" s="17" t="s">
        <v>892</v>
      </c>
      <c r="C378" s="23" t="s">
        <v>904</v>
      </c>
      <c r="D378" s="23" t="s">
        <v>905</v>
      </c>
      <c r="E378" s="18">
        <v>1339.32</v>
      </c>
      <c r="F378" s="17" t="s">
        <v>862</v>
      </c>
      <c r="G378" s="18">
        <v>90232.2</v>
      </c>
      <c r="H378" s="19">
        <v>295</v>
      </c>
      <c r="I378" s="18">
        <f t="shared" si="16"/>
        <v>305.87186440677965</v>
      </c>
      <c r="J378" s="18">
        <v>566244.69999999995</v>
      </c>
      <c r="K378" s="20">
        <f t="shared" si="18"/>
        <v>6.8340973483077888E-3</v>
      </c>
      <c r="L378" s="18">
        <f t="shared" si="17"/>
        <v>67.371651285727083</v>
      </c>
      <c r="M378" s="32"/>
    </row>
    <row r="379" spans="1:13" s="22" customFormat="1" x14ac:dyDescent="0.25">
      <c r="A379" s="16"/>
      <c r="B379" s="17" t="s">
        <v>892</v>
      </c>
      <c r="C379" s="23" t="s">
        <v>906</v>
      </c>
      <c r="D379" s="23" t="s">
        <v>907</v>
      </c>
      <c r="E379" s="18">
        <v>1020</v>
      </c>
      <c r="F379" s="17" t="s">
        <v>862</v>
      </c>
      <c r="G379" s="18">
        <v>142703.56</v>
      </c>
      <c r="H379" s="19">
        <v>707</v>
      </c>
      <c r="I379" s="18">
        <f t="shared" si="16"/>
        <v>201.84379066478076</v>
      </c>
      <c r="J379" s="18">
        <v>1027393.69</v>
      </c>
      <c r="K379" s="20">
        <f t="shared" si="18"/>
        <v>1.0808226120942208E-2</v>
      </c>
      <c r="L379" s="18">
        <f t="shared" si="17"/>
        <v>139.90545098039215</v>
      </c>
      <c r="M379" s="32"/>
    </row>
    <row r="380" spans="1:13" s="22" customFormat="1" x14ac:dyDescent="0.25">
      <c r="A380" s="16"/>
      <c r="B380" s="17" t="s">
        <v>908</v>
      </c>
      <c r="C380" s="23" t="s">
        <v>909</v>
      </c>
      <c r="D380" s="23" t="s">
        <v>910</v>
      </c>
      <c r="E380" s="18">
        <v>420.48</v>
      </c>
      <c r="F380" s="17" t="s">
        <v>911</v>
      </c>
      <c r="G380" s="18">
        <v>56524</v>
      </c>
      <c r="H380" s="19">
        <v>197</v>
      </c>
      <c r="I380" s="18">
        <f t="shared" si="16"/>
        <v>286.92385786802032</v>
      </c>
      <c r="J380" s="18">
        <v>448851</v>
      </c>
      <c r="K380" s="20">
        <f t="shared" si="18"/>
        <v>4.2810717073921449E-3</v>
      </c>
      <c r="L380" s="18">
        <f t="shared" si="17"/>
        <v>134.42732115677322</v>
      </c>
      <c r="M380" s="32"/>
    </row>
    <row r="381" spans="1:13" s="22" customFormat="1" x14ac:dyDescent="0.25">
      <c r="A381" s="16"/>
      <c r="B381" s="17" t="s">
        <v>901</v>
      </c>
      <c r="C381" s="23" t="s">
        <v>912</v>
      </c>
      <c r="D381" s="23" t="s">
        <v>913</v>
      </c>
      <c r="E381" s="18">
        <v>583.22</v>
      </c>
      <c r="F381" s="17" t="s">
        <v>914</v>
      </c>
      <c r="G381" s="18">
        <v>27479</v>
      </c>
      <c r="H381" s="19">
        <v>20</v>
      </c>
      <c r="I381" s="18">
        <f t="shared" si="16"/>
        <v>1373.95</v>
      </c>
      <c r="J381" s="18">
        <v>244429</v>
      </c>
      <c r="K381" s="20">
        <f t="shared" si="18"/>
        <v>2.0812322101661021E-3</v>
      </c>
      <c r="L381" s="18">
        <f t="shared" si="17"/>
        <v>47.116011110730085</v>
      </c>
      <c r="M381" s="32"/>
    </row>
    <row r="382" spans="1:13" s="22" customFormat="1" x14ac:dyDescent="0.25">
      <c r="A382" s="16"/>
      <c r="B382" s="17" t="s">
        <v>915</v>
      </c>
      <c r="C382" s="23" t="s">
        <v>916</v>
      </c>
      <c r="D382" s="23" t="s">
        <v>917</v>
      </c>
      <c r="E382" s="18">
        <v>787.98</v>
      </c>
      <c r="F382" s="17" t="s">
        <v>820</v>
      </c>
      <c r="G382" s="18">
        <v>51716</v>
      </c>
      <c r="H382" s="19">
        <v>319</v>
      </c>
      <c r="I382" s="18">
        <f t="shared" si="16"/>
        <v>162.11912225705331</v>
      </c>
      <c r="J382" s="18">
        <v>385883</v>
      </c>
      <c r="K382" s="20">
        <f t="shared" si="18"/>
        <v>3.9169185552949569E-3</v>
      </c>
      <c r="L382" s="18">
        <f t="shared" si="17"/>
        <v>65.63110738851239</v>
      </c>
      <c r="M382" s="32"/>
    </row>
    <row r="383" spans="1:13" s="22" customFormat="1" x14ac:dyDescent="0.25">
      <c r="A383" s="16"/>
      <c r="B383" s="17" t="s">
        <v>857</v>
      </c>
      <c r="C383" s="17" t="s">
        <v>918</v>
      </c>
      <c r="D383" s="17" t="s">
        <v>919</v>
      </c>
      <c r="E383" s="18">
        <v>98.52</v>
      </c>
      <c r="F383" s="17" t="s">
        <v>797</v>
      </c>
      <c r="G383" s="18">
        <v>14763</v>
      </c>
      <c r="H383" s="19">
        <v>67</v>
      </c>
      <c r="I383" s="18">
        <f t="shared" si="16"/>
        <v>220.34328358208955</v>
      </c>
      <c r="J383" s="18">
        <v>108812</v>
      </c>
      <c r="K383" s="20">
        <f t="shared" si="18"/>
        <v>1.1181349801187147E-3</v>
      </c>
      <c r="L383" s="18">
        <f t="shared" si="17"/>
        <v>149.8477466504263</v>
      </c>
      <c r="M383" s="32"/>
    </row>
    <row r="384" spans="1:13" s="22" customFormat="1" x14ac:dyDescent="0.25">
      <c r="A384" s="16"/>
      <c r="B384" s="17" t="s">
        <v>892</v>
      </c>
      <c r="C384" s="23" t="s">
        <v>920</v>
      </c>
      <c r="D384" s="23" t="s">
        <v>921</v>
      </c>
      <c r="E384" s="18">
        <v>584.27</v>
      </c>
      <c r="F384" s="17" t="s">
        <v>922</v>
      </c>
      <c r="G384" s="18">
        <v>71812.460000000006</v>
      </c>
      <c r="H384" s="19">
        <v>251</v>
      </c>
      <c r="I384" s="18">
        <f t="shared" si="16"/>
        <v>286.10541832669327</v>
      </c>
      <c r="J384" s="18">
        <v>591396.4</v>
      </c>
      <c r="K384" s="20">
        <f t="shared" si="18"/>
        <v>5.4390045068330286E-3</v>
      </c>
      <c r="L384" s="18">
        <f t="shared" si="17"/>
        <v>122.90971639824055</v>
      </c>
      <c r="M384" s="32"/>
    </row>
    <row r="385" spans="1:13" s="22" customFormat="1" x14ac:dyDescent="0.25">
      <c r="A385" s="16"/>
      <c r="B385" s="17" t="s">
        <v>857</v>
      </c>
      <c r="C385" s="17" t="s">
        <v>923</v>
      </c>
      <c r="D385" s="17" t="s">
        <v>924</v>
      </c>
      <c r="E385" s="18">
        <v>134.41999999999999</v>
      </c>
      <c r="F385" s="17" t="s">
        <v>759</v>
      </c>
      <c r="G385" s="18">
        <v>9582</v>
      </c>
      <c r="H385" s="19">
        <v>118</v>
      </c>
      <c r="I385" s="18">
        <f t="shared" si="16"/>
        <v>81.20338983050847</v>
      </c>
      <c r="J385" s="18">
        <v>76450</v>
      </c>
      <c r="K385" s="20">
        <f t="shared" si="18"/>
        <v>7.2573117791082601E-4</v>
      </c>
      <c r="L385" s="18">
        <f t="shared" si="17"/>
        <v>71.284035113822355</v>
      </c>
      <c r="M385" s="32"/>
    </row>
    <row r="386" spans="1:13" s="22" customFormat="1" x14ac:dyDescent="0.25">
      <c r="A386" s="16"/>
      <c r="B386" s="17" t="s">
        <v>857</v>
      </c>
      <c r="C386" s="17" t="s">
        <v>925</v>
      </c>
      <c r="D386" s="17" t="s">
        <v>926</v>
      </c>
      <c r="E386" s="18">
        <v>290</v>
      </c>
      <c r="F386" s="17" t="s">
        <v>820</v>
      </c>
      <c r="G386" s="18">
        <v>68133</v>
      </c>
      <c r="H386" s="19">
        <v>212</v>
      </c>
      <c r="I386" s="18">
        <f t="shared" si="16"/>
        <v>321.3820754716981</v>
      </c>
      <c r="J386" s="18">
        <v>499176</v>
      </c>
      <c r="K386" s="20">
        <f t="shared" si="18"/>
        <v>5.160325855207505E-3</v>
      </c>
      <c r="L386" s="18">
        <f t="shared" si="17"/>
        <v>234.94137931034481</v>
      </c>
      <c r="M386" s="32"/>
    </row>
    <row r="387" spans="1:13" s="22" customFormat="1" x14ac:dyDescent="0.25">
      <c r="A387" s="16"/>
      <c r="B387" s="17" t="s">
        <v>857</v>
      </c>
      <c r="C387" s="17" t="s">
        <v>927</v>
      </c>
      <c r="D387" s="17" t="s">
        <v>928</v>
      </c>
      <c r="E387" s="18">
        <v>349.3</v>
      </c>
      <c r="F387" s="17" t="s">
        <v>820</v>
      </c>
      <c r="G387" s="18">
        <v>31280</v>
      </c>
      <c r="H387" s="19">
        <v>142</v>
      </c>
      <c r="I387" s="18">
        <f t="shared" si="16"/>
        <v>220.28169014084506</v>
      </c>
      <c r="J387" s="18">
        <v>251099.19999999995</v>
      </c>
      <c r="K387" s="20">
        <f t="shared" si="18"/>
        <v>2.3691161808652304E-3</v>
      </c>
      <c r="L387" s="18">
        <f t="shared" si="17"/>
        <v>89.550529630689951</v>
      </c>
      <c r="M387" s="32"/>
    </row>
    <row r="388" spans="1:13" s="22" customFormat="1" x14ac:dyDescent="0.25">
      <c r="A388" s="16"/>
      <c r="B388" s="17" t="s">
        <v>857</v>
      </c>
      <c r="C388" s="17" t="s">
        <v>929</v>
      </c>
      <c r="D388" s="17" t="s">
        <v>930</v>
      </c>
      <c r="E388" s="18">
        <v>10</v>
      </c>
      <c r="F388" s="17" t="s">
        <v>709</v>
      </c>
      <c r="G388" s="18">
        <v>1863</v>
      </c>
      <c r="H388" s="19">
        <v>7</v>
      </c>
      <c r="I388" s="18">
        <f t="shared" si="16"/>
        <v>266.14285714285717</v>
      </c>
      <c r="J388" s="18">
        <v>15316</v>
      </c>
      <c r="K388" s="20">
        <f t="shared" si="18"/>
        <v>1.4110177253682623E-4</v>
      </c>
      <c r="L388" s="18"/>
      <c r="M388" s="32"/>
    </row>
    <row r="389" spans="1:13" s="22" customFormat="1" x14ac:dyDescent="0.25">
      <c r="A389" s="16"/>
      <c r="B389" s="17" t="s">
        <v>857</v>
      </c>
      <c r="C389" s="17" t="s">
        <v>931</v>
      </c>
      <c r="D389" s="17" t="s">
        <v>932</v>
      </c>
      <c r="E389" s="18">
        <v>552</v>
      </c>
      <c r="F389" s="17" t="s">
        <v>803</v>
      </c>
      <c r="G389" s="18">
        <v>54363</v>
      </c>
      <c r="H389" s="19">
        <v>239</v>
      </c>
      <c r="I389" s="18">
        <f t="shared" si="16"/>
        <v>227.46025104602509</v>
      </c>
      <c r="J389" s="18">
        <v>420230</v>
      </c>
      <c r="K389" s="20">
        <f t="shared" si="18"/>
        <v>4.1173997103700934E-3</v>
      </c>
      <c r="L389" s="18">
        <f t="shared" si="17"/>
        <v>98.483695652173907</v>
      </c>
      <c r="M389" s="32"/>
    </row>
    <row r="390" spans="1:13" s="22" customFormat="1" x14ac:dyDescent="0.25">
      <c r="A390" s="16"/>
      <c r="B390" s="17" t="s">
        <v>884</v>
      </c>
      <c r="C390" s="23" t="s">
        <v>933</v>
      </c>
      <c r="D390" s="23" t="s">
        <v>934</v>
      </c>
      <c r="E390" s="18">
        <v>102.19</v>
      </c>
      <c r="F390" s="17" t="s">
        <v>759</v>
      </c>
      <c r="G390" s="18"/>
      <c r="H390" s="19"/>
      <c r="I390" s="18">
        <f t="shared" si="16"/>
        <v>0</v>
      </c>
      <c r="J390" s="18">
        <v>91311.2</v>
      </c>
      <c r="K390" s="20">
        <f t="shared" si="18"/>
        <v>0</v>
      </c>
      <c r="L390" s="18">
        <f t="shared" si="17"/>
        <v>0</v>
      </c>
      <c r="M390" s="32"/>
    </row>
    <row r="391" spans="1:13" s="22" customFormat="1" x14ac:dyDescent="0.25">
      <c r="A391" s="16"/>
      <c r="B391" s="17" t="s">
        <v>892</v>
      </c>
      <c r="C391" s="36" t="s">
        <v>935</v>
      </c>
      <c r="D391" s="23" t="s">
        <v>936</v>
      </c>
      <c r="E391" s="18">
        <v>3045.33</v>
      </c>
      <c r="F391" s="17" t="s">
        <v>766</v>
      </c>
      <c r="G391" s="18">
        <v>65213</v>
      </c>
      <c r="H391" s="19">
        <v>132</v>
      </c>
      <c r="I391" s="18">
        <f t="shared" si="16"/>
        <v>494.03787878787881</v>
      </c>
      <c r="J391" s="18">
        <v>401815</v>
      </c>
      <c r="K391" s="20">
        <f t="shared" si="18"/>
        <v>4.9391679508556351E-3</v>
      </c>
      <c r="L391" s="18">
        <f t="shared" si="17"/>
        <v>21.414099621387503</v>
      </c>
      <c r="M391" s="32"/>
    </row>
    <row r="392" spans="1:13" s="39" customFormat="1" x14ac:dyDescent="0.25">
      <c r="A392" s="25" t="s">
        <v>937</v>
      </c>
      <c r="B392" s="26"/>
      <c r="C392" s="26"/>
      <c r="D392" s="27"/>
      <c r="E392" s="28">
        <f>SUM(E370:E391)</f>
        <v>11591.140000000003</v>
      </c>
      <c r="F392" s="27"/>
      <c r="G392" s="28">
        <f>SUM(G370:G391)</f>
        <v>992279.02</v>
      </c>
      <c r="H392" s="29">
        <f>SUM(H370:H391)</f>
        <v>3758</v>
      </c>
      <c r="I392" s="28">
        <f t="shared" si="16"/>
        <v>264.04444385311336</v>
      </c>
      <c r="J392" s="28">
        <f>SUM(J370:J391)</f>
        <v>7311719.3900000006</v>
      </c>
      <c r="K392" s="30">
        <f t="shared" si="18"/>
        <v>7.5154228971070769E-2</v>
      </c>
      <c r="L392" s="28">
        <f t="shared" si="17"/>
        <v>85.606680619852725</v>
      </c>
      <c r="M392" s="31"/>
    </row>
    <row r="393" spans="1:13" s="22" customFormat="1" x14ac:dyDescent="0.25">
      <c r="A393" s="16"/>
      <c r="B393" s="17" t="s">
        <v>938</v>
      </c>
      <c r="C393" s="23" t="s">
        <v>939</v>
      </c>
      <c r="D393" s="23" t="s">
        <v>940</v>
      </c>
      <c r="E393" s="18">
        <v>83</v>
      </c>
      <c r="F393" s="17" t="s">
        <v>845</v>
      </c>
      <c r="G393" s="18">
        <v>8812</v>
      </c>
      <c r="H393" s="19">
        <v>165</v>
      </c>
      <c r="I393" s="18">
        <f t="shared" si="16"/>
        <v>53.406060606060606</v>
      </c>
      <c r="J393" s="18">
        <v>98744</v>
      </c>
      <c r="K393" s="20">
        <f t="shared" si="18"/>
        <v>6.6741214148927151E-4</v>
      </c>
      <c r="L393" s="18">
        <f t="shared" si="17"/>
        <v>106.16867469879519</v>
      </c>
      <c r="M393" s="32"/>
    </row>
    <row r="394" spans="1:13" s="22" customFormat="1" x14ac:dyDescent="0.25">
      <c r="A394" s="16"/>
      <c r="B394" s="17" t="s">
        <v>941</v>
      </c>
      <c r="C394" s="23" t="s">
        <v>942</v>
      </c>
      <c r="D394" s="23" t="s">
        <v>943</v>
      </c>
      <c r="E394" s="18">
        <v>284.66000000000003</v>
      </c>
      <c r="F394" s="17" t="s">
        <v>759</v>
      </c>
      <c r="G394" s="18">
        <v>38220.04</v>
      </c>
      <c r="H394" s="19">
        <v>952</v>
      </c>
      <c r="I394" s="18">
        <f t="shared" si="16"/>
        <v>40.147100840336137</v>
      </c>
      <c r="J394" s="18">
        <v>275567.52</v>
      </c>
      <c r="K394" s="20">
        <f t="shared" si="18"/>
        <v>2.8947479283029523E-3</v>
      </c>
      <c r="L394" s="18">
        <f t="shared" si="17"/>
        <v>134.2655799901637</v>
      </c>
      <c r="M394" s="32"/>
    </row>
    <row r="395" spans="1:13" s="22" customFormat="1" x14ac:dyDescent="0.25">
      <c r="A395" s="16"/>
      <c r="B395" s="17" t="s">
        <v>863</v>
      </c>
      <c r="C395" s="23" t="s">
        <v>944</v>
      </c>
      <c r="D395" s="23" t="s">
        <v>945</v>
      </c>
      <c r="E395" s="18">
        <v>95</v>
      </c>
      <c r="F395" s="17" t="s">
        <v>823</v>
      </c>
      <c r="G395" s="18">
        <v>11986</v>
      </c>
      <c r="H395" s="19">
        <v>149</v>
      </c>
      <c r="I395" s="18">
        <f t="shared" si="16"/>
        <v>80.442953020134226</v>
      </c>
      <c r="J395" s="18">
        <v>74396</v>
      </c>
      <c r="K395" s="20">
        <f t="shared" si="18"/>
        <v>9.078077539594198E-4</v>
      </c>
      <c r="L395" s="18">
        <f t="shared" si="17"/>
        <v>126.16842105263157</v>
      </c>
      <c r="M395" s="32"/>
    </row>
    <row r="396" spans="1:13" s="22" customFormat="1" x14ac:dyDescent="0.25">
      <c r="A396" s="16"/>
      <c r="B396" s="17" t="s">
        <v>941</v>
      </c>
      <c r="C396" s="23" t="s">
        <v>946</v>
      </c>
      <c r="D396" s="23" t="s">
        <v>947</v>
      </c>
      <c r="E396" s="18">
        <v>140</v>
      </c>
      <c r="F396" s="17" t="s">
        <v>759</v>
      </c>
      <c r="G396" s="18">
        <v>22069.4</v>
      </c>
      <c r="H396" s="19">
        <v>427</v>
      </c>
      <c r="I396" s="18">
        <f t="shared" si="16"/>
        <v>51.684777517564406</v>
      </c>
      <c r="J396" s="18">
        <v>173540.80000000002</v>
      </c>
      <c r="K396" s="20">
        <f t="shared" si="18"/>
        <v>1.6715144706517622E-3</v>
      </c>
      <c r="L396" s="18">
        <f t="shared" si="17"/>
        <v>157.63857142857145</v>
      </c>
      <c r="M396" s="24"/>
    </row>
    <row r="397" spans="1:13" s="22" customFormat="1" x14ac:dyDescent="0.25">
      <c r="A397" s="16"/>
      <c r="B397" s="17" t="s">
        <v>948</v>
      </c>
      <c r="C397" s="23" t="s">
        <v>949</v>
      </c>
      <c r="D397" s="23" t="s">
        <v>950</v>
      </c>
      <c r="E397" s="18">
        <v>145.38999999999999</v>
      </c>
      <c r="F397" s="17" t="s">
        <v>732</v>
      </c>
      <c r="G397" s="18">
        <v>18974</v>
      </c>
      <c r="H397" s="19">
        <v>380</v>
      </c>
      <c r="I397" s="18">
        <f t="shared" si="16"/>
        <v>49.931578947368422</v>
      </c>
      <c r="J397" s="18">
        <v>144675.1</v>
      </c>
      <c r="K397" s="20">
        <f t="shared" si="18"/>
        <v>1.4370719442371126E-3</v>
      </c>
      <c r="L397" s="18">
        <f t="shared" si="17"/>
        <v>130.50416122154206</v>
      </c>
      <c r="M397" s="32"/>
    </row>
    <row r="398" spans="1:13" s="22" customFormat="1" x14ac:dyDescent="0.25">
      <c r="A398" s="16"/>
      <c r="B398" s="17" t="s">
        <v>951</v>
      </c>
      <c r="C398" s="23" t="s">
        <v>952</v>
      </c>
      <c r="D398" s="23" t="s">
        <v>953</v>
      </c>
      <c r="E398" s="18">
        <v>291.04000000000002</v>
      </c>
      <c r="F398" s="17" t="s">
        <v>732</v>
      </c>
      <c r="G398" s="18">
        <v>37803</v>
      </c>
      <c r="H398" s="19">
        <v>445</v>
      </c>
      <c r="I398" s="18">
        <f t="shared" si="16"/>
        <v>84.950561797752812</v>
      </c>
      <c r="J398" s="18">
        <v>297202</v>
      </c>
      <c r="K398" s="20">
        <f t="shared" si="18"/>
        <v>2.8631617322649717E-3</v>
      </c>
      <c r="L398" s="18">
        <f t="shared" si="17"/>
        <v>129.88936228697085</v>
      </c>
      <c r="M398" s="32"/>
    </row>
    <row r="399" spans="1:13" s="22" customFormat="1" x14ac:dyDescent="0.25">
      <c r="A399" s="16"/>
      <c r="B399" s="17" t="s">
        <v>954</v>
      </c>
      <c r="C399" s="23" t="s">
        <v>955</v>
      </c>
      <c r="D399" s="23" t="s">
        <v>956</v>
      </c>
      <c r="E399" s="18">
        <v>128.26</v>
      </c>
      <c r="F399" s="17" t="s">
        <v>957</v>
      </c>
      <c r="G399" s="18">
        <v>27979.1</v>
      </c>
      <c r="H399" s="19">
        <v>410</v>
      </c>
      <c r="I399" s="18">
        <f t="shared" si="16"/>
        <v>68.241707317073164</v>
      </c>
      <c r="J399" s="18">
        <v>192787.09999999998</v>
      </c>
      <c r="K399" s="20">
        <f t="shared" si="18"/>
        <v>2.1191092882367766E-3</v>
      </c>
      <c r="L399" s="18">
        <f t="shared" si="17"/>
        <v>218.14361453297988</v>
      </c>
      <c r="M399" s="32"/>
    </row>
    <row r="400" spans="1:13" s="22" customFormat="1" x14ac:dyDescent="0.25">
      <c r="A400" s="16"/>
      <c r="B400" s="17" t="s">
        <v>941</v>
      </c>
      <c r="C400" s="23" t="s">
        <v>958</v>
      </c>
      <c r="D400" s="23" t="s">
        <v>959</v>
      </c>
      <c r="E400" s="18">
        <v>350</v>
      </c>
      <c r="F400" s="17" t="s">
        <v>826</v>
      </c>
      <c r="G400" s="18">
        <v>31097.24</v>
      </c>
      <c r="H400" s="19">
        <v>911</v>
      </c>
      <c r="I400" s="18">
        <f t="shared" si="16"/>
        <v>34.135279912184416</v>
      </c>
      <c r="J400" s="18">
        <v>215501.40999999997</v>
      </c>
      <c r="K400" s="20">
        <f t="shared" si="18"/>
        <v>2.3552741197010703E-3</v>
      </c>
      <c r="L400" s="18">
        <f t="shared" si="17"/>
        <v>88.849257142857141</v>
      </c>
      <c r="M400" s="32"/>
    </row>
    <row r="401" spans="1:13" s="22" customFormat="1" x14ac:dyDescent="0.25">
      <c r="A401" s="16"/>
      <c r="B401" s="17" t="s">
        <v>863</v>
      </c>
      <c r="C401" s="23" t="s">
        <v>960</v>
      </c>
      <c r="D401" s="23" t="s">
        <v>961</v>
      </c>
      <c r="E401" s="18">
        <v>30</v>
      </c>
      <c r="F401" s="17" t="s">
        <v>759</v>
      </c>
      <c r="G401" s="18">
        <v>4993</v>
      </c>
      <c r="H401" s="19">
        <v>167</v>
      </c>
      <c r="I401" s="18">
        <f t="shared" si="16"/>
        <v>29.898203592814372</v>
      </c>
      <c r="J401" s="18">
        <v>28549</v>
      </c>
      <c r="K401" s="20">
        <f t="shared" si="18"/>
        <v>3.7816486864002862E-4</v>
      </c>
      <c r="L401" s="18">
        <f t="shared" si="17"/>
        <v>166.43333333333334</v>
      </c>
      <c r="M401" s="32"/>
    </row>
    <row r="402" spans="1:13" s="22" customFormat="1" x14ac:dyDescent="0.25">
      <c r="A402" s="16"/>
      <c r="B402" s="17" t="s">
        <v>954</v>
      </c>
      <c r="C402" s="23" t="s">
        <v>962</v>
      </c>
      <c r="D402" s="23" t="s">
        <v>963</v>
      </c>
      <c r="E402" s="18">
        <v>45</v>
      </c>
      <c r="F402" s="17" t="s">
        <v>823</v>
      </c>
      <c r="G402" s="18">
        <v>8233.4500000000007</v>
      </c>
      <c r="H402" s="19">
        <v>179</v>
      </c>
      <c r="I402" s="18">
        <f t="shared" ref="I402:I476" si="19">IF(OR(H402=0,G402=0),0,G402/H402)</f>
        <v>45.996927374301677</v>
      </c>
      <c r="J402" s="18">
        <v>66346.849999999991</v>
      </c>
      <c r="K402" s="20">
        <f t="shared" si="18"/>
        <v>6.2359333821434887E-4</v>
      </c>
      <c r="L402" s="18">
        <f t="shared" ref="L402:L476" si="20">G402/E402</f>
        <v>182.96555555555557</v>
      </c>
      <c r="M402" s="32"/>
    </row>
    <row r="403" spans="1:13" s="22" customFormat="1" x14ac:dyDescent="0.25">
      <c r="A403" s="16"/>
      <c r="B403" s="17" t="s">
        <v>863</v>
      </c>
      <c r="C403" s="23" t="s">
        <v>964</v>
      </c>
      <c r="D403" s="23" t="s">
        <v>965</v>
      </c>
      <c r="E403" s="18">
        <v>15</v>
      </c>
      <c r="F403" s="17" t="s">
        <v>759</v>
      </c>
      <c r="G403" s="18">
        <v>6025</v>
      </c>
      <c r="H403" s="19">
        <v>166</v>
      </c>
      <c r="I403" s="18">
        <f t="shared" si="19"/>
        <v>36.295180722891565</v>
      </c>
      <c r="J403" s="18">
        <v>34861</v>
      </c>
      <c r="K403" s="20">
        <f t="shared" ref="K403:K468" si="21">G403/$G$528</f>
        <v>4.5632752524657971E-4</v>
      </c>
      <c r="L403" s="18">
        <f t="shared" si="20"/>
        <v>401.66666666666669</v>
      </c>
      <c r="M403" s="32"/>
    </row>
    <row r="404" spans="1:13" s="22" customFormat="1" x14ac:dyDescent="0.25">
      <c r="A404" s="16"/>
      <c r="B404" s="17" t="s">
        <v>863</v>
      </c>
      <c r="C404" s="23" t="s">
        <v>966</v>
      </c>
      <c r="D404" s="23" t="s">
        <v>967</v>
      </c>
      <c r="E404" s="18">
        <v>193.14</v>
      </c>
      <c r="F404" s="17" t="s">
        <v>763</v>
      </c>
      <c r="G404" s="18">
        <v>29218.9</v>
      </c>
      <c r="H404" s="19">
        <v>466</v>
      </c>
      <c r="I404" s="18">
        <f t="shared" si="19"/>
        <v>62.701502145922753</v>
      </c>
      <c r="J404" s="18">
        <v>209082.8</v>
      </c>
      <c r="K404" s="20">
        <f t="shared" si="21"/>
        <v>2.2130105107763137E-3</v>
      </c>
      <c r="L404" s="18">
        <f t="shared" si="20"/>
        <v>151.28352490421457</v>
      </c>
      <c r="M404" s="32"/>
    </row>
    <row r="405" spans="1:13" s="22" customFormat="1" x14ac:dyDescent="0.25">
      <c r="A405" s="16"/>
      <c r="B405" s="17" t="s">
        <v>863</v>
      </c>
      <c r="C405" s="17" t="s">
        <v>968</v>
      </c>
      <c r="D405" s="17" t="s">
        <v>969</v>
      </c>
      <c r="E405" s="18">
        <v>171.69</v>
      </c>
      <c r="F405" s="17" t="s">
        <v>957</v>
      </c>
      <c r="G405" s="18">
        <v>35050</v>
      </c>
      <c r="H405" s="19">
        <v>251</v>
      </c>
      <c r="I405" s="18">
        <f t="shared" si="19"/>
        <v>139.6414342629482</v>
      </c>
      <c r="J405" s="18">
        <v>231904</v>
      </c>
      <c r="K405" s="20">
        <f t="shared" si="21"/>
        <v>2.654652242305829E-3</v>
      </c>
      <c r="L405" s="18">
        <f t="shared" si="20"/>
        <v>204.14700914438814</v>
      </c>
      <c r="M405" s="32"/>
    </row>
    <row r="406" spans="1:13" s="22" customFormat="1" x14ac:dyDescent="0.25">
      <c r="A406" s="16"/>
      <c r="B406" s="17" t="s">
        <v>863</v>
      </c>
      <c r="C406" s="17" t="s">
        <v>970</v>
      </c>
      <c r="D406" s="17" t="s">
        <v>971</v>
      </c>
      <c r="E406" s="18">
        <v>51.06</v>
      </c>
      <c r="F406" s="17" t="s">
        <v>759</v>
      </c>
      <c r="G406" s="18">
        <v>6633</v>
      </c>
      <c r="H406" s="19">
        <v>220</v>
      </c>
      <c r="I406" s="18">
        <f t="shared" si="19"/>
        <v>30.15</v>
      </c>
      <c r="J406" s="18">
        <v>38310</v>
      </c>
      <c r="K406" s="20">
        <f t="shared" si="21"/>
        <v>5.0237684231710595E-4</v>
      </c>
      <c r="L406" s="18">
        <f t="shared" si="20"/>
        <v>129.9059929494712</v>
      </c>
      <c r="M406" s="32"/>
    </row>
    <row r="407" spans="1:13" s="22" customFormat="1" x14ac:dyDescent="0.25">
      <c r="A407" s="16"/>
      <c r="B407" s="17" t="s">
        <v>863</v>
      </c>
      <c r="C407" s="17" t="s">
        <v>972</v>
      </c>
      <c r="D407" s="17" t="s">
        <v>973</v>
      </c>
      <c r="E407" s="18">
        <v>100</v>
      </c>
      <c r="F407" s="17" t="s">
        <v>759</v>
      </c>
      <c r="G407" s="18">
        <v>7432</v>
      </c>
      <c r="H407" s="19">
        <v>251</v>
      </c>
      <c r="I407" s="18">
        <f t="shared" si="19"/>
        <v>29.609561752988046</v>
      </c>
      <c r="J407" s="18">
        <v>39535</v>
      </c>
      <c r="K407" s="20">
        <f t="shared" si="21"/>
        <v>5.6289230998051126E-4</v>
      </c>
      <c r="L407" s="18">
        <f t="shared" si="20"/>
        <v>74.319999999999993</v>
      </c>
      <c r="M407" s="32"/>
    </row>
    <row r="408" spans="1:13" s="22" customFormat="1" x14ac:dyDescent="0.25">
      <c r="A408" s="16"/>
      <c r="B408" s="17" t="s">
        <v>863</v>
      </c>
      <c r="C408" s="17" t="s">
        <v>974</v>
      </c>
      <c r="D408" s="17" t="s">
        <v>975</v>
      </c>
      <c r="E408" s="18">
        <v>10</v>
      </c>
      <c r="F408" s="17" t="s">
        <v>759</v>
      </c>
      <c r="G408" s="18">
        <v>4550</v>
      </c>
      <c r="H408" s="19">
        <v>91</v>
      </c>
      <c r="I408" s="18">
        <f t="shared" si="19"/>
        <v>50</v>
      </c>
      <c r="J408" s="18">
        <v>23172</v>
      </c>
      <c r="K408" s="20">
        <f t="shared" si="21"/>
        <v>3.4461248794554985E-4</v>
      </c>
      <c r="L408" s="18">
        <f t="shared" si="20"/>
        <v>455</v>
      </c>
      <c r="M408" s="32"/>
    </row>
    <row r="409" spans="1:13" s="22" customFormat="1" x14ac:dyDescent="0.25">
      <c r="A409" s="16"/>
      <c r="B409" s="17" t="s">
        <v>976</v>
      </c>
      <c r="C409" s="44" t="s">
        <v>977</v>
      </c>
      <c r="D409" s="23" t="s">
        <v>978</v>
      </c>
      <c r="E409" s="18">
        <v>15</v>
      </c>
      <c r="F409" s="17" t="s">
        <v>759</v>
      </c>
      <c r="G409" s="18">
        <v>10082</v>
      </c>
      <c r="H409" s="19">
        <v>419</v>
      </c>
      <c r="I409" s="18">
        <f t="shared" si="19"/>
        <v>24.062052505966587</v>
      </c>
      <c r="J409" s="18">
        <v>59591</v>
      </c>
      <c r="K409" s="20">
        <f t="shared" si="21"/>
        <v>7.6360068208066671E-4</v>
      </c>
      <c r="L409" s="18">
        <f t="shared" si="20"/>
        <v>672.13333333333333</v>
      </c>
      <c r="M409" s="32"/>
    </row>
    <row r="410" spans="1:13" s="22" customFormat="1" x14ac:dyDescent="0.25">
      <c r="A410" s="16"/>
      <c r="B410" s="17" t="s">
        <v>863</v>
      </c>
      <c r="C410" s="44" t="s">
        <v>979</v>
      </c>
      <c r="D410" s="23" t="s">
        <v>980</v>
      </c>
      <c r="E410" s="18">
        <v>33</v>
      </c>
      <c r="F410" s="17" t="s">
        <v>732</v>
      </c>
      <c r="G410" s="18">
        <v>6169.5</v>
      </c>
      <c r="H410" s="19">
        <v>117</v>
      </c>
      <c r="I410" s="18">
        <f t="shared" si="19"/>
        <v>52.730769230769234</v>
      </c>
      <c r="J410" s="18">
        <v>35345.100000000006</v>
      </c>
      <c r="K410" s="20">
        <f t="shared" si="21"/>
        <v>4.6727181195166368E-4</v>
      </c>
      <c r="L410" s="18">
        <f t="shared" si="20"/>
        <v>186.95454545454547</v>
      </c>
      <c r="M410" s="32"/>
    </row>
    <row r="411" spans="1:13" s="22" customFormat="1" x14ac:dyDescent="0.25">
      <c r="A411" s="16"/>
      <c r="B411" s="17" t="s">
        <v>863</v>
      </c>
      <c r="C411" s="44" t="s">
        <v>981</v>
      </c>
      <c r="D411" s="23" t="s">
        <v>982</v>
      </c>
      <c r="E411" s="18">
        <v>20</v>
      </c>
      <c r="F411" s="17" t="s">
        <v>759</v>
      </c>
      <c r="G411" s="18">
        <v>3575</v>
      </c>
      <c r="H411" s="19">
        <v>157</v>
      </c>
      <c r="I411" s="18">
        <f t="shared" si="19"/>
        <v>22.770700636942674</v>
      </c>
      <c r="J411" s="18">
        <v>16893</v>
      </c>
      <c r="K411" s="20">
        <f t="shared" si="21"/>
        <v>2.7076695481436058E-4</v>
      </c>
      <c r="L411" s="18">
        <f t="shared" si="20"/>
        <v>178.75</v>
      </c>
      <c r="M411" s="32"/>
    </row>
    <row r="412" spans="1:13" s="22" customFormat="1" x14ac:dyDescent="0.25">
      <c r="A412" s="16"/>
      <c r="B412" s="17" t="s">
        <v>863</v>
      </c>
      <c r="C412" s="44" t="s">
        <v>983</v>
      </c>
      <c r="D412" s="23" t="s">
        <v>984</v>
      </c>
      <c r="E412" s="18">
        <v>23.23</v>
      </c>
      <c r="F412" s="17" t="s">
        <v>759</v>
      </c>
      <c r="G412" s="18">
        <v>5359.7</v>
      </c>
      <c r="H412" s="19">
        <v>121</v>
      </c>
      <c r="I412" s="18">
        <f t="shared" si="19"/>
        <v>44.295041322314049</v>
      </c>
      <c r="J412" s="18">
        <v>33458.199999999997</v>
      </c>
      <c r="K412" s="20">
        <f t="shared" si="21"/>
        <v>4.0593836299818978E-4</v>
      </c>
      <c r="L412" s="18">
        <f t="shared" si="20"/>
        <v>230.72320275505811</v>
      </c>
      <c r="M412" s="32"/>
    </row>
    <row r="413" spans="1:13" s="22" customFormat="1" x14ac:dyDescent="0.25">
      <c r="A413" s="16"/>
      <c r="B413" s="17" t="s">
        <v>941</v>
      </c>
      <c r="C413" s="23" t="s">
        <v>985</v>
      </c>
      <c r="D413" s="23" t="s">
        <v>986</v>
      </c>
      <c r="E413" s="18">
        <v>67.22</v>
      </c>
      <c r="F413" s="17" t="s">
        <v>823</v>
      </c>
      <c r="G413" s="18">
        <v>9524</v>
      </c>
      <c r="H413" s="19">
        <v>292</v>
      </c>
      <c r="I413" s="18">
        <f t="shared" si="19"/>
        <v>32.61643835616438</v>
      </c>
      <c r="J413" s="18">
        <v>52876</v>
      </c>
      <c r="K413" s="20">
        <f t="shared" si="21"/>
        <v>7.2133831542712449E-4</v>
      </c>
      <c r="L413" s="18">
        <f t="shared" si="20"/>
        <v>141.68402261231776</v>
      </c>
      <c r="M413" s="24"/>
    </row>
    <row r="414" spans="1:13" s="22" customFormat="1" x14ac:dyDescent="0.25">
      <c r="A414" s="16"/>
      <c r="B414" s="17" t="s">
        <v>863</v>
      </c>
      <c r="C414" s="23" t="s">
        <v>987</v>
      </c>
      <c r="D414" s="23" t="s">
        <v>988</v>
      </c>
      <c r="E414" s="18">
        <v>34</v>
      </c>
      <c r="F414" s="17" t="s">
        <v>826</v>
      </c>
      <c r="G414" s="18">
        <v>9112.7999999999993</v>
      </c>
      <c r="H414" s="19">
        <v>311</v>
      </c>
      <c r="I414" s="18">
        <f t="shared" si="19"/>
        <v>29.301607717041797</v>
      </c>
      <c r="J414" s="18">
        <v>51993.25</v>
      </c>
      <c r="K414" s="20">
        <f t="shared" si="21"/>
        <v>6.9019443519784758E-4</v>
      </c>
      <c r="L414" s="18">
        <f t="shared" si="20"/>
        <v>268.02352941176468</v>
      </c>
      <c r="M414" s="24"/>
    </row>
    <row r="415" spans="1:13" s="22" customFormat="1" x14ac:dyDescent="0.25">
      <c r="A415" s="16"/>
      <c r="B415" s="17" t="s">
        <v>941</v>
      </c>
      <c r="C415" s="23" t="s">
        <v>989</v>
      </c>
      <c r="D415" s="23" t="s">
        <v>990</v>
      </c>
      <c r="E415" s="18">
        <v>236</v>
      </c>
      <c r="F415" s="17" t="s">
        <v>759</v>
      </c>
      <c r="G415" s="18">
        <v>38322.339999999997</v>
      </c>
      <c r="H415" s="19">
        <v>989</v>
      </c>
      <c r="I415" s="18">
        <f t="shared" si="19"/>
        <v>38.748574317492412</v>
      </c>
      <c r="J415" s="18">
        <v>296391.95999999996</v>
      </c>
      <c r="K415" s="20">
        <f t="shared" si="21"/>
        <v>2.9024960288561012E-3</v>
      </c>
      <c r="L415" s="18">
        <f t="shared" si="20"/>
        <v>162.38279661016946</v>
      </c>
      <c r="M415" s="32"/>
    </row>
    <row r="416" spans="1:13" s="22" customFormat="1" x14ac:dyDescent="0.25">
      <c r="A416" s="16"/>
      <c r="B416" s="17" t="s">
        <v>863</v>
      </c>
      <c r="C416" s="23" t="s">
        <v>991</v>
      </c>
      <c r="D416" s="23" t="s">
        <v>992</v>
      </c>
      <c r="E416" s="18">
        <v>258.42</v>
      </c>
      <c r="F416" s="17" t="s">
        <v>763</v>
      </c>
      <c r="G416" s="18">
        <v>43730.9</v>
      </c>
      <c r="H416" s="19">
        <v>581</v>
      </c>
      <c r="I416" s="18">
        <f t="shared" si="19"/>
        <v>75.268330464716016</v>
      </c>
      <c r="J416" s="18">
        <v>419893.5</v>
      </c>
      <c r="K416" s="20">
        <f t="shared" si="21"/>
        <v>3.3121349998017683E-3</v>
      </c>
      <c r="L416" s="18">
        <f t="shared" si="20"/>
        <v>169.22413125919047</v>
      </c>
      <c r="M416" s="32"/>
    </row>
    <row r="417" spans="1:13" s="22" customFormat="1" x14ac:dyDescent="0.25">
      <c r="A417" s="16"/>
      <c r="B417" s="17" t="s">
        <v>863</v>
      </c>
      <c r="C417" s="23" t="s">
        <v>993</v>
      </c>
      <c r="D417" s="23" t="s">
        <v>994</v>
      </c>
      <c r="E417" s="18">
        <v>26</v>
      </c>
      <c r="F417" s="17" t="s">
        <v>759</v>
      </c>
      <c r="G417" s="18">
        <v>9443</v>
      </c>
      <c r="H417" s="19">
        <v>406</v>
      </c>
      <c r="I417" s="18">
        <f t="shared" si="19"/>
        <v>23.258620689655171</v>
      </c>
      <c r="J417" s="18">
        <v>52473</v>
      </c>
      <c r="K417" s="20">
        <f t="shared" si="21"/>
        <v>7.1520345575161036E-4</v>
      </c>
      <c r="L417" s="18">
        <f t="shared" si="20"/>
        <v>363.19230769230768</v>
      </c>
      <c r="M417" s="32"/>
    </row>
    <row r="418" spans="1:13" s="22" customFormat="1" x14ac:dyDescent="0.25">
      <c r="A418" s="16"/>
      <c r="B418" s="17" t="s">
        <v>863</v>
      </c>
      <c r="C418" s="23" t="s">
        <v>995</v>
      </c>
      <c r="D418" s="23" t="s">
        <v>996</v>
      </c>
      <c r="E418" s="18">
        <v>30</v>
      </c>
      <c r="F418" s="17" t="s">
        <v>230</v>
      </c>
      <c r="G418" s="18">
        <v>3706</v>
      </c>
      <c r="H418" s="19">
        <v>120</v>
      </c>
      <c r="I418" s="18">
        <f t="shared" si="19"/>
        <v>30.883333333333333</v>
      </c>
      <c r="J418" s="18">
        <v>26400</v>
      </c>
      <c r="K418" s="20">
        <f t="shared" si="21"/>
        <v>2.8068876490685885E-4</v>
      </c>
      <c r="L418" s="18">
        <f t="shared" si="20"/>
        <v>123.53333333333333</v>
      </c>
      <c r="M418" s="32"/>
    </row>
    <row r="419" spans="1:13" s="22" customFormat="1" x14ac:dyDescent="0.25">
      <c r="A419" s="16"/>
      <c r="B419" s="17" t="s">
        <v>997</v>
      </c>
      <c r="C419" s="23" t="s">
        <v>998</v>
      </c>
      <c r="D419" s="23" t="s">
        <v>999</v>
      </c>
      <c r="E419" s="18">
        <v>84.16</v>
      </c>
      <c r="F419" s="17" t="s">
        <v>763</v>
      </c>
      <c r="G419" s="18">
        <v>11825</v>
      </c>
      <c r="H419" s="19">
        <v>195</v>
      </c>
      <c r="I419" s="18">
        <f t="shared" si="19"/>
        <v>60.641025641025642</v>
      </c>
      <c r="J419" s="18">
        <v>63299</v>
      </c>
      <c r="K419" s="20">
        <f t="shared" si="21"/>
        <v>8.9561377361673119E-4</v>
      </c>
      <c r="L419" s="18">
        <f t="shared" si="20"/>
        <v>140.50617870722434</v>
      </c>
      <c r="M419" s="32"/>
    </row>
    <row r="420" spans="1:13" s="22" customFormat="1" x14ac:dyDescent="0.25">
      <c r="A420" s="16"/>
      <c r="B420" s="17" t="s">
        <v>863</v>
      </c>
      <c r="C420" s="23" t="s">
        <v>1000</v>
      </c>
      <c r="D420" s="23" t="s">
        <v>1001</v>
      </c>
      <c r="E420" s="18">
        <v>70</v>
      </c>
      <c r="F420" s="17" t="s">
        <v>823</v>
      </c>
      <c r="G420" s="18">
        <v>14316</v>
      </c>
      <c r="H420" s="19">
        <v>111</v>
      </c>
      <c r="I420" s="18">
        <f t="shared" si="19"/>
        <v>128.97297297297297</v>
      </c>
      <c r="J420" s="18">
        <v>87629</v>
      </c>
      <c r="K420" s="20">
        <f t="shared" si="21"/>
        <v>1.0842796433908773E-3</v>
      </c>
      <c r="L420" s="18">
        <f t="shared" si="20"/>
        <v>204.51428571428571</v>
      </c>
      <c r="M420" s="24"/>
    </row>
    <row r="421" spans="1:13" s="22" customFormat="1" x14ac:dyDescent="0.25">
      <c r="A421" s="16"/>
      <c r="B421" s="17" t="s">
        <v>863</v>
      </c>
      <c r="C421" s="23" t="s">
        <v>1002</v>
      </c>
      <c r="D421" s="23" t="s">
        <v>1003</v>
      </c>
      <c r="E421" s="18">
        <v>44</v>
      </c>
      <c r="F421" s="17" t="s">
        <v>292</v>
      </c>
      <c r="G421" s="18">
        <v>2690</v>
      </c>
      <c r="H421" s="19">
        <v>78</v>
      </c>
      <c r="I421" s="18">
        <f t="shared" si="19"/>
        <v>34.487179487179489</v>
      </c>
      <c r="J421" s="18">
        <v>20702.2</v>
      </c>
      <c r="K421" s="20">
        <f t="shared" si="21"/>
        <v>2.0373793243374266E-4</v>
      </c>
      <c r="L421" s="18">
        <f t="shared" si="20"/>
        <v>61.136363636363633</v>
      </c>
      <c r="M421" s="24"/>
    </row>
    <row r="422" spans="1:13" s="22" customFormat="1" x14ac:dyDescent="0.25">
      <c r="A422" s="16"/>
      <c r="B422" s="17" t="s">
        <v>863</v>
      </c>
      <c r="C422" s="23" t="s">
        <v>1004</v>
      </c>
      <c r="D422" s="23" t="s">
        <v>1005</v>
      </c>
      <c r="E422" s="18">
        <v>26</v>
      </c>
      <c r="F422" s="17" t="s">
        <v>759</v>
      </c>
      <c r="G422" s="18">
        <v>6332</v>
      </c>
      <c r="H422" s="19">
        <v>209</v>
      </c>
      <c r="I422" s="18">
        <f t="shared" si="19"/>
        <v>30.296650717703351</v>
      </c>
      <c r="J422" s="18">
        <v>38060.1</v>
      </c>
      <c r="K422" s="20">
        <f t="shared" si="21"/>
        <v>4.7957940080686187E-4</v>
      </c>
      <c r="L422" s="18">
        <f t="shared" si="20"/>
        <v>243.53846153846155</v>
      </c>
      <c r="M422" s="24"/>
    </row>
    <row r="423" spans="1:13" s="22" customFormat="1" x14ac:dyDescent="0.25">
      <c r="A423" s="16"/>
      <c r="B423" s="17" t="s">
        <v>863</v>
      </c>
      <c r="C423" s="23" t="s">
        <v>1006</v>
      </c>
      <c r="D423" s="23" t="s">
        <v>1007</v>
      </c>
      <c r="E423" s="18">
        <v>6</v>
      </c>
      <c r="F423" s="17" t="s">
        <v>732</v>
      </c>
      <c r="G423" s="18">
        <v>2007.5</v>
      </c>
      <c r="H423" s="19">
        <v>57</v>
      </c>
      <c r="I423" s="18">
        <f t="shared" si="19"/>
        <v>35.219298245614034</v>
      </c>
      <c r="J423" s="18">
        <v>13381.5</v>
      </c>
      <c r="K423" s="20">
        <f t="shared" si="21"/>
        <v>1.5204605924191018E-4</v>
      </c>
      <c r="L423" s="18">
        <f t="shared" si="20"/>
        <v>334.58333333333331</v>
      </c>
      <c r="M423" s="24"/>
    </row>
    <row r="424" spans="1:13" s="22" customFormat="1" x14ac:dyDescent="0.25">
      <c r="A424" s="16"/>
      <c r="B424" s="17" t="s">
        <v>863</v>
      </c>
      <c r="C424" s="23" t="s">
        <v>1008</v>
      </c>
      <c r="D424" s="17" t="s">
        <v>1009</v>
      </c>
      <c r="E424" s="18">
        <v>8.3000000000000007</v>
      </c>
      <c r="F424" s="17" t="s">
        <v>732</v>
      </c>
      <c r="G424" s="18">
        <v>2417.3000000000002</v>
      </c>
      <c r="H424" s="19">
        <v>47</v>
      </c>
      <c r="I424" s="18">
        <f t="shared" si="19"/>
        <v>51.431914893617027</v>
      </c>
      <c r="J424" s="18">
        <v>17493.800000000003</v>
      </c>
      <c r="K424" s="20">
        <f t="shared" si="21"/>
        <v>1.8308390485951157E-4</v>
      </c>
      <c r="L424" s="18">
        <f t="shared" si="20"/>
        <v>291.24096385542168</v>
      </c>
      <c r="M424" s="24"/>
    </row>
    <row r="425" spans="1:13" s="22" customFormat="1" x14ac:dyDescent="0.25">
      <c r="A425" s="16"/>
      <c r="B425" s="17" t="s">
        <v>863</v>
      </c>
      <c r="C425" s="23" t="s">
        <v>1010</v>
      </c>
      <c r="D425" s="17" t="s">
        <v>1011</v>
      </c>
      <c r="E425" s="18">
        <v>42</v>
      </c>
      <c r="F425" s="17" t="s">
        <v>769</v>
      </c>
      <c r="G425" s="18">
        <v>6723</v>
      </c>
      <c r="H425" s="19">
        <v>84</v>
      </c>
      <c r="I425" s="18">
        <f t="shared" si="19"/>
        <v>80.035714285714292</v>
      </c>
      <c r="J425" s="18">
        <v>32303.3</v>
      </c>
      <c r="K425" s="20">
        <f t="shared" si="21"/>
        <v>5.0919335306767721E-4</v>
      </c>
      <c r="L425" s="18">
        <f t="shared" si="20"/>
        <v>160.07142857142858</v>
      </c>
      <c r="M425" s="24"/>
    </row>
    <row r="426" spans="1:13" s="22" customFormat="1" x14ac:dyDescent="0.25">
      <c r="A426" s="16"/>
      <c r="B426" s="17" t="s">
        <v>863</v>
      </c>
      <c r="C426" s="23" t="s">
        <v>1012</v>
      </c>
      <c r="D426" s="17" t="s">
        <v>1013</v>
      </c>
      <c r="E426" s="18">
        <v>40</v>
      </c>
      <c r="F426" s="17" t="s">
        <v>759</v>
      </c>
      <c r="G426" s="18">
        <v>740</v>
      </c>
      <c r="H426" s="19">
        <v>14</v>
      </c>
      <c r="I426" s="18">
        <f t="shared" si="19"/>
        <v>52.857142857142854</v>
      </c>
      <c r="J426" s="18">
        <v>10199</v>
      </c>
      <c r="K426" s="20">
        <f t="shared" si="21"/>
        <v>5.6046866171364151E-5</v>
      </c>
      <c r="L426" s="18">
        <f t="shared" si="20"/>
        <v>18.5</v>
      </c>
      <c r="M426" s="24"/>
    </row>
    <row r="427" spans="1:13" s="22" customFormat="1" x14ac:dyDescent="0.25">
      <c r="A427" s="16"/>
      <c r="B427" s="17" t="s">
        <v>863</v>
      </c>
      <c r="C427" s="23" t="s">
        <v>1014</v>
      </c>
      <c r="D427" s="17" t="s">
        <v>1015</v>
      </c>
      <c r="E427" s="18">
        <v>30.23</v>
      </c>
      <c r="F427" s="17" t="s">
        <v>1016</v>
      </c>
      <c r="G427" s="18">
        <v>500</v>
      </c>
      <c r="H427" s="19">
        <v>1</v>
      </c>
      <c r="I427" s="18">
        <f t="shared" si="19"/>
        <v>500</v>
      </c>
      <c r="J427" s="18">
        <v>9226</v>
      </c>
      <c r="K427" s="20">
        <f t="shared" si="21"/>
        <v>3.7869504169840641E-5</v>
      </c>
      <c r="L427" s="18">
        <f t="shared" si="20"/>
        <v>16.539861065167052</v>
      </c>
      <c r="M427" s="24"/>
    </row>
    <row r="428" spans="1:13" s="22" customFormat="1" x14ac:dyDescent="0.25">
      <c r="A428" s="16"/>
      <c r="B428" s="17" t="s">
        <v>863</v>
      </c>
      <c r="C428" s="23" t="s">
        <v>1017</v>
      </c>
      <c r="D428" s="17" t="s">
        <v>1018</v>
      </c>
      <c r="E428" s="18">
        <v>6</v>
      </c>
      <c r="F428" s="17" t="s">
        <v>1019</v>
      </c>
      <c r="G428" s="18"/>
      <c r="H428" s="19"/>
      <c r="I428" s="18">
        <f t="shared" si="19"/>
        <v>0</v>
      </c>
      <c r="J428" s="18">
        <v>3058</v>
      </c>
      <c r="K428" s="20">
        <f t="shared" si="21"/>
        <v>0</v>
      </c>
      <c r="L428" s="18">
        <f t="shared" si="20"/>
        <v>0</v>
      </c>
      <c r="M428" s="24"/>
    </row>
    <row r="429" spans="1:13" s="22" customFormat="1" x14ac:dyDescent="0.25">
      <c r="A429" s="16"/>
      <c r="B429" s="17" t="s">
        <v>941</v>
      </c>
      <c r="C429" s="23" t="s">
        <v>1020</v>
      </c>
      <c r="D429" s="23" t="s">
        <v>1021</v>
      </c>
      <c r="E429" s="18">
        <v>1303.8599999999999</v>
      </c>
      <c r="F429" s="17" t="s">
        <v>1022</v>
      </c>
      <c r="G429" s="18">
        <v>85060</v>
      </c>
      <c r="H429" s="19">
        <v>1405</v>
      </c>
      <c r="I429" s="18">
        <f t="shared" si="19"/>
        <v>60.540925266903912</v>
      </c>
      <c r="J429" s="18">
        <v>476300</v>
      </c>
      <c r="K429" s="20">
        <f t="shared" si="21"/>
        <v>6.4423600493732896E-3</v>
      </c>
      <c r="L429" s="18">
        <f t="shared" si="20"/>
        <v>65.23706532909975</v>
      </c>
      <c r="M429" s="32"/>
    </row>
    <row r="430" spans="1:13" s="22" customFormat="1" x14ac:dyDescent="0.25">
      <c r="A430" s="16"/>
      <c r="B430" s="17" t="s">
        <v>863</v>
      </c>
      <c r="C430" s="23" t="s">
        <v>1023</v>
      </c>
      <c r="D430" s="23" t="s">
        <v>1024</v>
      </c>
      <c r="E430" s="18">
        <v>6</v>
      </c>
      <c r="F430" s="17" t="s">
        <v>292</v>
      </c>
      <c r="G430" s="18">
        <v>3004</v>
      </c>
      <c r="H430" s="19">
        <v>127</v>
      </c>
      <c r="I430" s="18">
        <f t="shared" si="19"/>
        <v>23.653543307086615</v>
      </c>
      <c r="J430" s="18">
        <v>14621</v>
      </c>
      <c r="K430" s="20">
        <f t="shared" si="21"/>
        <v>2.2751998105240257E-4</v>
      </c>
      <c r="L430" s="18">
        <f t="shared" si="20"/>
        <v>500.66666666666669</v>
      </c>
      <c r="M430" s="32"/>
    </row>
    <row r="431" spans="1:13" s="22" customFormat="1" x14ac:dyDescent="0.25">
      <c r="A431" s="16"/>
      <c r="B431" s="17" t="s">
        <v>863</v>
      </c>
      <c r="C431" s="23" t="s">
        <v>1025</v>
      </c>
      <c r="D431" s="23" t="s">
        <v>1026</v>
      </c>
      <c r="E431" s="18">
        <v>6</v>
      </c>
      <c r="F431" s="17" t="s">
        <v>759</v>
      </c>
      <c r="G431" s="18">
        <v>1225</v>
      </c>
      <c r="H431" s="19">
        <v>9</v>
      </c>
      <c r="I431" s="18">
        <f t="shared" si="19"/>
        <v>136.11111111111111</v>
      </c>
      <c r="J431" s="18">
        <v>7370</v>
      </c>
      <c r="K431" s="20">
        <f t="shared" si="21"/>
        <v>9.2780285216109576E-5</v>
      </c>
      <c r="L431" s="18">
        <f t="shared" si="20"/>
        <v>204.16666666666666</v>
      </c>
      <c r="M431" s="32"/>
    </row>
    <row r="432" spans="1:13" s="22" customFormat="1" x14ac:dyDescent="0.25">
      <c r="A432" s="16"/>
      <c r="B432" s="17" t="s">
        <v>863</v>
      </c>
      <c r="C432" s="23" t="s">
        <v>1027</v>
      </c>
      <c r="D432" s="23" t="s">
        <v>1028</v>
      </c>
      <c r="E432" s="18">
        <v>4886.24</v>
      </c>
      <c r="F432" s="17" t="s">
        <v>34</v>
      </c>
      <c r="G432" s="18">
        <v>505955</v>
      </c>
      <c r="H432" s="19">
        <v>7123</v>
      </c>
      <c r="I432" s="18">
        <f t="shared" si="19"/>
        <v>71.031166643268293</v>
      </c>
      <c r="J432" s="18">
        <v>2628856.5</v>
      </c>
      <c r="K432" s="20">
        <f t="shared" si="21"/>
        <v>3.8320529964503441E-2</v>
      </c>
      <c r="L432" s="18">
        <f t="shared" si="20"/>
        <v>103.54689904712008</v>
      </c>
      <c r="M432" s="32"/>
    </row>
    <row r="433" spans="1:13" s="22" customFormat="1" x14ac:dyDescent="0.25">
      <c r="A433" s="16"/>
      <c r="B433" s="17" t="s">
        <v>863</v>
      </c>
      <c r="C433" s="23" t="s">
        <v>1029</v>
      </c>
      <c r="D433" s="23" t="s">
        <v>1030</v>
      </c>
      <c r="E433" s="18">
        <v>3</v>
      </c>
      <c r="F433" s="17" t="s">
        <v>34</v>
      </c>
      <c r="G433" s="18">
        <v>2640</v>
      </c>
      <c r="H433" s="19">
        <v>70</v>
      </c>
      <c r="I433" s="18">
        <f t="shared" si="19"/>
        <v>37.714285714285715</v>
      </c>
      <c r="J433" s="18">
        <v>12665</v>
      </c>
      <c r="K433" s="20">
        <f t="shared" si="21"/>
        <v>1.9995098201675858E-4</v>
      </c>
      <c r="L433" s="18">
        <f t="shared" si="20"/>
        <v>880</v>
      </c>
      <c r="M433" s="32"/>
    </row>
    <row r="434" spans="1:13" s="22" customFormat="1" x14ac:dyDescent="0.25">
      <c r="A434" s="16"/>
      <c r="B434" s="17" t="s">
        <v>1031</v>
      </c>
      <c r="C434" s="23" t="s">
        <v>1032</v>
      </c>
      <c r="D434" s="23" t="s">
        <v>1033</v>
      </c>
      <c r="E434" s="18">
        <v>1061.92</v>
      </c>
      <c r="F434" s="17" t="s">
        <v>862</v>
      </c>
      <c r="G434" s="18">
        <v>100908</v>
      </c>
      <c r="H434" s="19">
        <v>633</v>
      </c>
      <c r="I434" s="18">
        <f t="shared" si="19"/>
        <v>159.41232227488152</v>
      </c>
      <c r="J434" s="18">
        <v>811867</v>
      </c>
      <c r="K434" s="20">
        <f t="shared" si="21"/>
        <v>7.6426718535405587E-3</v>
      </c>
      <c r="L434" s="18">
        <f t="shared" si="20"/>
        <v>95.02410727738436</v>
      </c>
      <c r="M434" s="32"/>
    </row>
    <row r="435" spans="1:13" s="39" customFormat="1" x14ac:dyDescent="0.25">
      <c r="A435" s="25" t="s">
        <v>35</v>
      </c>
      <c r="B435" s="26"/>
      <c r="C435" s="26"/>
      <c r="D435" s="27"/>
      <c r="E435" s="28">
        <f>SUM(E393:E434)</f>
        <v>10499.82</v>
      </c>
      <c r="F435" s="27"/>
      <c r="G435" s="28">
        <f>SUM(G393:G434)</f>
        <v>1184444.17</v>
      </c>
      <c r="H435" s="29">
        <f>SUM(H393:H434)</f>
        <v>19306</v>
      </c>
      <c r="I435" s="28">
        <f t="shared" si="19"/>
        <v>61.351091370558372</v>
      </c>
      <c r="J435" s="28">
        <f>SUM(J393:J434)</f>
        <v>7436520.9900000002</v>
      </c>
      <c r="K435" s="30">
        <f t="shared" si="21"/>
        <v>8.9708626869516875E-2</v>
      </c>
      <c r="L435" s="28">
        <f t="shared" si="20"/>
        <v>112.80614048621786</v>
      </c>
      <c r="M435" s="31"/>
    </row>
    <row r="436" spans="1:13" s="22" customFormat="1" x14ac:dyDescent="0.25">
      <c r="A436" s="16"/>
      <c r="B436" s="17" t="s">
        <v>1034</v>
      </c>
      <c r="C436" s="23" t="s">
        <v>1035</v>
      </c>
      <c r="D436" s="23" t="s">
        <v>1036</v>
      </c>
      <c r="E436" s="18">
        <v>4996.6400000000003</v>
      </c>
      <c r="F436" s="17" t="s">
        <v>817</v>
      </c>
      <c r="G436" s="18">
        <v>68008</v>
      </c>
      <c r="H436" s="19">
        <v>2</v>
      </c>
      <c r="I436" s="18">
        <f t="shared" si="19"/>
        <v>34004</v>
      </c>
      <c r="J436" s="18">
        <v>482123</v>
      </c>
      <c r="K436" s="20">
        <f t="shared" si="21"/>
        <v>5.1508584791650448E-3</v>
      </c>
      <c r="L436" s="18">
        <f t="shared" si="20"/>
        <v>13.61074642159531</v>
      </c>
      <c r="M436" s="24"/>
    </row>
    <row r="437" spans="1:13" s="22" customFormat="1" x14ac:dyDescent="0.25">
      <c r="A437" s="16"/>
      <c r="B437" s="17" t="s">
        <v>1037</v>
      </c>
      <c r="C437" s="23" t="s">
        <v>1038</v>
      </c>
      <c r="D437" s="23" t="s">
        <v>1039</v>
      </c>
      <c r="E437" s="18">
        <v>2666</v>
      </c>
      <c r="F437" s="17" t="s">
        <v>820</v>
      </c>
      <c r="G437" s="18">
        <v>91402</v>
      </c>
      <c r="H437" s="19">
        <v>254</v>
      </c>
      <c r="I437" s="18">
        <f t="shared" si="19"/>
        <v>359.85039370078738</v>
      </c>
      <c r="J437" s="18">
        <v>841373</v>
      </c>
      <c r="K437" s="20">
        <f t="shared" si="21"/>
        <v>6.9226968402635487E-3</v>
      </c>
      <c r="L437" s="18">
        <f t="shared" si="20"/>
        <v>34.284321080270068</v>
      </c>
      <c r="M437" s="21"/>
    </row>
    <row r="438" spans="1:13" s="22" customFormat="1" x14ac:dyDescent="0.25">
      <c r="A438" s="16"/>
      <c r="B438" s="17" t="s">
        <v>1040</v>
      </c>
      <c r="C438" s="23" t="s">
        <v>1041</v>
      </c>
      <c r="D438" s="23" t="s">
        <v>1042</v>
      </c>
      <c r="E438" s="18">
        <v>602.41</v>
      </c>
      <c r="F438" s="17" t="s">
        <v>820</v>
      </c>
      <c r="G438" s="18">
        <v>81325</v>
      </c>
      <c r="H438" s="19">
        <v>435</v>
      </c>
      <c r="I438" s="18">
        <f t="shared" si="19"/>
        <v>186.95402298850576</v>
      </c>
      <c r="J438" s="18">
        <v>561872</v>
      </c>
      <c r="K438" s="20">
        <f t="shared" si="21"/>
        <v>6.1594748532245802E-3</v>
      </c>
      <c r="L438" s="18">
        <f t="shared" si="20"/>
        <v>134.99941900034861</v>
      </c>
      <c r="M438" s="21"/>
    </row>
    <row r="439" spans="1:13" s="22" customFormat="1" x14ac:dyDescent="0.25">
      <c r="A439" s="16"/>
      <c r="B439" s="17" t="s">
        <v>1040</v>
      </c>
      <c r="C439" s="23" t="s">
        <v>1043</v>
      </c>
      <c r="D439" s="23" t="s">
        <v>1044</v>
      </c>
      <c r="E439" s="18">
        <v>200</v>
      </c>
      <c r="F439" s="17" t="s">
        <v>820</v>
      </c>
      <c r="G439" s="18">
        <v>15699</v>
      </c>
      <c r="H439" s="19">
        <v>78</v>
      </c>
      <c r="I439" s="18">
        <f t="shared" si="19"/>
        <v>201.26923076923077</v>
      </c>
      <c r="J439" s="18">
        <v>127048</v>
      </c>
      <c r="K439" s="20">
        <f t="shared" si="21"/>
        <v>1.1890266919246564E-3</v>
      </c>
      <c r="L439" s="18">
        <f t="shared" si="20"/>
        <v>78.495000000000005</v>
      </c>
      <c r="M439" s="21"/>
    </row>
    <row r="440" spans="1:13" s="22" customFormat="1" x14ac:dyDescent="0.25">
      <c r="A440" s="16"/>
      <c r="B440" s="17" t="s">
        <v>1037</v>
      </c>
      <c r="C440" s="23" t="s">
        <v>1045</v>
      </c>
      <c r="D440" s="23" t="s">
        <v>1046</v>
      </c>
      <c r="E440" s="18">
        <v>257.77999999999997</v>
      </c>
      <c r="F440" s="17" t="s">
        <v>750</v>
      </c>
      <c r="G440" s="18">
        <v>3070</v>
      </c>
      <c r="H440" s="19">
        <v>5</v>
      </c>
      <c r="I440" s="18">
        <f t="shared" si="19"/>
        <v>614</v>
      </c>
      <c r="J440" s="18">
        <v>102430</v>
      </c>
      <c r="K440" s="20">
        <f t="shared" si="21"/>
        <v>2.3251875560282155E-4</v>
      </c>
      <c r="L440" s="18">
        <f t="shared" si="20"/>
        <v>11.909380091550936</v>
      </c>
      <c r="M440" s="24"/>
    </row>
    <row r="441" spans="1:13" s="22" customFormat="1" x14ac:dyDescent="0.25">
      <c r="A441" s="16"/>
      <c r="B441" s="17" t="s">
        <v>1047</v>
      </c>
      <c r="C441" s="23" t="s">
        <v>1048</v>
      </c>
      <c r="D441" s="23" t="s">
        <v>1049</v>
      </c>
      <c r="E441" s="18">
        <v>197.41</v>
      </c>
      <c r="F441" s="17" t="s">
        <v>750</v>
      </c>
      <c r="G441" s="18">
        <v>4018</v>
      </c>
      <c r="H441" s="19">
        <v>2</v>
      </c>
      <c r="I441" s="18">
        <f t="shared" si="19"/>
        <v>2009</v>
      </c>
      <c r="J441" s="18">
        <v>133732</v>
      </c>
      <c r="K441" s="20">
        <f t="shared" si="21"/>
        <v>3.043193355088394E-4</v>
      </c>
      <c r="L441" s="18">
        <f t="shared" si="20"/>
        <v>20.353578846056433</v>
      </c>
      <c r="M441" s="21"/>
    </row>
    <row r="442" spans="1:13" s="39" customFormat="1" x14ac:dyDescent="0.25">
      <c r="A442" s="25" t="s">
        <v>1050</v>
      </c>
      <c r="B442" s="26"/>
      <c r="C442" s="26"/>
      <c r="D442" s="27"/>
      <c r="E442" s="28">
        <f>SUM(E436:E441)</f>
        <v>8920.2400000000016</v>
      </c>
      <c r="F442" s="27"/>
      <c r="G442" s="28">
        <f>SUM(G436:G441)</f>
        <v>263522</v>
      </c>
      <c r="H442" s="29">
        <f>SUM(H436:H441)</f>
        <v>776</v>
      </c>
      <c r="I442" s="28">
        <f t="shared" si="19"/>
        <v>339.59020618556701</v>
      </c>
      <c r="J442" s="28">
        <f>SUM(J436:J441)</f>
        <v>2248578</v>
      </c>
      <c r="K442" s="30">
        <f t="shared" si="21"/>
        <v>1.9958894955689491E-2</v>
      </c>
      <c r="L442" s="28">
        <f t="shared" si="20"/>
        <v>29.542030259275531</v>
      </c>
      <c r="M442" s="31"/>
    </row>
    <row r="443" spans="1:13" s="22" customFormat="1" x14ac:dyDescent="0.25">
      <c r="A443" s="16"/>
      <c r="B443" s="17" t="s">
        <v>1051</v>
      </c>
      <c r="C443" s="23" t="s">
        <v>1052</v>
      </c>
      <c r="D443" s="23" t="s">
        <v>1053</v>
      </c>
      <c r="E443" s="18">
        <v>90.58</v>
      </c>
      <c r="F443" s="17" t="s">
        <v>657</v>
      </c>
      <c r="G443" s="18">
        <v>16403.400000000001</v>
      </c>
      <c r="H443" s="19">
        <v>104</v>
      </c>
      <c r="I443" s="18">
        <f t="shared" si="19"/>
        <v>157.72500000000002</v>
      </c>
      <c r="J443" s="18">
        <v>154977.5</v>
      </c>
      <c r="K443" s="20">
        <f t="shared" si="21"/>
        <v>1.2423772493991281E-3</v>
      </c>
      <c r="L443" s="18">
        <f t="shared" si="20"/>
        <v>181.09295650253921</v>
      </c>
      <c r="M443" s="24"/>
    </row>
    <row r="444" spans="1:13" s="22" customFormat="1" x14ac:dyDescent="0.25">
      <c r="A444" s="16"/>
      <c r="B444" s="17" t="s">
        <v>1051</v>
      </c>
      <c r="C444" s="23" t="s">
        <v>1054</v>
      </c>
      <c r="D444" s="23" t="s">
        <v>1055</v>
      </c>
      <c r="E444" s="18">
        <v>35.65</v>
      </c>
      <c r="F444" s="17" t="s">
        <v>1056</v>
      </c>
      <c r="G444" s="18">
        <v>3175</v>
      </c>
      <c r="H444" s="19">
        <v>15</v>
      </c>
      <c r="I444" s="18">
        <f t="shared" si="19"/>
        <v>211.66666666666666</v>
      </c>
      <c r="J444" s="18">
        <v>69168</v>
      </c>
      <c r="K444" s="20">
        <f t="shared" si="21"/>
        <v>2.4047135147848807E-4</v>
      </c>
      <c r="L444" s="18">
        <f t="shared" si="20"/>
        <v>89.060308555399729</v>
      </c>
      <c r="M444" s="24"/>
    </row>
    <row r="445" spans="1:13" s="22" customFormat="1" x14ac:dyDescent="0.25">
      <c r="A445" s="16"/>
      <c r="B445" s="17" t="s">
        <v>1051</v>
      </c>
      <c r="C445" s="23" t="s">
        <v>1057</v>
      </c>
      <c r="D445" s="23" t="s">
        <v>1058</v>
      </c>
      <c r="E445" s="18">
        <v>31.21</v>
      </c>
      <c r="F445" s="17" t="s">
        <v>1016</v>
      </c>
      <c r="G445" s="18">
        <v>21304</v>
      </c>
      <c r="H445" s="19">
        <v>29</v>
      </c>
      <c r="I445" s="18">
        <f t="shared" si="19"/>
        <v>734.62068965517244</v>
      </c>
      <c r="J445" s="18">
        <v>131506</v>
      </c>
      <c r="K445" s="20">
        <f t="shared" si="21"/>
        <v>1.61354383366857E-3</v>
      </c>
      <c r="L445" s="18">
        <f t="shared" si="20"/>
        <v>682.60173021467472</v>
      </c>
      <c r="M445" s="24"/>
    </row>
    <row r="446" spans="1:13" s="42" customFormat="1" x14ac:dyDescent="0.25">
      <c r="A446" s="16"/>
      <c r="B446" s="17" t="s">
        <v>1051</v>
      </c>
      <c r="C446" s="23" t="s">
        <v>1059</v>
      </c>
      <c r="D446" s="23" t="s">
        <v>1060</v>
      </c>
      <c r="E446" s="18">
        <v>51.68</v>
      </c>
      <c r="F446" s="17" t="s">
        <v>335</v>
      </c>
      <c r="G446" s="18">
        <v>8068</v>
      </c>
      <c r="H446" s="19">
        <v>105</v>
      </c>
      <c r="I446" s="18">
        <f t="shared" si="19"/>
        <v>76.838095238095235</v>
      </c>
      <c r="J446" s="18">
        <v>65427.099999999991</v>
      </c>
      <c r="K446" s="20">
        <f t="shared" si="21"/>
        <v>6.1106231928454856E-4</v>
      </c>
      <c r="L446" s="18">
        <f t="shared" si="20"/>
        <v>156.11455108359132</v>
      </c>
      <c r="M446" s="24"/>
    </row>
    <row r="447" spans="1:13" s="42" customFormat="1" x14ac:dyDescent="0.25">
      <c r="A447" s="16"/>
      <c r="B447" s="17" t="s">
        <v>1051</v>
      </c>
      <c r="C447" s="23" t="s">
        <v>1061</v>
      </c>
      <c r="D447" s="23" t="s">
        <v>1062</v>
      </c>
      <c r="E447" s="18">
        <v>46.85</v>
      </c>
      <c r="F447" s="17" t="s">
        <v>1063</v>
      </c>
      <c r="G447" s="18">
        <v>21374</v>
      </c>
      <c r="H447" s="19">
        <v>34</v>
      </c>
      <c r="I447" s="18">
        <f t="shared" si="19"/>
        <v>628.64705882352939</v>
      </c>
      <c r="J447" s="18">
        <v>160769</v>
      </c>
      <c r="K447" s="20">
        <f t="shared" si="21"/>
        <v>1.6188455642523478E-3</v>
      </c>
      <c r="L447" s="18">
        <f t="shared" si="20"/>
        <v>456.22198505869795</v>
      </c>
      <c r="M447" s="24"/>
    </row>
    <row r="448" spans="1:13" s="42" customFormat="1" x14ac:dyDescent="0.25">
      <c r="A448" s="16"/>
      <c r="B448" s="17" t="s">
        <v>1051</v>
      </c>
      <c r="C448" s="23" t="s">
        <v>1064</v>
      </c>
      <c r="D448" s="23" t="s">
        <v>1065</v>
      </c>
      <c r="E448" s="18">
        <v>42.06</v>
      </c>
      <c r="F448" s="17" t="s">
        <v>1066</v>
      </c>
      <c r="G448" s="18">
        <v>11350</v>
      </c>
      <c r="H448" s="19">
        <v>9</v>
      </c>
      <c r="I448" s="18">
        <f t="shared" si="19"/>
        <v>1261.1111111111111</v>
      </c>
      <c r="J448" s="18">
        <v>85255</v>
      </c>
      <c r="K448" s="20">
        <f t="shared" si="21"/>
        <v>8.596377446553825E-4</v>
      </c>
      <c r="L448" s="18">
        <f t="shared" si="20"/>
        <v>269.85259153590107</v>
      </c>
      <c r="M448" s="24"/>
    </row>
    <row r="449" spans="1:13" s="42" customFormat="1" x14ac:dyDescent="0.25">
      <c r="A449" s="16"/>
      <c r="B449" s="17" t="s">
        <v>1051</v>
      </c>
      <c r="C449" s="23" t="s">
        <v>1067</v>
      </c>
      <c r="D449" s="23" t="s">
        <v>1068</v>
      </c>
      <c r="E449" s="18">
        <v>19</v>
      </c>
      <c r="F449" s="17" t="s">
        <v>1069</v>
      </c>
      <c r="G449" s="18">
        <v>5038.6000000000004</v>
      </c>
      <c r="H449" s="19">
        <v>15</v>
      </c>
      <c r="I449" s="18">
        <f t="shared" si="19"/>
        <v>335.90666666666669</v>
      </c>
      <c r="J449" s="18">
        <v>45179.6</v>
      </c>
      <c r="K449" s="20">
        <f t="shared" si="21"/>
        <v>3.8161856742031816E-4</v>
      </c>
      <c r="L449" s="18">
        <f t="shared" si="20"/>
        <v>265.18947368421055</v>
      </c>
      <c r="M449" s="24"/>
    </row>
    <row r="450" spans="1:13" s="42" customFormat="1" x14ac:dyDescent="0.25">
      <c r="A450" s="16"/>
      <c r="B450" s="17" t="s">
        <v>1051</v>
      </c>
      <c r="C450" s="23" t="s">
        <v>1070</v>
      </c>
      <c r="D450" s="23" t="s">
        <v>1071</v>
      </c>
      <c r="E450" s="18">
        <v>176.7</v>
      </c>
      <c r="F450" s="17" t="s">
        <v>281</v>
      </c>
      <c r="G450" s="18">
        <v>14961</v>
      </c>
      <c r="H450" s="19">
        <v>54</v>
      </c>
      <c r="I450" s="18">
        <f t="shared" si="19"/>
        <v>277.05555555555554</v>
      </c>
      <c r="J450" s="18">
        <v>176245</v>
      </c>
      <c r="K450" s="20">
        <f t="shared" si="21"/>
        <v>1.1331313037699717E-3</v>
      </c>
      <c r="L450" s="18">
        <f t="shared" si="20"/>
        <v>84.668930390492363</v>
      </c>
      <c r="M450" s="24"/>
    </row>
    <row r="451" spans="1:13" s="42" customFormat="1" x14ac:dyDescent="0.25">
      <c r="A451" s="16"/>
      <c r="B451" s="17" t="s">
        <v>1051</v>
      </c>
      <c r="C451" s="23" t="s">
        <v>1072</v>
      </c>
      <c r="D451" s="23" t="s">
        <v>1073</v>
      </c>
      <c r="E451" s="18">
        <v>120</v>
      </c>
      <c r="F451" s="17" t="s">
        <v>1074</v>
      </c>
      <c r="G451" s="18">
        <v>4000</v>
      </c>
      <c r="H451" s="19">
        <v>8</v>
      </c>
      <c r="I451" s="18">
        <f t="shared" si="19"/>
        <v>500</v>
      </c>
      <c r="J451" s="18">
        <v>121540</v>
      </c>
      <c r="K451" s="20">
        <f t="shared" si="21"/>
        <v>3.0295603335872513E-4</v>
      </c>
      <c r="L451" s="18">
        <f t="shared" si="20"/>
        <v>33.333333333333336</v>
      </c>
      <c r="M451" s="24"/>
    </row>
    <row r="452" spans="1:13" s="42" customFormat="1" x14ac:dyDescent="0.25">
      <c r="A452" s="16"/>
      <c r="B452" s="17" t="s">
        <v>1051</v>
      </c>
      <c r="C452" s="23" t="s">
        <v>1075</v>
      </c>
      <c r="D452" s="23" t="s">
        <v>1076</v>
      </c>
      <c r="E452" s="18">
        <v>78.430000000000007</v>
      </c>
      <c r="F452" s="17" t="s">
        <v>1077</v>
      </c>
      <c r="G452" s="18">
        <v>14623</v>
      </c>
      <c r="H452" s="19">
        <v>167</v>
      </c>
      <c r="I452" s="18">
        <f t="shared" si="19"/>
        <v>87.562874251497007</v>
      </c>
      <c r="J452" s="18">
        <v>125938</v>
      </c>
      <c r="K452" s="20">
        <f t="shared" si="21"/>
        <v>1.1075315189511593E-3</v>
      </c>
      <c r="L452" s="18">
        <f t="shared" si="20"/>
        <v>186.44651281397424</v>
      </c>
      <c r="M452" s="24"/>
    </row>
    <row r="453" spans="1:13" s="42" customFormat="1" x14ac:dyDescent="0.25">
      <c r="A453" s="16"/>
      <c r="B453" s="17" t="s">
        <v>1078</v>
      </c>
      <c r="C453" s="23" t="s">
        <v>1079</v>
      </c>
      <c r="D453" s="23" t="s">
        <v>1080</v>
      </c>
      <c r="E453" s="18">
        <v>88.82</v>
      </c>
      <c r="F453" s="17" t="s">
        <v>230</v>
      </c>
      <c r="G453" s="18">
        <v>8760.7000000000007</v>
      </c>
      <c r="H453" s="19">
        <v>282</v>
      </c>
      <c r="I453" s="18">
        <f t="shared" si="19"/>
        <v>31.066312056737591</v>
      </c>
      <c r="J453" s="18">
        <v>92186.099999999991</v>
      </c>
      <c r="K453" s="20">
        <f t="shared" si="21"/>
        <v>6.6352673036144591E-4</v>
      </c>
      <c r="L453" s="18">
        <f t="shared" si="20"/>
        <v>98.634316595361426</v>
      </c>
      <c r="M453" s="24"/>
    </row>
    <row r="454" spans="1:13" s="46" customFormat="1" x14ac:dyDescent="0.25">
      <c r="A454" s="16"/>
      <c r="B454" s="45" t="s">
        <v>1051</v>
      </c>
      <c r="C454" s="23" t="s">
        <v>1081</v>
      </c>
      <c r="D454" s="23" t="s">
        <v>1082</v>
      </c>
      <c r="E454" s="18">
        <v>165.15</v>
      </c>
      <c r="F454" s="17" t="s">
        <v>1083</v>
      </c>
      <c r="G454" s="18">
        <v>23990</v>
      </c>
      <c r="H454" s="19">
        <v>121</v>
      </c>
      <c r="I454" s="18">
        <f t="shared" si="19"/>
        <v>198.26446280991735</v>
      </c>
      <c r="J454" s="18">
        <v>148745</v>
      </c>
      <c r="K454" s="20">
        <f t="shared" si="21"/>
        <v>1.8169788100689539E-3</v>
      </c>
      <c r="L454" s="18">
        <f t="shared" si="20"/>
        <v>145.26188313654254</v>
      </c>
      <c r="M454" s="24"/>
    </row>
    <row r="455" spans="1:13" s="42" customFormat="1" x14ac:dyDescent="0.25">
      <c r="A455" s="16"/>
      <c r="B455" s="17" t="s">
        <v>1051</v>
      </c>
      <c r="C455" s="23" t="s">
        <v>1084</v>
      </c>
      <c r="D455" s="23" t="s">
        <v>1085</v>
      </c>
      <c r="E455" s="18">
        <v>76.64</v>
      </c>
      <c r="F455" s="17" t="s">
        <v>1016</v>
      </c>
      <c r="G455" s="18">
        <v>54105</v>
      </c>
      <c r="H455" s="19">
        <v>91</v>
      </c>
      <c r="I455" s="18">
        <f t="shared" si="19"/>
        <v>594.56043956043959</v>
      </c>
      <c r="J455" s="18">
        <v>401290</v>
      </c>
      <c r="K455" s="20">
        <f t="shared" si="21"/>
        <v>4.0978590462184558E-3</v>
      </c>
      <c r="L455" s="18">
        <f t="shared" si="20"/>
        <v>705.96294363256789</v>
      </c>
      <c r="M455" s="24"/>
    </row>
    <row r="456" spans="1:13" s="42" customFormat="1" x14ac:dyDescent="0.25">
      <c r="A456" s="16"/>
      <c r="B456" s="17" t="s">
        <v>1051</v>
      </c>
      <c r="C456" s="23" t="s">
        <v>1086</v>
      </c>
      <c r="D456" s="23" t="s">
        <v>1087</v>
      </c>
      <c r="E456" s="18">
        <v>20.34</v>
      </c>
      <c r="F456" s="17" t="s">
        <v>677</v>
      </c>
      <c r="G456" s="18"/>
      <c r="H456" s="19"/>
      <c r="I456" s="18">
        <f t="shared" si="19"/>
        <v>0</v>
      </c>
      <c r="J456" s="18"/>
      <c r="K456" s="20">
        <f t="shared" si="21"/>
        <v>0</v>
      </c>
      <c r="L456" s="18">
        <f t="shared" si="20"/>
        <v>0</v>
      </c>
      <c r="M456" s="32"/>
    </row>
    <row r="457" spans="1:13" s="42" customFormat="1" x14ac:dyDescent="0.25">
      <c r="A457" s="16"/>
      <c r="B457" s="17" t="s">
        <v>1051</v>
      </c>
      <c r="C457" s="23" t="s">
        <v>1088</v>
      </c>
      <c r="D457" s="23" t="s">
        <v>1089</v>
      </c>
      <c r="E457" s="18">
        <v>20.34</v>
      </c>
      <c r="F457" s="17" t="s">
        <v>1016</v>
      </c>
      <c r="G457" s="18">
        <v>8150</v>
      </c>
      <c r="H457" s="19">
        <v>9</v>
      </c>
      <c r="I457" s="18">
        <f t="shared" si="19"/>
        <v>905.55555555555554</v>
      </c>
      <c r="J457" s="18">
        <v>47194</v>
      </c>
      <c r="K457" s="20">
        <f t="shared" si="21"/>
        <v>6.1727291796840244E-4</v>
      </c>
      <c r="L457" s="18">
        <f t="shared" si="20"/>
        <v>400.68829891838743</v>
      </c>
      <c r="M457" s="32"/>
    </row>
    <row r="458" spans="1:13" s="42" customFormat="1" x14ac:dyDescent="0.25">
      <c r="A458" s="16"/>
      <c r="B458" s="17" t="s">
        <v>1051</v>
      </c>
      <c r="C458" s="23" t="s">
        <v>1090</v>
      </c>
      <c r="D458" s="23" t="s">
        <v>1091</v>
      </c>
      <c r="E458" s="18">
        <v>18</v>
      </c>
      <c r="F458" s="17" t="s">
        <v>677</v>
      </c>
      <c r="G458" s="18"/>
      <c r="H458" s="19"/>
      <c r="I458" s="18">
        <f t="shared" si="19"/>
        <v>0</v>
      </c>
      <c r="J458" s="18"/>
      <c r="K458" s="20">
        <f t="shared" si="21"/>
        <v>0</v>
      </c>
      <c r="L458" s="18">
        <f t="shared" si="20"/>
        <v>0</v>
      </c>
      <c r="M458" s="24"/>
    </row>
    <row r="459" spans="1:13" s="42" customFormat="1" x14ac:dyDescent="0.25">
      <c r="A459" s="16"/>
      <c r="B459" s="17" t="s">
        <v>1051</v>
      </c>
      <c r="C459" s="23" t="s">
        <v>1092</v>
      </c>
      <c r="D459" s="23" t="s">
        <v>1093</v>
      </c>
      <c r="E459" s="18">
        <v>18</v>
      </c>
      <c r="F459" s="17" t="s">
        <v>1016</v>
      </c>
      <c r="G459" s="18">
        <v>2680</v>
      </c>
      <c r="H459" s="19">
        <v>2</v>
      </c>
      <c r="I459" s="18">
        <f t="shared" si="19"/>
        <v>1340</v>
      </c>
      <c r="J459" s="18">
        <v>38390</v>
      </c>
      <c r="K459" s="20">
        <f t="shared" si="21"/>
        <v>2.0298054235034582E-4</v>
      </c>
      <c r="L459" s="18">
        <f t="shared" si="20"/>
        <v>148.88888888888889</v>
      </c>
      <c r="M459" s="24"/>
    </row>
    <row r="460" spans="1:13" s="42" customFormat="1" x14ac:dyDescent="0.25">
      <c r="A460" s="16"/>
      <c r="B460" s="17" t="s">
        <v>1051</v>
      </c>
      <c r="C460" s="23" t="s">
        <v>1094</v>
      </c>
      <c r="D460" s="23" t="s">
        <v>1095</v>
      </c>
      <c r="E460" s="18">
        <v>21.31</v>
      </c>
      <c r="F460" s="17" t="s">
        <v>1016</v>
      </c>
      <c r="G460" s="18">
        <v>4770</v>
      </c>
      <c r="H460" s="19">
        <v>9</v>
      </c>
      <c r="I460" s="18">
        <f t="shared" si="19"/>
        <v>530</v>
      </c>
      <c r="J460" s="18">
        <v>19720</v>
      </c>
      <c r="K460" s="20">
        <f t="shared" si="21"/>
        <v>3.6127506978027974E-4</v>
      </c>
      <c r="L460" s="18">
        <f t="shared" si="20"/>
        <v>223.83857343969967</v>
      </c>
      <c r="M460" s="24"/>
    </row>
    <row r="461" spans="1:13" s="42" customFormat="1" x14ac:dyDescent="0.25">
      <c r="A461" s="16"/>
      <c r="B461" s="17" t="s">
        <v>1051</v>
      </c>
      <c r="C461" s="23" t="s">
        <v>1096</v>
      </c>
      <c r="D461" s="23" t="s">
        <v>1097</v>
      </c>
      <c r="E461" s="18">
        <v>80</v>
      </c>
      <c r="F461" s="17" t="s">
        <v>671</v>
      </c>
      <c r="G461" s="18">
        <v>13535.5</v>
      </c>
      <c r="H461" s="19">
        <v>53</v>
      </c>
      <c r="I461" s="18">
        <f t="shared" si="19"/>
        <v>255.38679245283018</v>
      </c>
      <c r="J461" s="18">
        <v>133950.09999999998</v>
      </c>
      <c r="K461" s="20">
        <f t="shared" si="21"/>
        <v>1.0251653473817559E-3</v>
      </c>
      <c r="L461" s="18">
        <f t="shared" si="20"/>
        <v>169.19374999999999</v>
      </c>
      <c r="M461" s="24"/>
    </row>
    <row r="462" spans="1:13" s="42" customFormat="1" x14ac:dyDescent="0.25">
      <c r="A462" s="16"/>
      <c r="B462" s="17" t="s">
        <v>1051</v>
      </c>
      <c r="C462" s="23" t="s">
        <v>1098</v>
      </c>
      <c r="D462" s="23" t="s">
        <v>1099</v>
      </c>
      <c r="E462" s="18">
        <v>19.7</v>
      </c>
      <c r="F462" s="17" t="s">
        <v>1069</v>
      </c>
      <c r="G462" s="18"/>
      <c r="H462" s="19"/>
      <c r="I462" s="18">
        <f t="shared" si="19"/>
        <v>0</v>
      </c>
      <c r="J462" s="18"/>
      <c r="K462" s="20">
        <f t="shared" si="21"/>
        <v>0</v>
      </c>
      <c r="L462" s="18">
        <f t="shared" si="20"/>
        <v>0</v>
      </c>
      <c r="M462" s="24"/>
    </row>
    <row r="463" spans="1:13" s="42" customFormat="1" x14ac:dyDescent="0.25">
      <c r="A463" s="16"/>
      <c r="B463" s="17" t="s">
        <v>1051</v>
      </c>
      <c r="C463" s="23" t="s">
        <v>1100</v>
      </c>
      <c r="D463" s="17" t="s">
        <v>1101</v>
      </c>
      <c r="E463" s="18">
        <v>20</v>
      </c>
      <c r="F463" s="17" t="s">
        <v>1069</v>
      </c>
      <c r="G463" s="18">
        <v>4107</v>
      </c>
      <c r="H463" s="19">
        <v>17</v>
      </c>
      <c r="I463" s="18">
        <f t="shared" si="19"/>
        <v>241.58823529411765</v>
      </c>
      <c r="J463" s="18">
        <v>48994.7</v>
      </c>
      <c r="K463" s="20">
        <f t="shared" si="21"/>
        <v>3.1106010725107103E-4</v>
      </c>
      <c r="L463" s="18">
        <f t="shared" si="20"/>
        <v>205.35</v>
      </c>
      <c r="M463" s="24"/>
    </row>
    <row r="464" spans="1:13" s="42" customFormat="1" x14ac:dyDescent="0.25">
      <c r="A464" s="16"/>
      <c r="B464" s="17" t="s">
        <v>1051</v>
      </c>
      <c r="C464" s="23" t="s">
        <v>1102</v>
      </c>
      <c r="D464" s="23" t="s">
        <v>1103</v>
      </c>
      <c r="E464" s="18">
        <v>67</v>
      </c>
      <c r="F464" s="17" t="s">
        <v>732</v>
      </c>
      <c r="G464" s="18">
        <v>28525.83</v>
      </c>
      <c r="H464" s="19">
        <v>734</v>
      </c>
      <c r="I464" s="18">
        <f t="shared" si="19"/>
        <v>38.863528610354223</v>
      </c>
      <c r="J464" s="18">
        <v>251905.63</v>
      </c>
      <c r="K464" s="20">
        <f t="shared" si="21"/>
        <v>2.1605180762663307E-3</v>
      </c>
      <c r="L464" s="18">
        <f t="shared" si="20"/>
        <v>425.75865671641793</v>
      </c>
      <c r="M464" s="24"/>
    </row>
    <row r="465" spans="1:13" x14ac:dyDescent="0.25">
      <c r="A465" s="16"/>
      <c r="B465" s="17" t="s">
        <v>1051</v>
      </c>
      <c r="C465" s="23" t="s">
        <v>1104</v>
      </c>
      <c r="D465" s="23" t="s">
        <v>1105</v>
      </c>
      <c r="E465" s="18">
        <v>32</v>
      </c>
      <c r="F465" s="17" t="s">
        <v>826</v>
      </c>
      <c r="G465" s="18">
        <v>5569.7</v>
      </c>
      <c r="H465" s="19">
        <v>12</v>
      </c>
      <c r="I465" s="18">
        <f t="shared" si="19"/>
        <v>464.14166666666665</v>
      </c>
      <c r="J465" s="18">
        <v>51033.399999999994</v>
      </c>
      <c r="K465" s="20">
        <f t="shared" si="21"/>
        <v>4.2184355474952283E-4</v>
      </c>
      <c r="L465" s="18">
        <f t="shared" si="20"/>
        <v>174.05312499999999</v>
      </c>
      <c r="M465" s="24"/>
    </row>
    <row r="466" spans="1:13" x14ac:dyDescent="0.25">
      <c r="A466" s="16"/>
      <c r="B466" s="17" t="s">
        <v>1051</v>
      </c>
      <c r="C466" s="23" t="s">
        <v>1106</v>
      </c>
      <c r="D466" s="23" t="s">
        <v>1107</v>
      </c>
      <c r="E466" s="18">
        <v>14.95</v>
      </c>
      <c r="F466" s="17" t="s">
        <v>797</v>
      </c>
      <c r="G466" s="18">
        <v>2888.2</v>
      </c>
      <c r="H466" s="19">
        <v>74</v>
      </c>
      <c r="I466" s="18">
        <f t="shared" si="19"/>
        <v>39.029729729729731</v>
      </c>
      <c r="J466" s="18">
        <v>22130.5</v>
      </c>
      <c r="K466" s="20">
        <f t="shared" si="21"/>
        <v>2.1874940388666745E-4</v>
      </c>
      <c r="L466" s="18">
        <f t="shared" si="20"/>
        <v>193.19063545150502</v>
      </c>
      <c r="M466" s="24"/>
    </row>
    <row r="467" spans="1:13" x14ac:dyDescent="0.25">
      <c r="A467" s="16"/>
      <c r="B467" s="17" t="s">
        <v>1051</v>
      </c>
      <c r="C467" s="23" t="s">
        <v>1108</v>
      </c>
      <c r="D467" s="23" t="s">
        <v>1109</v>
      </c>
      <c r="E467" s="18">
        <v>24.5</v>
      </c>
      <c r="F467" s="17" t="s">
        <v>759</v>
      </c>
      <c r="G467" s="18">
        <v>5796</v>
      </c>
      <c r="H467" s="19">
        <v>228</v>
      </c>
      <c r="I467" s="18">
        <f t="shared" si="19"/>
        <v>25.421052631578949</v>
      </c>
      <c r="J467" s="18">
        <v>57491</v>
      </c>
      <c r="K467" s="20">
        <f t="shared" si="21"/>
        <v>4.3898329233679273E-4</v>
      </c>
      <c r="L467" s="18">
        <f t="shared" si="20"/>
        <v>236.57142857142858</v>
      </c>
      <c r="M467" s="24"/>
    </row>
    <row r="468" spans="1:13" x14ac:dyDescent="0.25">
      <c r="A468" s="16"/>
      <c r="B468" s="17" t="s">
        <v>1110</v>
      </c>
      <c r="C468" s="23" t="s">
        <v>1111</v>
      </c>
      <c r="D468" s="23" t="s">
        <v>1112</v>
      </c>
      <c r="E468" s="18">
        <v>24.5</v>
      </c>
      <c r="F468" s="17" t="s">
        <v>732</v>
      </c>
      <c r="G468" s="18">
        <v>5455</v>
      </c>
      <c r="H468" s="19">
        <v>278</v>
      </c>
      <c r="I468" s="18">
        <f t="shared" si="19"/>
        <v>19.622302158273381</v>
      </c>
      <c r="J468" s="18">
        <v>51028.799999999996</v>
      </c>
      <c r="K468" s="20">
        <f t="shared" si="21"/>
        <v>4.1315629049296142E-4</v>
      </c>
      <c r="L468" s="18">
        <f t="shared" si="20"/>
        <v>222.65306122448979</v>
      </c>
      <c r="M468" s="24"/>
    </row>
    <row r="469" spans="1:13" x14ac:dyDescent="0.25">
      <c r="A469" s="16"/>
      <c r="B469" s="17" t="s">
        <v>1113</v>
      </c>
      <c r="C469" s="33" t="s">
        <v>1114</v>
      </c>
      <c r="D469" s="23" t="s">
        <v>1115</v>
      </c>
      <c r="E469" s="18">
        <v>141.97</v>
      </c>
      <c r="F469" s="17" t="s">
        <v>500</v>
      </c>
      <c r="G469" s="18">
        <v>14794.4</v>
      </c>
      <c r="H469" s="19">
        <v>27</v>
      </c>
      <c r="I469" s="18">
        <f t="shared" si="19"/>
        <v>547.94074074074069</v>
      </c>
      <c r="J469" s="18">
        <v>225565.4</v>
      </c>
      <c r="K469" s="20">
        <f t="shared" ref="K469:K500" si="22">G469/$G$528</f>
        <v>1.1205131849805808E-3</v>
      </c>
      <c r="L469" s="18">
        <f t="shared" si="20"/>
        <v>104.20793125308164</v>
      </c>
      <c r="M469" s="24"/>
    </row>
    <row r="470" spans="1:13" x14ac:dyDescent="0.25">
      <c r="A470" s="16"/>
      <c r="B470" s="45" t="s">
        <v>1051</v>
      </c>
      <c r="C470" s="33" t="s">
        <v>1116</v>
      </c>
      <c r="D470" s="23" t="s">
        <v>1117</v>
      </c>
      <c r="E470" s="18">
        <v>38</v>
      </c>
      <c r="F470" s="17" t="s">
        <v>1118</v>
      </c>
      <c r="G470" s="18">
        <v>5737.82</v>
      </c>
      <c r="H470" s="19">
        <v>207</v>
      </c>
      <c r="I470" s="18">
        <f t="shared" si="19"/>
        <v>27.718937198067632</v>
      </c>
      <c r="J470" s="18">
        <v>69010.14</v>
      </c>
      <c r="K470" s="20">
        <f t="shared" si="22"/>
        <v>4.3457679683159002E-4</v>
      </c>
      <c r="L470" s="18">
        <f t="shared" si="20"/>
        <v>150.99526315789473</v>
      </c>
      <c r="M470" s="24"/>
    </row>
    <row r="471" spans="1:13" x14ac:dyDescent="0.25">
      <c r="A471" s="16"/>
      <c r="B471" s="45" t="s">
        <v>1051</v>
      </c>
      <c r="C471" s="33" t="s">
        <v>1119</v>
      </c>
      <c r="D471" s="23" t="s">
        <v>1120</v>
      </c>
      <c r="E471" s="18">
        <v>40</v>
      </c>
      <c r="F471" s="17" t="s">
        <v>1118</v>
      </c>
      <c r="G471" s="18">
        <v>17235.5</v>
      </c>
      <c r="H471" s="19">
        <v>662</v>
      </c>
      <c r="I471" s="18">
        <f t="shared" si="19"/>
        <v>26.035498489425983</v>
      </c>
      <c r="J471" s="18">
        <v>183726</v>
      </c>
      <c r="K471" s="20">
        <f t="shared" si="22"/>
        <v>1.3053996782385767E-3</v>
      </c>
      <c r="L471" s="18">
        <f t="shared" si="20"/>
        <v>430.88749999999999</v>
      </c>
      <c r="M471" s="24"/>
    </row>
    <row r="472" spans="1:13" x14ac:dyDescent="0.25">
      <c r="A472" s="16"/>
      <c r="B472" s="45" t="s">
        <v>1051</v>
      </c>
      <c r="C472" s="33" t="s">
        <v>1121</v>
      </c>
      <c r="D472" s="23" t="s">
        <v>1122</v>
      </c>
      <c r="E472" s="18">
        <v>17.079999999999998</v>
      </c>
      <c r="F472" s="17" t="s">
        <v>1123</v>
      </c>
      <c r="G472" s="18">
        <v>12398</v>
      </c>
      <c r="H472" s="19">
        <v>3</v>
      </c>
      <c r="I472" s="18">
        <f t="shared" si="19"/>
        <v>4132.666666666667</v>
      </c>
      <c r="J472" s="18">
        <v>163463</v>
      </c>
      <c r="K472" s="20">
        <f t="shared" si="22"/>
        <v>9.3901222539536852E-4</v>
      </c>
      <c r="L472" s="18">
        <f t="shared" si="20"/>
        <v>725.87822014051528</v>
      </c>
      <c r="M472" s="24"/>
    </row>
    <row r="473" spans="1:13" x14ac:dyDescent="0.25">
      <c r="A473" s="16"/>
      <c r="B473" s="45" t="s">
        <v>1051</v>
      </c>
      <c r="C473" s="23" t="s">
        <v>1124</v>
      </c>
      <c r="D473" s="23" t="s">
        <v>1125</v>
      </c>
      <c r="E473" s="18">
        <v>20</v>
      </c>
      <c r="F473" s="17" t="s">
        <v>1016</v>
      </c>
      <c r="G473" s="18">
        <v>2578</v>
      </c>
      <c r="H473" s="19">
        <v>2</v>
      </c>
      <c r="I473" s="18">
        <f t="shared" si="19"/>
        <v>1289</v>
      </c>
      <c r="J473" s="18">
        <v>22399.1</v>
      </c>
      <c r="K473" s="20">
        <f t="shared" si="22"/>
        <v>1.9525516349969835E-4</v>
      </c>
      <c r="L473" s="18">
        <f t="shared" si="20"/>
        <v>128.9</v>
      </c>
      <c r="M473" s="24"/>
    </row>
    <row r="474" spans="1:13" x14ac:dyDescent="0.25">
      <c r="A474" s="16"/>
      <c r="B474" s="17" t="s">
        <v>1051</v>
      </c>
      <c r="C474" s="23" t="s">
        <v>1126</v>
      </c>
      <c r="D474" s="23" t="s">
        <v>1127</v>
      </c>
      <c r="E474" s="18">
        <v>21.9</v>
      </c>
      <c r="F474" s="17" t="s">
        <v>1128</v>
      </c>
      <c r="G474" s="18">
        <v>1198</v>
      </c>
      <c r="H474" s="19">
        <v>12</v>
      </c>
      <c r="I474" s="18">
        <f t="shared" si="19"/>
        <v>99.833333333333329</v>
      </c>
      <c r="J474" s="18">
        <v>46742</v>
      </c>
      <c r="K474" s="20">
        <f t="shared" si="22"/>
        <v>9.0735331990938177E-5</v>
      </c>
      <c r="L474" s="18">
        <f t="shared" si="20"/>
        <v>54.70319634703197</v>
      </c>
      <c r="M474" s="24"/>
    </row>
    <row r="475" spans="1:13" x14ac:dyDescent="0.25">
      <c r="A475" s="16"/>
      <c r="B475" s="45" t="s">
        <v>1051</v>
      </c>
      <c r="C475" s="33" t="s">
        <v>1129</v>
      </c>
      <c r="D475" s="23" t="s">
        <v>1130</v>
      </c>
      <c r="E475" s="18">
        <v>20</v>
      </c>
      <c r="F475" s="17" t="s">
        <v>1016</v>
      </c>
      <c r="G475" s="18">
        <v>4810</v>
      </c>
      <c r="H475" s="19">
        <v>28</v>
      </c>
      <c r="I475" s="18">
        <f t="shared" si="19"/>
        <v>171.78571428571428</v>
      </c>
      <c r="J475" s="18">
        <v>41103</v>
      </c>
      <c r="K475" s="20">
        <f t="shared" si="22"/>
        <v>3.6430463011386698E-4</v>
      </c>
      <c r="L475" s="18">
        <f t="shared" si="20"/>
        <v>240.5</v>
      </c>
      <c r="M475" s="24"/>
    </row>
    <row r="476" spans="1:13" x14ac:dyDescent="0.25">
      <c r="A476" s="16"/>
      <c r="B476" s="45" t="s">
        <v>1051</v>
      </c>
      <c r="C476" s="33" t="s">
        <v>1131</v>
      </c>
      <c r="D476" s="23" t="s">
        <v>1132</v>
      </c>
      <c r="E476" s="18">
        <v>20</v>
      </c>
      <c r="F476" s="17" t="s">
        <v>500</v>
      </c>
      <c r="G476" s="18">
        <v>3105</v>
      </c>
      <c r="H476" s="19">
        <v>25</v>
      </c>
      <c r="I476" s="18">
        <f t="shared" si="19"/>
        <v>124.2</v>
      </c>
      <c r="J476" s="18">
        <v>22628</v>
      </c>
      <c r="K476" s="20">
        <f t="shared" si="22"/>
        <v>2.3516962089471037E-4</v>
      </c>
      <c r="L476" s="18">
        <f t="shared" si="20"/>
        <v>155.25</v>
      </c>
      <c r="M476" s="24"/>
    </row>
    <row r="477" spans="1:13" x14ac:dyDescent="0.25">
      <c r="A477" s="16"/>
      <c r="B477" s="45" t="s">
        <v>1051</v>
      </c>
      <c r="C477" s="33" t="s">
        <v>1133</v>
      </c>
      <c r="D477" s="23" t="s">
        <v>1134</v>
      </c>
      <c r="E477" s="18">
        <v>22.06</v>
      </c>
      <c r="F477" s="17" t="s">
        <v>671</v>
      </c>
      <c r="G477" s="18">
        <v>2742.4</v>
      </c>
      <c r="H477" s="19">
        <v>10</v>
      </c>
      <c r="I477" s="18">
        <f t="shared" ref="I477:I527" si="23">IF(OR(H477=0,G477=0),0,G477/H477)</f>
        <v>274.24</v>
      </c>
      <c r="J477" s="18">
        <v>18877.900000000001</v>
      </c>
      <c r="K477" s="20">
        <f t="shared" si="22"/>
        <v>2.0770665647074196E-4</v>
      </c>
      <c r="L477" s="18">
        <f t="shared" ref="L477:L528" si="24">G477/E477</f>
        <v>124.3155031731641</v>
      </c>
      <c r="M477" s="24"/>
    </row>
    <row r="478" spans="1:13" x14ac:dyDescent="0.25">
      <c r="A478" s="16"/>
      <c r="B478" s="45" t="s">
        <v>1051</v>
      </c>
      <c r="C478" s="33" t="s">
        <v>1135</v>
      </c>
      <c r="D478" s="23" t="s">
        <v>1136</v>
      </c>
      <c r="E478" s="18">
        <v>17.75</v>
      </c>
      <c r="F478" s="17" t="s">
        <v>763</v>
      </c>
      <c r="G478" s="18">
        <v>13919</v>
      </c>
      <c r="H478" s="19">
        <v>533</v>
      </c>
      <c r="I478" s="18">
        <f t="shared" si="23"/>
        <v>26.114446529080677</v>
      </c>
      <c r="J478" s="18">
        <v>105610</v>
      </c>
      <c r="K478" s="20">
        <f t="shared" si="22"/>
        <v>1.0542112570800237E-3</v>
      </c>
      <c r="L478" s="18">
        <f t="shared" si="24"/>
        <v>784.16901408450701</v>
      </c>
      <c r="M478" s="24"/>
    </row>
    <row r="479" spans="1:13" x14ac:dyDescent="0.25">
      <c r="A479" s="16"/>
      <c r="B479" s="17" t="s">
        <v>1051</v>
      </c>
      <c r="C479" s="23" t="s">
        <v>1137</v>
      </c>
      <c r="D479" s="23" t="s">
        <v>1138</v>
      </c>
      <c r="E479" s="18">
        <v>10</v>
      </c>
      <c r="F479" s="17" t="s">
        <v>732</v>
      </c>
      <c r="G479" s="18">
        <v>5266</v>
      </c>
      <c r="H479" s="19">
        <v>144</v>
      </c>
      <c r="I479" s="18">
        <f t="shared" si="23"/>
        <v>36.569444444444443</v>
      </c>
      <c r="J479" s="18">
        <v>33531</v>
      </c>
      <c r="K479" s="20">
        <f t="shared" si="22"/>
        <v>3.9884161791676163E-4</v>
      </c>
      <c r="L479" s="18">
        <f t="shared" si="24"/>
        <v>526.6</v>
      </c>
      <c r="M479" s="24"/>
    </row>
    <row r="480" spans="1:13" x14ac:dyDescent="0.25">
      <c r="A480" s="16"/>
      <c r="B480" s="17" t="s">
        <v>1051</v>
      </c>
      <c r="C480" s="23" t="s">
        <v>1139</v>
      </c>
      <c r="D480" s="17" t="s">
        <v>1140</v>
      </c>
      <c r="E480" s="18">
        <v>18.38</v>
      </c>
      <c r="F480" s="17" t="s">
        <v>872</v>
      </c>
      <c r="G480" s="18">
        <v>5902.6</v>
      </c>
      <c r="H480" s="19">
        <v>63</v>
      </c>
      <c r="I480" s="18">
        <f t="shared" si="23"/>
        <v>93.692063492063497</v>
      </c>
      <c r="J480" s="18">
        <v>41701.699999999997</v>
      </c>
      <c r="K480" s="20">
        <f t="shared" si="22"/>
        <v>4.4705707062580279E-4</v>
      </c>
      <c r="L480" s="18">
        <f t="shared" si="24"/>
        <v>321.1425462459195</v>
      </c>
      <c r="M480" s="24"/>
    </row>
    <row r="481" spans="1:13" x14ac:dyDescent="0.25">
      <c r="A481" s="16"/>
      <c r="B481" s="17" t="s">
        <v>1051</v>
      </c>
      <c r="C481" s="23" t="s">
        <v>1141</v>
      </c>
      <c r="D481" s="23" t="s">
        <v>1142</v>
      </c>
      <c r="E481" s="18">
        <v>15.1</v>
      </c>
      <c r="F481" s="17" t="s">
        <v>759</v>
      </c>
      <c r="G481" s="18">
        <v>4805</v>
      </c>
      <c r="H481" s="19">
        <v>110</v>
      </c>
      <c r="I481" s="18">
        <f t="shared" si="23"/>
        <v>43.68181818181818</v>
      </c>
      <c r="J481" s="18">
        <v>40087.800000000003</v>
      </c>
      <c r="K481" s="20">
        <f t="shared" si="22"/>
        <v>3.6392593507216854E-4</v>
      </c>
      <c r="L481" s="18">
        <f t="shared" si="24"/>
        <v>318.21192052980132</v>
      </c>
      <c r="M481" s="24"/>
    </row>
    <row r="482" spans="1:13" s="46" customFormat="1" x14ac:dyDescent="0.25">
      <c r="A482" s="16"/>
      <c r="B482" s="17" t="s">
        <v>1051</v>
      </c>
      <c r="C482" s="23" t="s">
        <v>1143</v>
      </c>
      <c r="D482" s="23" t="s">
        <v>1144</v>
      </c>
      <c r="E482" s="18">
        <v>21.6</v>
      </c>
      <c r="F482" s="17" t="s">
        <v>292</v>
      </c>
      <c r="G482" s="18">
        <v>9846</v>
      </c>
      <c r="H482" s="19">
        <v>11</v>
      </c>
      <c r="I482" s="18">
        <f t="shared" si="23"/>
        <v>895.09090909090912</v>
      </c>
      <c r="J482" s="18">
        <v>74885</v>
      </c>
      <c r="K482" s="20">
        <f t="shared" si="22"/>
        <v>7.4572627611250194E-4</v>
      </c>
      <c r="L482" s="18">
        <f t="shared" si="24"/>
        <v>455.83333333333331</v>
      </c>
      <c r="M482" s="24"/>
    </row>
    <row r="483" spans="1:13" s="46" customFormat="1" x14ac:dyDescent="0.25">
      <c r="A483" s="16"/>
      <c r="B483" s="17" t="s">
        <v>1051</v>
      </c>
      <c r="C483" s="23" t="s">
        <v>1145</v>
      </c>
      <c r="D483" s="23" t="s">
        <v>1146</v>
      </c>
      <c r="E483" s="18">
        <v>15.9</v>
      </c>
      <c r="F483" s="17" t="s">
        <v>292</v>
      </c>
      <c r="G483" s="18">
        <v>3786</v>
      </c>
      <c r="H483" s="19">
        <v>349</v>
      </c>
      <c r="I483" s="18">
        <f t="shared" si="23"/>
        <v>10.848137535816619</v>
      </c>
      <c r="J483" s="18">
        <v>40675</v>
      </c>
      <c r="K483" s="20">
        <f t="shared" si="22"/>
        <v>2.8674788557403333E-4</v>
      </c>
      <c r="L483" s="18">
        <f t="shared" si="24"/>
        <v>238.11320754716979</v>
      </c>
      <c r="M483" s="24"/>
    </row>
    <row r="484" spans="1:13" s="46" customFormat="1" x14ac:dyDescent="0.25">
      <c r="A484" s="16"/>
      <c r="B484" s="45" t="s">
        <v>1051</v>
      </c>
      <c r="C484" s="33" t="s">
        <v>1147</v>
      </c>
      <c r="D484" s="17" t="s">
        <v>1148</v>
      </c>
      <c r="E484" s="18">
        <v>10</v>
      </c>
      <c r="F484" s="17" t="s">
        <v>759</v>
      </c>
      <c r="G484" s="18">
        <v>1803</v>
      </c>
      <c r="H484" s="19">
        <v>80</v>
      </c>
      <c r="I484" s="18">
        <f t="shared" si="23"/>
        <v>22.537500000000001</v>
      </c>
      <c r="J484" s="18">
        <v>14096</v>
      </c>
      <c r="K484" s="20">
        <f t="shared" si="22"/>
        <v>1.3655743203644534E-4</v>
      </c>
      <c r="L484" s="18">
        <f t="shared" si="24"/>
        <v>180.3</v>
      </c>
      <c r="M484" s="24"/>
    </row>
    <row r="485" spans="1:13" s="46" customFormat="1" x14ac:dyDescent="0.25">
      <c r="A485" s="16"/>
      <c r="B485" s="45" t="s">
        <v>1051</v>
      </c>
      <c r="C485" s="33" t="s">
        <v>1149</v>
      </c>
      <c r="D485" s="23" t="s">
        <v>1150</v>
      </c>
      <c r="E485" s="18">
        <v>21.2</v>
      </c>
      <c r="F485" s="17" t="s">
        <v>759</v>
      </c>
      <c r="G485" s="18">
        <v>4854</v>
      </c>
      <c r="H485" s="19">
        <v>104</v>
      </c>
      <c r="I485" s="18">
        <f t="shared" si="23"/>
        <v>46.67307692307692</v>
      </c>
      <c r="J485" s="18">
        <v>41727</v>
      </c>
      <c r="K485" s="20">
        <f t="shared" si="22"/>
        <v>3.6763714648081297E-4</v>
      </c>
      <c r="L485" s="18">
        <f t="shared" si="24"/>
        <v>228.96226415094341</v>
      </c>
      <c r="M485" s="24"/>
    </row>
    <row r="486" spans="1:13" s="46" customFormat="1" x14ac:dyDescent="0.25">
      <c r="A486" s="16"/>
      <c r="B486" s="45" t="s">
        <v>1051</v>
      </c>
      <c r="C486" s="23" t="s">
        <v>1151</v>
      </c>
      <c r="D486" s="23" t="s">
        <v>1152</v>
      </c>
      <c r="E486" s="18">
        <v>17.079999999999998</v>
      </c>
      <c r="F486" s="17" t="s">
        <v>1069</v>
      </c>
      <c r="G486" s="18">
        <v>10178</v>
      </c>
      <c r="H486" s="19">
        <v>37</v>
      </c>
      <c r="I486" s="18">
        <f t="shared" si="23"/>
        <v>275.08108108108109</v>
      </c>
      <c r="J486" s="18">
        <v>72749</v>
      </c>
      <c r="K486" s="20">
        <f t="shared" si="22"/>
        <v>7.7087162688127607E-4</v>
      </c>
      <c r="L486" s="18">
        <f t="shared" si="24"/>
        <v>595.90163934426232</v>
      </c>
      <c r="M486" s="24"/>
    </row>
    <row r="487" spans="1:13" s="46" customFormat="1" x14ac:dyDescent="0.25">
      <c r="A487" s="16"/>
      <c r="B487" s="17" t="s">
        <v>1051</v>
      </c>
      <c r="C487" s="23" t="s">
        <v>1153</v>
      </c>
      <c r="D487" s="23" t="s">
        <v>1154</v>
      </c>
      <c r="E487" s="18">
        <v>19</v>
      </c>
      <c r="F487" s="17" t="s">
        <v>1016</v>
      </c>
      <c r="G487" s="18">
        <v>2394</v>
      </c>
      <c r="H487" s="19">
        <v>15</v>
      </c>
      <c r="I487" s="18">
        <f t="shared" si="23"/>
        <v>159.6</v>
      </c>
      <c r="J487" s="18">
        <v>42173</v>
      </c>
      <c r="K487" s="20">
        <f t="shared" si="22"/>
        <v>1.8131918596519698E-4</v>
      </c>
      <c r="L487" s="18">
        <f t="shared" si="24"/>
        <v>126</v>
      </c>
      <c r="M487" s="24"/>
    </row>
    <row r="488" spans="1:13" s="46" customFormat="1" x14ac:dyDescent="0.25">
      <c r="A488" s="16"/>
      <c r="B488" s="17" t="s">
        <v>1051</v>
      </c>
      <c r="C488" s="23" t="s">
        <v>1155</v>
      </c>
      <c r="D488" s="23" t="s">
        <v>1156</v>
      </c>
      <c r="E488" s="18">
        <v>20</v>
      </c>
      <c r="F488" s="17" t="s">
        <v>1019</v>
      </c>
      <c r="G488" s="18">
        <v>3243</v>
      </c>
      <c r="H488" s="19">
        <v>24</v>
      </c>
      <c r="I488" s="18">
        <f t="shared" si="23"/>
        <v>135.125</v>
      </c>
      <c r="J488" s="18">
        <v>17717</v>
      </c>
      <c r="K488" s="20">
        <f t="shared" si="22"/>
        <v>2.456216040455864E-4</v>
      </c>
      <c r="L488" s="18">
        <f t="shared" si="24"/>
        <v>162.15</v>
      </c>
      <c r="M488" s="24"/>
    </row>
    <row r="489" spans="1:13" s="46" customFormat="1" x14ac:dyDescent="0.25">
      <c r="A489" s="16"/>
      <c r="B489" s="17" t="s">
        <v>1051</v>
      </c>
      <c r="C489" s="33" t="s">
        <v>1157</v>
      </c>
      <c r="D489" s="23" t="s">
        <v>1158</v>
      </c>
      <c r="E489" s="18">
        <v>20</v>
      </c>
      <c r="F489" s="17" t="s">
        <v>1128</v>
      </c>
      <c r="G489" s="18">
        <v>4242</v>
      </c>
      <c r="H489" s="19">
        <v>15</v>
      </c>
      <c r="I489" s="18">
        <f t="shared" si="23"/>
        <v>282.8</v>
      </c>
      <c r="J489" s="18">
        <v>71046.899999999994</v>
      </c>
      <c r="K489" s="20">
        <f t="shared" si="22"/>
        <v>3.2128487337692798E-4</v>
      </c>
      <c r="L489" s="18">
        <f t="shared" si="24"/>
        <v>212.1</v>
      </c>
      <c r="M489" s="24"/>
    </row>
    <row r="490" spans="1:13" s="46" customFormat="1" x14ac:dyDescent="0.25">
      <c r="A490" s="16"/>
      <c r="B490" s="17" t="s">
        <v>1051</v>
      </c>
      <c r="C490" s="23" t="s">
        <v>1159</v>
      </c>
      <c r="D490" s="23" t="s">
        <v>1160</v>
      </c>
      <c r="E490" s="18">
        <v>20</v>
      </c>
      <c r="F490" s="17" t="s">
        <v>671</v>
      </c>
      <c r="G490" s="18">
        <v>3230.2</v>
      </c>
      <c r="H490" s="19">
        <v>7</v>
      </c>
      <c r="I490" s="18">
        <f t="shared" si="23"/>
        <v>461.45714285714286</v>
      </c>
      <c r="J490" s="18">
        <v>18016</v>
      </c>
      <c r="K490" s="20">
        <f t="shared" si="22"/>
        <v>2.4465214473883847E-4</v>
      </c>
      <c r="L490" s="18">
        <f t="shared" si="24"/>
        <v>161.51</v>
      </c>
      <c r="M490" s="24"/>
    </row>
    <row r="491" spans="1:13" s="46" customFormat="1" x14ac:dyDescent="0.25">
      <c r="A491" s="16"/>
      <c r="B491" s="17" t="s">
        <v>1051</v>
      </c>
      <c r="C491" s="23" t="s">
        <v>1161</v>
      </c>
      <c r="D491" s="23" t="s">
        <v>1162</v>
      </c>
      <c r="E491" s="18">
        <v>30.2</v>
      </c>
      <c r="F491" s="17" t="s">
        <v>677</v>
      </c>
      <c r="G491" s="18">
        <v>3798</v>
      </c>
      <c r="H491" s="19">
        <v>2</v>
      </c>
      <c r="I491" s="18">
        <f t="shared" si="23"/>
        <v>1899</v>
      </c>
      <c r="J491" s="18">
        <v>17838</v>
      </c>
      <c r="K491" s="20">
        <f t="shared" si="22"/>
        <v>2.8765675367410952E-4</v>
      </c>
      <c r="L491" s="18">
        <f t="shared" si="24"/>
        <v>125.76158940397352</v>
      </c>
      <c r="M491" s="24"/>
    </row>
    <row r="492" spans="1:13" s="46" customFormat="1" x14ac:dyDescent="0.25">
      <c r="A492" s="16"/>
      <c r="B492" s="17" t="s">
        <v>1051</v>
      </c>
      <c r="C492" s="23" t="s">
        <v>1163</v>
      </c>
      <c r="D492" s="23" t="s">
        <v>1164</v>
      </c>
      <c r="E492" s="18">
        <v>14.86</v>
      </c>
      <c r="F492" s="17" t="s">
        <v>763</v>
      </c>
      <c r="G492" s="18"/>
      <c r="H492" s="19"/>
      <c r="I492" s="18">
        <f t="shared" si="23"/>
        <v>0</v>
      </c>
      <c r="J492" s="18">
        <v>21114</v>
      </c>
      <c r="K492" s="20">
        <f t="shared" si="22"/>
        <v>0</v>
      </c>
      <c r="L492" s="18">
        <f t="shared" si="24"/>
        <v>0</v>
      </c>
      <c r="M492" s="24"/>
    </row>
    <row r="493" spans="1:13" s="46" customFormat="1" x14ac:dyDescent="0.25">
      <c r="A493" s="16"/>
      <c r="B493" s="17" t="s">
        <v>1051</v>
      </c>
      <c r="C493" s="23" t="s">
        <v>1165</v>
      </c>
      <c r="D493" s="17" t="s">
        <v>1166</v>
      </c>
      <c r="E493" s="18">
        <v>17</v>
      </c>
      <c r="F493" s="17" t="s">
        <v>674</v>
      </c>
      <c r="G493" s="18">
        <v>837</v>
      </c>
      <c r="H493" s="19">
        <v>2</v>
      </c>
      <c r="I493" s="18">
        <f t="shared" si="23"/>
        <v>418.5</v>
      </c>
      <c r="J493" s="18">
        <v>4207</v>
      </c>
      <c r="K493" s="20">
        <f t="shared" si="22"/>
        <v>6.3393549980313239E-5</v>
      </c>
      <c r="L493" s="18">
        <f t="shared" si="24"/>
        <v>49.235294117647058</v>
      </c>
      <c r="M493" s="24"/>
    </row>
    <row r="494" spans="1:13" s="46" customFormat="1" x14ac:dyDescent="0.25">
      <c r="A494" s="16"/>
      <c r="B494" s="45" t="s">
        <v>1051</v>
      </c>
      <c r="C494" s="33" t="s">
        <v>1167</v>
      </c>
      <c r="D494" s="17" t="s">
        <v>1168</v>
      </c>
      <c r="E494" s="18">
        <v>13.67</v>
      </c>
      <c r="F494" s="17" t="s">
        <v>667</v>
      </c>
      <c r="G494" s="18"/>
      <c r="H494" s="19"/>
      <c r="I494" s="18">
        <f t="shared" si="23"/>
        <v>0</v>
      </c>
      <c r="J494" s="18">
        <v>2398</v>
      </c>
      <c r="K494" s="20">
        <f t="shared" si="22"/>
        <v>0</v>
      </c>
      <c r="L494" s="18">
        <f t="shared" si="24"/>
        <v>0</v>
      </c>
      <c r="M494" s="24"/>
    </row>
    <row r="495" spans="1:13" s="46" customFormat="1" x14ac:dyDescent="0.25">
      <c r="A495" s="16"/>
      <c r="B495" s="45" t="s">
        <v>1051</v>
      </c>
      <c r="C495" s="33" t="s">
        <v>1169</v>
      </c>
      <c r="D495" s="23" t="s">
        <v>1170</v>
      </c>
      <c r="E495" s="18">
        <v>20.62</v>
      </c>
      <c r="F495" s="17" t="s">
        <v>759</v>
      </c>
      <c r="G495" s="18">
        <v>5335</v>
      </c>
      <c r="H495" s="19">
        <v>15</v>
      </c>
      <c r="I495" s="18">
        <f t="shared" si="23"/>
        <v>355.66666666666669</v>
      </c>
      <c r="J495" s="18">
        <v>40994</v>
      </c>
      <c r="K495" s="20">
        <f t="shared" si="22"/>
        <v>4.0406760949219964E-4</v>
      </c>
      <c r="L495" s="18">
        <f t="shared" si="24"/>
        <v>258.72938894277399</v>
      </c>
      <c r="M495" s="24"/>
    </row>
    <row r="496" spans="1:13" s="46" customFormat="1" x14ac:dyDescent="0.25">
      <c r="A496" s="16"/>
      <c r="B496" s="45" t="s">
        <v>1051</v>
      </c>
      <c r="C496" s="33" t="s">
        <v>1171</v>
      </c>
      <c r="D496" s="23" t="s">
        <v>1172</v>
      </c>
      <c r="E496" s="18">
        <v>51.91</v>
      </c>
      <c r="F496" s="17" t="s">
        <v>763</v>
      </c>
      <c r="G496" s="18">
        <v>13461.5</v>
      </c>
      <c r="H496" s="19">
        <v>146</v>
      </c>
      <c r="I496" s="18">
        <f t="shared" si="23"/>
        <v>92.202054794520549</v>
      </c>
      <c r="J496" s="18">
        <v>104807</v>
      </c>
      <c r="K496" s="20">
        <f t="shared" si="22"/>
        <v>1.0195606607646195E-3</v>
      </c>
      <c r="L496" s="18">
        <f t="shared" si="24"/>
        <v>259.32382970525913</v>
      </c>
      <c r="M496" s="24"/>
    </row>
    <row r="497" spans="1:13" s="46" customFormat="1" x14ac:dyDescent="0.25">
      <c r="A497" s="16"/>
      <c r="B497" s="45" t="s">
        <v>1051</v>
      </c>
      <c r="C497" s="33" t="s">
        <v>1173</v>
      </c>
      <c r="D497" s="23" t="s">
        <v>1174</v>
      </c>
      <c r="E497" s="18">
        <v>11</v>
      </c>
      <c r="F497" s="17" t="s">
        <v>732</v>
      </c>
      <c r="G497" s="18">
        <v>3445</v>
      </c>
      <c r="H497" s="19">
        <v>74</v>
      </c>
      <c r="I497" s="18">
        <f t="shared" si="23"/>
        <v>46.554054054054056</v>
      </c>
      <c r="J497" s="18">
        <v>28411</v>
      </c>
      <c r="K497" s="20">
        <f t="shared" si="22"/>
        <v>2.6092088373020202E-4</v>
      </c>
      <c r="L497" s="18">
        <f t="shared" si="24"/>
        <v>313.18181818181819</v>
      </c>
      <c r="M497" s="24"/>
    </row>
    <row r="498" spans="1:13" s="46" customFormat="1" x14ac:dyDescent="0.25">
      <c r="A498" s="16"/>
      <c r="B498" s="17" t="s">
        <v>1113</v>
      </c>
      <c r="C498" s="23" t="s">
        <v>1175</v>
      </c>
      <c r="D498" s="23" t="s">
        <v>1176</v>
      </c>
      <c r="E498" s="18">
        <v>21.6</v>
      </c>
      <c r="F498" s="17" t="s">
        <v>1069</v>
      </c>
      <c r="G498" s="18">
        <v>8985</v>
      </c>
      <c r="H498" s="19">
        <v>22</v>
      </c>
      <c r="I498" s="18">
        <f t="shared" si="23"/>
        <v>408.40909090909093</v>
      </c>
      <c r="J498" s="18">
        <v>167056</v>
      </c>
      <c r="K498" s="20">
        <f t="shared" si="22"/>
        <v>6.8051498993203631E-4</v>
      </c>
      <c r="L498" s="18">
        <f t="shared" si="24"/>
        <v>415.97222222222217</v>
      </c>
      <c r="M498" s="24"/>
    </row>
    <row r="499" spans="1:13" s="46" customFormat="1" x14ac:dyDescent="0.25">
      <c r="A499" s="16"/>
      <c r="B499" s="17" t="s">
        <v>1051</v>
      </c>
      <c r="C499" s="23" t="s">
        <v>1177</v>
      </c>
      <c r="D499" s="23" t="s">
        <v>1178</v>
      </c>
      <c r="E499" s="18">
        <v>59.9</v>
      </c>
      <c r="F499" s="17" t="s">
        <v>651</v>
      </c>
      <c r="G499" s="18"/>
      <c r="H499" s="19"/>
      <c r="I499" s="18">
        <f t="shared" si="23"/>
        <v>0</v>
      </c>
      <c r="J499" s="18"/>
      <c r="K499" s="20">
        <f t="shared" si="22"/>
        <v>0</v>
      </c>
      <c r="L499" s="18">
        <f t="shared" si="24"/>
        <v>0</v>
      </c>
      <c r="M499" s="24"/>
    </row>
    <row r="500" spans="1:13" s="46" customFormat="1" x14ac:dyDescent="0.25">
      <c r="A500" s="16"/>
      <c r="B500" s="17" t="s">
        <v>1113</v>
      </c>
      <c r="C500" s="23" t="s">
        <v>1179</v>
      </c>
      <c r="D500" s="23" t="s">
        <v>1180</v>
      </c>
      <c r="E500" s="18">
        <v>69.900000000000006</v>
      </c>
      <c r="F500" s="17" t="s">
        <v>500</v>
      </c>
      <c r="G500" s="18">
        <v>928</v>
      </c>
      <c r="H500" s="19">
        <v>1</v>
      </c>
      <c r="I500" s="18">
        <f t="shared" si="23"/>
        <v>928</v>
      </c>
      <c r="J500" s="18">
        <v>63512</v>
      </c>
      <c r="K500" s="20">
        <f t="shared" si="22"/>
        <v>7.0285799739224235E-5</v>
      </c>
      <c r="L500" s="18">
        <f t="shared" si="24"/>
        <v>13.276108726752502</v>
      </c>
      <c r="M500" s="24"/>
    </row>
    <row r="501" spans="1:13" x14ac:dyDescent="0.25">
      <c r="A501" s="16"/>
      <c r="B501" s="17" t="s">
        <v>1051</v>
      </c>
      <c r="C501" s="23" t="s">
        <v>1181</v>
      </c>
      <c r="D501" s="23" t="s">
        <v>1182</v>
      </c>
      <c r="E501" s="18">
        <v>39.58</v>
      </c>
      <c r="F501" s="17" t="s">
        <v>671</v>
      </c>
      <c r="G501" s="18">
        <v>45036</v>
      </c>
      <c r="H501" s="19">
        <v>15</v>
      </c>
      <c r="I501" s="18">
        <f t="shared" si="23"/>
        <v>3002.4</v>
      </c>
      <c r="J501" s="18">
        <v>86040</v>
      </c>
      <c r="K501" s="20">
        <f>G501/$G$528</f>
        <v>3.4109819795858864E-3</v>
      </c>
      <c r="L501" s="18">
        <f t="shared" si="24"/>
        <v>1137.8473976755938</v>
      </c>
      <c r="M501" s="24"/>
    </row>
    <row r="502" spans="1:13" x14ac:dyDescent="0.25">
      <c r="A502" s="16"/>
      <c r="B502" s="17" t="s">
        <v>1051</v>
      </c>
      <c r="C502" s="23" t="s">
        <v>1183</v>
      </c>
      <c r="D502" s="23" t="s">
        <v>1184</v>
      </c>
      <c r="E502" s="18">
        <v>21.21</v>
      </c>
      <c r="F502" s="17" t="s">
        <v>759</v>
      </c>
      <c r="G502" s="18"/>
      <c r="H502" s="19"/>
      <c r="I502" s="18">
        <f t="shared" si="23"/>
        <v>0</v>
      </c>
      <c r="J502" s="18"/>
      <c r="K502" s="20">
        <f>G502/$G$528</f>
        <v>0</v>
      </c>
      <c r="L502" s="18">
        <f t="shared" si="24"/>
        <v>0</v>
      </c>
      <c r="M502" s="24"/>
    </row>
    <row r="503" spans="1:13" x14ac:dyDescent="0.25">
      <c r="A503" s="16"/>
      <c r="B503" s="17" t="s">
        <v>1051</v>
      </c>
      <c r="C503" s="23" t="s">
        <v>1185</v>
      </c>
      <c r="D503" s="23" t="s">
        <v>1186</v>
      </c>
      <c r="E503" s="18">
        <v>21.21</v>
      </c>
      <c r="F503" s="17" t="s">
        <v>677</v>
      </c>
      <c r="G503" s="18">
        <v>4077</v>
      </c>
      <c r="H503" s="19">
        <v>7</v>
      </c>
      <c r="I503" s="18">
        <f t="shared" si="23"/>
        <v>582.42857142857144</v>
      </c>
      <c r="J503" s="18">
        <v>34471</v>
      </c>
      <c r="K503" s="20">
        <f>G503/$G$528</f>
        <v>3.0878793700088057E-4</v>
      </c>
      <c r="L503" s="18">
        <f t="shared" si="24"/>
        <v>192.22065063649222</v>
      </c>
      <c r="M503" s="24"/>
    </row>
    <row r="504" spans="1:13" x14ac:dyDescent="0.25">
      <c r="A504" s="16"/>
      <c r="B504" s="17" t="s">
        <v>1051</v>
      </c>
      <c r="C504" s="23" t="s">
        <v>1187</v>
      </c>
      <c r="D504" s="23" t="s">
        <v>1188</v>
      </c>
      <c r="E504" s="18">
        <v>22.99</v>
      </c>
      <c r="F504" s="17" t="s">
        <v>677</v>
      </c>
      <c r="G504" s="18">
        <v>2062.4</v>
      </c>
      <c r="H504" s="19">
        <v>13</v>
      </c>
      <c r="I504" s="18">
        <f t="shared" si="23"/>
        <v>158.64615384615385</v>
      </c>
      <c r="J504" s="18">
        <v>21535.7</v>
      </c>
      <c r="K504" s="20">
        <f>G504/$G$528</f>
        <v>1.5620413079975868E-4</v>
      </c>
      <c r="L504" s="18">
        <f t="shared" si="24"/>
        <v>89.708568943018719</v>
      </c>
      <c r="M504" s="24"/>
    </row>
    <row r="505" spans="1:13" x14ac:dyDescent="0.25">
      <c r="A505" s="16"/>
      <c r="B505" s="17" t="s">
        <v>1051</v>
      </c>
      <c r="C505" s="23" t="s">
        <v>1189</v>
      </c>
      <c r="D505" s="17" t="s">
        <v>1190</v>
      </c>
      <c r="E505" s="18">
        <v>22.72</v>
      </c>
      <c r="F505" s="17" t="s">
        <v>677</v>
      </c>
      <c r="G505" s="18"/>
      <c r="H505" s="19"/>
      <c r="I505" s="18">
        <f t="shared" si="23"/>
        <v>0</v>
      </c>
      <c r="J505" s="18"/>
      <c r="K505" s="20">
        <f>G505/$G$528</f>
        <v>0</v>
      </c>
      <c r="L505" s="18">
        <f t="shared" si="24"/>
        <v>0</v>
      </c>
      <c r="M505" s="24"/>
    </row>
    <row r="506" spans="1:13" x14ac:dyDescent="0.25">
      <c r="A506" s="16"/>
      <c r="B506" s="45" t="s">
        <v>1051</v>
      </c>
      <c r="C506" s="23" t="s">
        <v>1191</v>
      </c>
      <c r="D506" s="23" t="s">
        <v>1192</v>
      </c>
      <c r="E506" s="18">
        <v>43.3</v>
      </c>
      <c r="F506" s="17" t="s">
        <v>677</v>
      </c>
      <c r="G506" s="18">
        <v>2798</v>
      </c>
      <c r="H506" s="19">
        <v>12</v>
      </c>
      <c r="I506" s="18">
        <f t="shared" si="23"/>
        <v>233.16666666666666</v>
      </c>
      <c r="J506" s="18">
        <v>32632</v>
      </c>
      <c r="K506" s="20">
        <f t="shared" ref="K506:K528" si="25">G506/$G$528</f>
        <v>2.1191774533442823E-4</v>
      </c>
      <c r="L506" s="18">
        <f t="shared" si="24"/>
        <v>64.618937644341813</v>
      </c>
      <c r="M506" s="24"/>
    </row>
    <row r="507" spans="1:13" x14ac:dyDescent="0.25">
      <c r="A507" s="16"/>
      <c r="B507" s="45" t="s">
        <v>1051</v>
      </c>
      <c r="C507" s="33" t="s">
        <v>1193</v>
      </c>
      <c r="D507" s="23" t="s">
        <v>1194</v>
      </c>
      <c r="E507" s="18">
        <v>27.38</v>
      </c>
      <c r="F507" s="17" t="s">
        <v>759</v>
      </c>
      <c r="G507" s="18"/>
      <c r="H507" s="19"/>
      <c r="I507" s="18">
        <f t="shared" si="23"/>
        <v>0</v>
      </c>
      <c r="J507" s="18">
        <v>9341</v>
      </c>
      <c r="K507" s="20">
        <f t="shared" si="25"/>
        <v>0</v>
      </c>
      <c r="L507" s="18">
        <f t="shared" si="24"/>
        <v>0</v>
      </c>
      <c r="M507" s="24"/>
    </row>
    <row r="508" spans="1:13" x14ac:dyDescent="0.25">
      <c r="A508" s="16"/>
      <c r="B508" s="45" t="s">
        <v>1051</v>
      </c>
      <c r="C508" s="33" t="s">
        <v>1195</v>
      </c>
      <c r="D508" s="17" t="s">
        <v>1196</v>
      </c>
      <c r="E508" s="18">
        <v>33.06</v>
      </c>
      <c r="F508" s="17" t="s">
        <v>677</v>
      </c>
      <c r="G508" s="18">
        <v>3366</v>
      </c>
      <c r="H508" s="19">
        <v>13</v>
      </c>
      <c r="I508" s="18">
        <f t="shared" si="23"/>
        <v>258.92307692307691</v>
      </c>
      <c r="J508" s="18">
        <v>33290</v>
      </c>
      <c r="K508" s="20">
        <f t="shared" si="25"/>
        <v>2.5493750207136718E-4</v>
      </c>
      <c r="L508" s="18">
        <f t="shared" si="24"/>
        <v>101.81488203266787</v>
      </c>
      <c r="M508" s="24"/>
    </row>
    <row r="509" spans="1:13" x14ac:dyDescent="0.25">
      <c r="A509" s="16"/>
      <c r="B509" s="45" t="s">
        <v>1051</v>
      </c>
      <c r="C509" s="33" t="s">
        <v>1197</v>
      </c>
      <c r="D509" s="23" t="s">
        <v>1198</v>
      </c>
      <c r="E509" s="18">
        <v>24.5</v>
      </c>
      <c r="F509" s="17" t="s">
        <v>1199</v>
      </c>
      <c r="G509" s="18"/>
      <c r="H509" s="19"/>
      <c r="I509" s="18">
        <f t="shared" si="23"/>
        <v>0</v>
      </c>
      <c r="J509" s="18"/>
      <c r="K509" s="20">
        <f t="shared" si="25"/>
        <v>0</v>
      </c>
      <c r="L509" s="18">
        <f t="shared" si="24"/>
        <v>0</v>
      </c>
      <c r="M509" s="24"/>
    </row>
    <row r="510" spans="1:13" x14ac:dyDescent="0.25">
      <c r="A510" s="16"/>
      <c r="B510" s="45" t="s">
        <v>1051</v>
      </c>
      <c r="C510" s="33" t="s">
        <v>1200</v>
      </c>
      <c r="D510" s="23" t="s">
        <v>1201</v>
      </c>
      <c r="E510" s="18">
        <v>24.5</v>
      </c>
      <c r="F510" s="17" t="s">
        <v>1069</v>
      </c>
      <c r="G510" s="18">
        <v>10631.2</v>
      </c>
      <c r="H510" s="19">
        <v>28</v>
      </c>
      <c r="I510" s="18">
        <f t="shared" si="23"/>
        <v>379.68571428571431</v>
      </c>
      <c r="J510" s="18">
        <v>185494.80000000002</v>
      </c>
      <c r="K510" s="20">
        <f t="shared" si="25"/>
        <v>8.0519654546081973E-4</v>
      </c>
      <c r="L510" s="18">
        <f t="shared" si="24"/>
        <v>433.9265306122449</v>
      </c>
      <c r="M510" s="24"/>
    </row>
    <row r="511" spans="1:13" x14ac:dyDescent="0.25">
      <c r="A511" s="16"/>
      <c r="B511" s="45" t="s">
        <v>1051</v>
      </c>
      <c r="C511" s="33" t="s">
        <v>1202</v>
      </c>
      <c r="D511" s="23" t="s">
        <v>1203</v>
      </c>
      <c r="E511" s="18">
        <v>24.5</v>
      </c>
      <c r="F511" s="17" t="s">
        <v>677</v>
      </c>
      <c r="G511" s="18">
        <v>1664</v>
      </c>
      <c r="H511" s="19">
        <v>4</v>
      </c>
      <c r="I511" s="18">
        <f t="shared" si="23"/>
        <v>416</v>
      </c>
      <c r="J511" s="18">
        <v>13410</v>
      </c>
      <c r="K511" s="20">
        <f t="shared" si="25"/>
        <v>1.2602970987722967E-4</v>
      </c>
      <c r="L511" s="18">
        <f t="shared" si="24"/>
        <v>67.91836734693878</v>
      </c>
      <c r="M511" s="24"/>
    </row>
    <row r="512" spans="1:13" x14ac:dyDescent="0.25">
      <c r="A512" s="16"/>
      <c r="B512" s="45" t="s">
        <v>1051</v>
      </c>
      <c r="C512" s="33" t="s">
        <v>1204</v>
      </c>
      <c r="D512" s="23" t="s">
        <v>1205</v>
      </c>
      <c r="E512" s="18">
        <v>26.01</v>
      </c>
      <c r="F512" s="17" t="s">
        <v>677</v>
      </c>
      <c r="G512" s="18">
        <v>7822.5</v>
      </c>
      <c r="H512" s="19">
        <v>10</v>
      </c>
      <c r="I512" s="18">
        <f t="shared" si="23"/>
        <v>782.25</v>
      </c>
      <c r="J512" s="18">
        <v>55655.7</v>
      </c>
      <c r="K512" s="20">
        <f t="shared" si="25"/>
        <v>5.9246839273715678E-4</v>
      </c>
      <c r="L512" s="18">
        <f t="shared" si="24"/>
        <v>300.74971164936562</v>
      </c>
      <c r="M512" s="24"/>
    </row>
    <row r="513" spans="1:13" x14ac:dyDescent="0.25">
      <c r="A513" s="16"/>
      <c r="B513" s="45" t="s">
        <v>1051</v>
      </c>
      <c r="C513" s="33" t="s">
        <v>1206</v>
      </c>
      <c r="D513" s="23" t="s">
        <v>1207</v>
      </c>
      <c r="E513" s="18">
        <v>25.88</v>
      </c>
      <c r="F513" s="17" t="s">
        <v>1056</v>
      </c>
      <c r="G513" s="18">
        <v>4419</v>
      </c>
      <c r="H513" s="19">
        <v>17</v>
      </c>
      <c r="I513" s="18">
        <f t="shared" si="23"/>
        <v>259.94117647058823</v>
      </c>
      <c r="J513" s="18">
        <v>38004</v>
      </c>
      <c r="K513" s="20">
        <f t="shared" si="25"/>
        <v>3.3469067785305158E-4</v>
      </c>
      <c r="L513" s="18">
        <f t="shared" si="24"/>
        <v>170.74961360123649</v>
      </c>
      <c r="M513" s="24"/>
    </row>
    <row r="514" spans="1:13" x14ac:dyDescent="0.25">
      <c r="A514" s="16"/>
      <c r="B514" s="45" t="s">
        <v>1208</v>
      </c>
      <c r="C514" s="33" t="s">
        <v>1209</v>
      </c>
      <c r="D514" s="23" t="s">
        <v>1210</v>
      </c>
      <c r="E514" s="18">
        <v>311</v>
      </c>
      <c r="F514" s="17" t="s">
        <v>1211</v>
      </c>
      <c r="G514" s="19">
        <v>240500</v>
      </c>
      <c r="H514" s="19">
        <v>2592</v>
      </c>
      <c r="I514" s="18">
        <f t="shared" si="23"/>
        <v>92.785493827160494</v>
      </c>
      <c r="J514" s="18">
        <v>892657.99</v>
      </c>
      <c r="K514" s="20">
        <f t="shared" si="25"/>
        <v>1.8215231505693347E-2</v>
      </c>
      <c r="L514" s="18">
        <f t="shared" si="24"/>
        <v>773.31189710610931</v>
      </c>
      <c r="M514" s="32"/>
    </row>
    <row r="515" spans="1:13" x14ac:dyDescent="0.25">
      <c r="A515" s="16"/>
      <c r="B515" s="45" t="s">
        <v>1051</v>
      </c>
      <c r="C515" s="33" t="s">
        <v>1212</v>
      </c>
      <c r="D515" s="17" t="s">
        <v>1213</v>
      </c>
      <c r="E515" s="18">
        <v>6.2</v>
      </c>
      <c r="F515" s="17" t="s">
        <v>1016</v>
      </c>
      <c r="G515" s="19">
        <v>822</v>
      </c>
      <c r="H515" s="19">
        <v>5</v>
      </c>
      <c r="I515" s="18">
        <f t="shared" si="23"/>
        <v>164.4</v>
      </c>
      <c r="J515" s="18">
        <v>12496</v>
      </c>
      <c r="K515" s="20">
        <f t="shared" si="25"/>
        <v>6.2257464855218009E-5</v>
      </c>
      <c r="L515" s="18">
        <f t="shared" si="24"/>
        <v>132.58064516129031</v>
      </c>
      <c r="M515" s="32"/>
    </row>
    <row r="516" spans="1:13" x14ac:dyDescent="0.25">
      <c r="A516" s="16"/>
      <c r="B516" s="45" t="s">
        <v>1051</v>
      </c>
      <c r="C516" s="33" t="s">
        <v>1214</v>
      </c>
      <c r="D516" s="23" t="s">
        <v>1215</v>
      </c>
      <c r="E516" s="18">
        <v>12</v>
      </c>
      <c r="F516" s="17" t="s">
        <v>1016</v>
      </c>
      <c r="G516" s="18">
        <v>2825</v>
      </c>
      <c r="H516" s="19">
        <v>23</v>
      </c>
      <c r="I516" s="18">
        <f t="shared" si="23"/>
        <v>122.82608695652173</v>
      </c>
      <c r="J516" s="18">
        <v>36789</v>
      </c>
      <c r="K516" s="20">
        <f t="shared" si="25"/>
        <v>2.1396269855959962E-4</v>
      </c>
      <c r="L516" s="18">
        <f t="shared" si="24"/>
        <v>235.41666666666666</v>
      </c>
      <c r="M516" s="32"/>
    </row>
    <row r="517" spans="1:13" x14ac:dyDescent="0.25">
      <c r="A517" s="16"/>
      <c r="B517" s="45" t="s">
        <v>1051</v>
      </c>
      <c r="C517" s="33" t="s">
        <v>1216</v>
      </c>
      <c r="D517" s="23" t="s">
        <v>1217</v>
      </c>
      <c r="E517" s="18">
        <v>12</v>
      </c>
      <c r="F517" s="17" t="s">
        <v>1016</v>
      </c>
      <c r="G517" s="18"/>
      <c r="H517" s="19"/>
      <c r="I517" s="18">
        <f t="shared" si="23"/>
        <v>0</v>
      </c>
      <c r="J517" s="18"/>
      <c r="K517" s="20">
        <f t="shared" si="25"/>
        <v>0</v>
      </c>
      <c r="L517" s="18">
        <f t="shared" si="24"/>
        <v>0</v>
      </c>
      <c r="M517" s="32"/>
    </row>
    <row r="518" spans="1:13" x14ac:dyDescent="0.25">
      <c r="A518" s="16"/>
      <c r="B518" s="45" t="s">
        <v>1051</v>
      </c>
      <c r="C518" s="33" t="s">
        <v>1218</v>
      </c>
      <c r="D518" s="23" t="s">
        <v>1219</v>
      </c>
      <c r="E518" s="18">
        <v>12</v>
      </c>
      <c r="F518" s="17" t="s">
        <v>1016</v>
      </c>
      <c r="G518" s="18">
        <v>2296</v>
      </c>
      <c r="H518" s="19">
        <v>19</v>
      </c>
      <c r="I518" s="18">
        <f t="shared" si="23"/>
        <v>120.84210526315789</v>
      </c>
      <c r="J518" s="18">
        <v>23745</v>
      </c>
      <c r="K518" s="20">
        <f t="shared" si="25"/>
        <v>1.7389676314790822E-4</v>
      </c>
      <c r="L518" s="18">
        <f t="shared" si="24"/>
        <v>191.33333333333334</v>
      </c>
      <c r="M518" s="32"/>
    </row>
    <row r="519" spans="1:13" x14ac:dyDescent="0.25">
      <c r="A519" s="16"/>
      <c r="B519" s="45" t="s">
        <v>1051</v>
      </c>
      <c r="C519" s="33" t="s">
        <v>1220</v>
      </c>
      <c r="D519" s="23" t="s">
        <v>1221</v>
      </c>
      <c r="E519" s="18">
        <v>6</v>
      </c>
      <c r="F519" s="17" t="s">
        <v>1222</v>
      </c>
      <c r="G519" s="18">
        <v>4853</v>
      </c>
      <c r="H519" s="19">
        <v>20</v>
      </c>
      <c r="I519" s="18">
        <f t="shared" si="23"/>
        <v>242.65</v>
      </c>
      <c r="J519" s="18">
        <v>55827</v>
      </c>
      <c r="K519" s="20">
        <f t="shared" si="25"/>
        <v>3.6756140747247327E-4</v>
      </c>
      <c r="L519" s="18">
        <f t="shared" si="24"/>
        <v>808.83333333333337</v>
      </c>
      <c r="M519" s="32"/>
    </row>
    <row r="520" spans="1:13" x14ac:dyDescent="0.25">
      <c r="A520" s="16"/>
      <c r="B520" s="45" t="s">
        <v>1051</v>
      </c>
      <c r="C520" s="33" t="s">
        <v>1223</v>
      </c>
      <c r="D520" s="23" t="s">
        <v>1224</v>
      </c>
      <c r="E520" s="18">
        <v>5</v>
      </c>
      <c r="F520" s="17" t="s">
        <v>759</v>
      </c>
      <c r="G520" s="18">
        <v>2706</v>
      </c>
      <c r="H520" s="19">
        <v>92</v>
      </c>
      <c r="I520" s="18">
        <f t="shared" si="23"/>
        <v>29.413043478260871</v>
      </c>
      <c r="J520" s="18">
        <v>16788</v>
      </c>
      <c r="K520" s="20">
        <f t="shared" si="25"/>
        <v>2.0494975656717754E-4</v>
      </c>
      <c r="L520" s="18">
        <f t="shared" si="24"/>
        <v>541.20000000000005</v>
      </c>
      <c r="M520" s="32"/>
    </row>
    <row r="521" spans="1:13" x14ac:dyDescent="0.25">
      <c r="A521" s="16"/>
      <c r="B521" s="45" t="s">
        <v>1051</v>
      </c>
      <c r="C521" s="33" t="s">
        <v>1225</v>
      </c>
      <c r="D521" s="23" t="s">
        <v>1226</v>
      </c>
      <c r="E521" s="18">
        <v>22</v>
      </c>
      <c r="F521" s="17" t="s">
        <v>759</v>
      </c>
      <c r="G521" s="18">
        <v>13450</v>
      </c>
      <c r="H521" s="19">
        <v>234</v>
      </c>
      <c r="I521" s="18">
        <f t="shared" si="23"/>
        <v>57.478632478632477</v>
      </c>
      <c r="J521" s="18">
        <v>78566.600000000006</v>
      </c>
      <c r="K521" s="20">
        <f t="shared" si="25"/>
        <v>1.0186896621687132E-3</v>
      </c>
      <c r="L521" s="18">
        <f t="shared" si="24"/>
        <v>611.36363636363637</v>
      </c>
      <c r="M521" s="32"/>
    </row>
    <row r="522" spans="1:13" x14ac:dyDescent="0.25">
      <c r="A522" s="16"/>
      <c r="B522" s="45" t="s">
        <v>1051</v>
      </c>
      <c r="C522" s="33" t="s">
        <v>1227</v>
      </c>
      <c r="D522" s="23" t="s">
        <v>1228</v>
      </c>
      <c r="E522" s="18">
        <v>35.33</v>
      </c>
      <c r="F522" s="17" t="s">
        <v>759</v>
      </c>
      <c r="G522" s="18">
        <v>7345</v>
      </c>
      <c r="H522" s="19">
        <v>303</v>
      </c>
      <c r="I522" s="18">
        <f t="shared" si="23"/>
        <v>24.240924092409241</v>
      </c>
      <c r="J522" s="18">
        <v>57296</v>
      </c>
      <c r="K522" s="20">
        <f t="shared" si="25"/>
        <v>5.5630301625495904E-4</v>
      </c>
      <c r="L522" s="18">
        <f t="shared" si="24"/>
        <v>207.89697141239742</v>
      </c>
      <c r="M522" s="32"/>
    </row>
    <row r="523" spans="1:13" x14ac:dyDescent="0.25">
      <c r="A523" s="16"/>
      <c r="B523" s="45" t="s">
        <v>1051</v>
      </c>
      <c r="C523" s="33" t="s">
        <v>1229</v>
      </c>
      <c r="D523" s="23" t="s">
        <v>1230</v>
      </c>
      <c r="E523" s="18">
        <v>27.53</v>
      </c>
      <c r="F523" s="17" t="s">
        <v>759</v>
      </c>
      <c r="G523" s="18">
        <v>8830.7000000000007</v>
      </c>
      <c r="H523" s="19">
        <v>366</v>
      </c>
      <c r="I523" s="18">
        <f t="shared" si="23"/>
        <v>24.127595628415303</v>
      </c>
      <c r="J523" s="18">
        <v>93847.2</v>
      </c>
      <c r="K523" s="20">
        <f t="shared" si="25"/>
        <v>6.6882846094522351E-4</v>
      </c>
      <c r="L523" s="18">
        <f t="shared" si="24"/>
        <v>320.76643661460224</v>
      </c>
      <c r="M523" s="32"/>
    </row>
    <row r="524" spans="1:13" x14ac:dyDescent="0.25">
      <c r="A524" s="16"/>
      <c r="B524" s="45" t="s">
        <v>1231</v>
      </c>
      <c r="C524" s="33" t="s">
        <v>1232</v>
      </c>
      <c r="D524" s="23" t="s">
        <v>1233</v>
      </c>
      <c r="E524" s="18">
        <v>14537.8</v>
      </c>
      <c r="F524" s="17" t="s">
        <v>1211</v>
      </c>
      <c r="G524" s="18">
        <v>861617.53</v>
      </c>
      <c r="H524" s="19">
        <v>1</v>
      </c>
      <c r="I524" s="18">
        <f t="shared" si="23"/>
        <v>861617.53</v>
      </c>
      <c r="J524" s="18">
        <v>8145519.6000000015</v>
      </c>
      <c r="K524" s="20">
        <f t="shared" si="25"/>
        <v>6.5258057290285595E-2</v>
      </c>
      <c r="L524" s="18">
        <f t="shared" si="24"/>
        <v>59.267394653936641</v>
      </c>
      <c r="M524" s="24"/>
    </row>
    <row r="525" spans="1:13" x14ac:dyDescent="0.25">
      <c r="A525" s="16"/>
      <c r="B525" s="45" t="s">
        <v>1051</v>
      </c>
      <c r="C525" s="33" t="s">
        <v>1234</v>
      </c>
      <c r="D525" s="23" t="s">
        <v>1235</v>
      </c>
      <c r="E525" s="18">
        <v>838.41</v>
      </c>
      <c r="F525" s="17" t="s">
        <v>29</v>
      </c>
      <c r="G525" s="18">
        <v>65920</v>
      </c>
      <c r="H525" s="19">
        <v>46</v>
      </c>
      <c r="I525" s="18">
        <f t="shared" si="23"/>
        <v>1433.0434782608695</v>
      </c>
      <c r="J525" s="18">
        <v>267438</v>
      </c>
      <c r="K525" s="20">
        <f t="shared" si="25"/>
        <v>4.9927154297517897E-3</v>
      </c>
      <c r="L525" s="18">
        <f t="shared" si="24"/>
        <v>78.625016400090644</v>
      </c>
      <c r="M525" s="24"/>
    </row>
    <row r="526" spans="1:13" x14ac:dyDescent="0.25">
      <c r="A526" s="16"/>
      <c r="B526" s="17" t="s">
        <v>1236</v>
      </c>
      <c r="C526" s="23" t="s">
        <v>1237</v>
      </c>
      <c r="D526" s="23" t="s">
        <v>1238</v>
      </c>
      <c r="E526" s="18">
        <v>11</v>
      </c>
      <c r="F526" s="17" t="s">
        <v>1066</v>
      </c>
      <c r="G526" s="18"/>
      <c r="H526" s="19"/>
      <c r="I526" s="18">
        <f t="shared" si="23"/>
        <v>0</v>
      </c>
      <c r="J526" s="18"/>
      <c r="K526" s="20">
        <f t="shared" si="25"/>
        <v>0</v>
      </c>
      <c r="L526" s="18">
        <f t="shared" si="24"/>
        <v>0</v>
      </c>
      <c r="M526" s="24"/>
    </row>
    <row r="527" spans="1:13" x14ac:dyDescent="0.25">
      <c r="A527" s="25" t="s">
        <v>937</v>
      </c>
      <c r="B527" s="26"/>
      <c r="C527" s="26"/>
      <c r="D527" s="27"/>
      <c r="E527" s="28">
        <f>SUM(E443:E526)</f>
        <v>18474.2</v>
      </c>
      <c r="F527" s="27"/>
      <c r="G527" s="28">
        <f>SUM(G443:G526)</f>
        <v>1756528.6800000002</v>
      </c>
      <c r="H527" s="29">
        <f>SUM(H443:H526)</f>
        <v>9000</v>
      </c>
      <c r="I527" s="28">
        <f t="shared" si="23"/>
        <v>195.16985333333335</v>
      </c>
      <c r="J527" s="28">
        <f>SUM(J443:J526)</f>
        <v>14548775.960000001</v>
      </c>
      <c r="K527" s="30">
        <f t="shared" si="25"/>
        <v>0.13303774034340937</v>
      </c>
      <c r="L527" s="28">
        <f t="shared" si="24"/>
        <v>95.080094401922693</v>
      </c>
      <c r="M527" s="31"/>
    </row>
    <row r="528" spans="1:13" x14ac:dyDescent="0.25">
      <c r="A528" s="47" t="s">
        <v>1239</v>
      </c>
      <c r="B528" s="48"/>
      <c r="C528" s="48"/>
      <c r="D528" s="49"/>
      <c r="E528" s="49">
        <f>E527+E442+E435+E392+E369+E333+E275+E194+E123+E58+E6</f>
        <v>115583.54700000001</v>
      </c>
      <c r="F528" s="49"/>
      <c r="G528" s="49">
        <f>G527+G442+G435+G392+G369+G333+G275+G194+G123+G58+G6+G8</f>
        <v>13203235.98</v>
      </c>
      <c r="H528" s="49">
        <f>H527+H442+H435+H392+H369+H333+H275+H194+H123+H58+H6+H8</f>
        <v>60692</v>
      </c>
      <c r="I528" s="49">
        <f>G528/H528</f>
        <v>217.54491498055756</v>
      </c>
      <c r="J528" s="49">
        <f>J527+J442+J435+J392+J369+J333+J275+J194+J123+J58+J6+J8</f>
        <v>99783007.590000004</v>
      </c>
      <c r="K528" s="50">
        <f t="shared" si="25"/>
        <v>1</v>
      </c>
      <c r="L528" s="51">
        <f t="shared" si="24"/>
        <v>114.23110228655641</v>
      </c>
      <c r="M528" s="52"/>
    </row>
    <row r="529" spans="1:13" x14ac:dyDescent="0.25">
      <c r="A529" s="53" t="s">
        <v>1240</v>
      </c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5"/>
    </row>
    <row r="530" spans="1:13" x14ac:dyDescent="0.25">
      <c r="A530" s="56" t="s">
        <v>1241</v>
      </c>
      <c r="B530" s="57"/>
      <c r="C530" s="57"/>
      <c r="D530" s="58"/>
      <c r="E530" s="57"/>
      <c r="F530" s="57"/>
      <c r="G530" s="57"/>
      <c r="H530" s="57"/>
      <c r="I530" s="57"/>
      <c r="J530" s="57"/>
      <c r="K530" s="57"/>
      <c r="L530" s="57"/>
      <c r="M530" s="59"/>
    </row>
    <row r="531" spans="1:13" x14ac:dyDescent="0.25">
      <c r="A531" s="56" t="s">
        <v>1242</v>
      </c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9"/>
    </row>
    <row r="532" spans="1:13" x14ac:dyDescent="0.25">
      <c r="A532" s="57" t="s">
        <v>1243</v>
      </c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9"/>
    </row>
    <row r="533" spans="1:13" x14ac:dyDescent="0.25">
      <c r="G533" s="64"/>
    </row>
    <row r="534" spans="1:13" x14ac:dyDescent="0.25">
      <c r="D534" s="65"/>
      <c r="G534" s="64"/>
    </row>
    <row r="535" spans="1:13" x14ac:dyDescent="0.25">
      <c r="G535" s="64"/>
    </row>
    <row r="536" spans="1:13" x14ac:dyDescent="0.25">
      <c r="G536" s="64"/>
    </row>
  </sheetData>
  <phoneticPr fontId="3" type="noConversion"/>
  <printOptions horizontalCentered="1"/>
  <pageMargins left="0" right="0" top="0" bottom="0" header="0" footer="0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P3</vt:lpstr>
      <vt:lpstr>'P3'!Print_Titles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2016-03-13T05:05:40Z</dcterms:created>
  <dcterms:modified xsi:type="dcterms:W3CDTF">2016-03-13T05:05:46Z</dcterms:modified>
</cp:coreProperties>
</file>