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erry\2.日\每日销售\2016.3.14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J247" i="1" l="1"/>
  <c r="M247" i="1"/>
  <c r="J306" i="1"/>
  <c r="M306" i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L59" i="1" s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60" i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<sst xmlns="http://schemas.openxmlformats.org/spreadsheetml/2006/main" count="2033" uniqueCount="1083">
  <si>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</si>
  <si>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</si>
  <si>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</si>
  <si>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</si>
  <si>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</si>
  <si>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</si>
  <si>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</si>
  <si>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</si>
  <si>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</si>
  <si>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</si>
  <si>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</si>
  <si>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</si>
  <si>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</si>
  <si>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</si>
  <si>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</si>
  <si>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</si>
  <si>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</si>
  <si>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</si>
  <si>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</si>
  <si>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</si>
  <si>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</si>
  <si>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</si>
  <si>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</si>
  <si>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</si>
  <si>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</si>
  <si>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</si>
  <si>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</si>
  <si>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</si>
  <si>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</si>
  <si>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</si>
  <si>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</si>
  <si>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</si>
  <si>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</si>
  <si>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</si>
  <si>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</si>
  <si>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</si>
  <si>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</si>
  <si>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</si>
  <si>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</si>
  <si>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</si>
  <si>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</si>
  <si>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</si>
  <si>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</si>
  <si>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</si>
  <si>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</si>
  <si>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</si>
  <si>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</si>
  <si>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</si>
  <si>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</si>
  <si>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</si>
  <si>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</si>
  <si>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</si>
  <si>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</si>
  <si>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</si>
  <si>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</si>
  <si>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</si>
  <si>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</si>
  <si>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</si>
  <si>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</si>
  <si>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</si>
  <si>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</si>
  <si>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</si>
  <si>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</si>
  <si>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</si>
  <si>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</si>
  <si>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</si>
  <si>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</si>
  <si>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</si>
  <si>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</si>
  <si>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</si>
  <si>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</si>
  <si>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</si>
  <si>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</si>
  <si>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</si>
  <si>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</si>
  <si>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</si>
  <si>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</si>
  <si>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</si>
  <si>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</si>
  <si>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</si>
  <si>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</si>
  <si>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</si>
  <si>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</si>
  <si>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</si>
  <si>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</si>
  <si>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</si>
  <si>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</si>
  <si>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</si>
  <si>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</si>
  <si>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</si>
  <si>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</si>
  <si>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</si>
  <si>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</si>
  <si>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</si>
  <si>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</si>
  <si>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</si>
  <si>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</si>
  <si>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</si>
  <si>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</si>
  <si>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</si>
  <si>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</si>
  <si>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</si>
  <si>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</si>
  <si>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</si>
  <si>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</si>
  <si>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</si>
  <si>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</si>
  <si>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</si>
  <si>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</si>
  <si>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</si>
  <si>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</si>
  <si>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</si>
  <si>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</si>
  <si>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</si>
  <si>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</si>
  <si>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</si>
  <si>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</si>
  <si>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</si>
  <si>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</si>
  <si>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</si>
  <si>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</si>
  <si>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</si>
  <si>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</si>
  <si>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</si>
  <si>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</si>
  <si>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</si>
  <si>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</si>
  <si>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</si>
  <si>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</si>
  <si>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</si>
  <si>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</si>
  <si>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</si>
  <si>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</si>
  <si>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</si>
  <si>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</si>
  <si>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</si>
  <si>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</si>
  <si>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</si>
  <si>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</si>
  <si>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</si>
  <si>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</si>
  <si>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</si>
  <si>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</si>
  <si>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</si>
  <si>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</si>
  <si>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</si>
  <si>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</si>
  <si>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</si>
  <si>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</si>
  <si>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</si>
  <si>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</si>
  <si>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</si>
  <si>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</si>
  <si>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</si>
  <si>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</si>
  <si>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</si>
  <si>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</si>
  <si>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</si>
  <si>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</si>
  <si>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</si>
  <si>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</si>
  <si>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</si>
  <si>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</si>
  <si>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</si>
  <si>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</si>
  <si>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</si>
  <si>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</si>
  <si>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</si>
  <si>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</si>
  <si>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</si>
  <si>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</si>
  <si>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</si>
  <si>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</si>
  <si>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</si>
  <si>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</si>
  <si>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</si>
  <si>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</si>
  <si>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</si>
  <si>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</si>
  <si>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</si>
  <si>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</si>
  <si>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</si>
  <si>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</si>
  <si>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</si>
  <si>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</si>
  <si>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</si>
  <si>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</si>
  <si>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</si>
  <si>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</si>
  <si>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</si>
  <si>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</si>
  <si>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</si>
  <si>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</si>
  <si>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</si>
  <si>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</si>
  <si>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</si>
  <si>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</si>
  <si>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</si>
  <si>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</si>
  <si>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</si>
  <si>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</si>
  <si>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</si>
  <si>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</si>
  <si>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</si>
  <si>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</si>
  <si>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</si>
  <si>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</si>
  <si>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</si>
  <si>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</si>
  <si>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</si>
  <si>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</si>
  <si>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</si>
  <si>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</si>
  <si>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</si>
  <si>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</si>
  <si>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</si>
  <si>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</si>
  <si>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</si>
  <si>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</si>
  <si>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</si>
  <si>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</si>
  <si>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</si>
  <si>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</si>
  <si>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</si>
  <si>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</si>
  <si>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</si>
  <si>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</si>
  <si>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</si>
  <si>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</si>
  <si>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</si>
  <si>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</si>
  <si>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</si>
  <si>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</si>
  <si>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</si>
  <si>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</si>
  <si>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</si>
  <si>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</si>
  <si>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</si>
  <si>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</si>
  <si>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</si>
  <si>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</si>
  <si>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</si>
  <si>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</si>
  <si>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</si>
  <si>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</si>
  <si>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</si>
  <si>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</si>
  <si>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</si>
  <si>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</si>
  <si>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</si>
  <si>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</si>
  <si>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</si>
  <si>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</si>
  <si>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</si>
  <si>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</si>
  <si>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</si>
  <si>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</si>
  <si>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</si>
  <si>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</si>
  <si>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</si>
  <si>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</si>
  <si>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</si>
  <si>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</si>
  <si>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</si>
  <si>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</si>
  <si>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</si>
  <si>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</si>
  <si>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</si>
  <si>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</si>
  <si>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</si>
  <si>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</si>
  <si>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</si>
  <si>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</si>
  <si>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</si>
  <si>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</si>
  <si>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</si>
  <si>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</si>
  <si>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</si>
  <si>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</si>
  <si>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</si>
  <si>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</si>
  <si>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</si>
  <si>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</si>
  <si>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</si>
  <si>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</si>
  <si>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</si>
  <si>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</si>
  <si>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</si>
  <si>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</si>
  <si>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</si>
  <si>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</si>
  <si>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</si>
  <si>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</si>
  <si>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</si>
  <si>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</si>
  <si>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</si>
  <si>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</si>
  <si>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</si>
  <si>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</si>
  <si>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</si>
  <si>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</si>
  <si>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</si>
  <si>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</si>
  <si>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</si>
  <si>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</si>
  <si>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</si>
  <si>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</si>
  <si>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</si>
  <si>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</si>
  <si>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</si>
  <si>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</si>
  <si>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</si>
  <si>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</si>
  <si>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</si>
  <si>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</si>
  <si>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</si>
  <si>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</si>
  <si>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</si>
  <si>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</si>
  <si>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</si>
  <si>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</si>
  <si>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</si>
  <si>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</si>
  <si>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</si>
  <si>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</si>
  <si>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</si>
  <si>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</si>
  <si>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</si>
  <si>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</si>
  <si>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</si>
  <si>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</si>
  <si>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</si>
  <si>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</si>
  <si>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</si>
  <si>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</si>
  <si>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</si>
  <si>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</si>
  <si>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</si>
  <si>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</si>
  <si>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</si>
  <si>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</si>
  <si>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</si>
  <si>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</si>
  <si>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</si>
  <si>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</si>
  <si>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</si>
  <si>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</si>
  <si>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</si>
  <si>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</si>
  <si>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</si>
  <si>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</si>
  <si>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</si>
  <si>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</si>
  <si>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</si>
  <si>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</si>
  <si>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</si>
  <si>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</si>
  <si>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</si>
  <si>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</si>
  <si>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</si>
  <si>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</si>
  <si>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</si>
  <si>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</si>
  <si>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</si>
  <si>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</si>
  <si>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</si>
  <si>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</si>
  <si>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</si>
  <si>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</si>
  <si>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</si>
  <si>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</si>
  <si>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</si>
  <si>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</si>
  <si>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</si>
  <si>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</si>
  <si>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</si>
  <si>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</si>
  <si>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</si>
  <si>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</si>
  <si>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</si>
  <si>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</si>
  <si>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</si>
  <si>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</si>
  <si>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</si>
  <si>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</si>
  <si>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</si>
  <si>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</si>
  <si>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</si>
  <si>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</si>
  <si>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</si>
  <si>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</si>
  <si>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</si>
  <si>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</si>
  <si>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</si>
  <si>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</si>
  <si>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</si>
  <si>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</si>
  <si>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</si>
  <si>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</si>
  <si>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</si>
  <si>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</si>
  <si>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</si>
  <si>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</si>
  <si>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</si>
  <si>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</si>
  <si>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</si>
  <si>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</si>
  <si>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</si>
  <si>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</si>
  <si>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</si>
  <si>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</si>
  <si>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</si>
  <si>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</si>
  <si>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</si>
  <si>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</si>
  <si>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</si>
  <si>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</si>
  <si>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</si>
  <si>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</si>
  <si>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</si>
  <si>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</si>
  <si>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</si>
  <si>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</si>
  <si>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</si>
  <si>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</si>
  <si>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</si>
  <si>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</si>
  <si>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</si>
  <si>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</si>
  <si>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</si>
  <si>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</si>
  <si>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</si>
  <si>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</si>
  <si>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</si>
  <si>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</si>
  <si>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</si>
  <si>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</si>
  <si>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</si>
  <si>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</si>
  <si>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</si>
  <si>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</si>
  <si>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</si>
  <si>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</si>
  <si>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</si>
  <si>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</si>
  <si>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</si>
  <si>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</si>
  <si>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</si>
  <si>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</si>
  <si>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</si>
  <si>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</si>
  <si>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</si>
  <si>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</si>
  <si>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</si>
  <si>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</si>
  <si>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</si>
  <si>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</si>
  <si>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</si>
  <si>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</si>
  <si>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</si>
  <si>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</si>
  <si>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</si>
  <si>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</si>
  <si>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</si>
  <si>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</si>
  <si>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</si>
  <si>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</si>
  <si>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</si>
  <si>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</si>
  <si>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</si>
  <si>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</si>
  <si>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</si>
  <si>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</si>
  <si>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</si>
  <si>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</si>
  <si>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</si>
  <si>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</si>
  <si>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</si>
  <si>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</si>
  <si>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</si>
  <si>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</si>
  <si>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</si>
  <si>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</si>
  <si>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</si>
  <si>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</si>
  <si>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</si>
  <si>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</si>
  <si>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</si>
  <si>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</si>
  <si>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</si>
  <si>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</si>
  <si>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</si>
  <si>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</si>
  <si>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</si>
  <si>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</si>
  <si>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</si>
  <si>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</si>
  <si>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</si>
  <si>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</si>
  <si>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</si>
  <si>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</si>
  <si>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</si>
  <si>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</si>
  <si>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</si>
  <si>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</si>
  <si>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</si>
  <si>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</si>
  <si>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</si>
  <si>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</si>
  <si>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</si>
  <si>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</si>
  <si>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</si>
  <si>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</si>
  <si>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</si>
  <si>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</si>
  <si>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</si>
  <si>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</si>
  <si>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</si>
  <si>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</si>
  <si>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</si>
  <si>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</si>
  <si>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</si>
  <si>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</si>
  <si>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</si>
  <si>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</si>
  <si>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</si>
  <si>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</si>
  <si>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</si>
  <si>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</si>
  <si>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</si>
  <si>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</si>
  <si>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</si>
  <si>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</si>
  <si>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</si>
  <si>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</si>
  <si>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</si>
  <si>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</si>
  <si>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</si>
  <si>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</si>
  <si>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</si>
  <si>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</si>
  <si>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</si>
  <si>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</si>
  <si>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</si>
  <si>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</si>
  <si>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</si>
  <si>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</si>
  <si>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</si>
  <si>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</si>
  <si>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</si>
  <si>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</si>
  <si>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</si>
  <si>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</si>
  <si>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</si>
  <si>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</si>
  <si>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</si>
  <si>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</si>
  <si>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</si>
  <si>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</si>
  <si>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</si>
  <si>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</si>
  <si>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</si>
  <si>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</si>
  <si>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</si>
  <si>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</si>
  <si>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</si>
  <si>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</si>
  <si>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</si>
  <si>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</si>
  <si>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</si>
  <si>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</si>
  <si>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</si>
  <si>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</si>
  <si>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</si>
  <si>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</si>
  <si>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</si>
  <si>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</si>
  <si>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</si>
  <si>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</si>
  <si>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</si>
  <si>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</si>
  <si>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</si>
  <si>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</si>
  <si>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</si>
  <si>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</si>
  <si>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</si>
  <si>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</si>
  <si>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</si>
  <si>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</si>
  <si>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</si>
  <si>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</si>
  <si>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</si>
  <si>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</si>
  <si>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</si>
  <si>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</si>
  <si>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</si>
  <si>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</si>
  <si>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</si>
  <si>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</si>
  <si>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</si>
  <si>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</si>
  <si>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</si>
  <si>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</si>
  <si>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</si>
  <si>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</si>
  <si>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</si>
  <si>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</si>
  <si>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</si>
  <si>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</si>
  <si>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</si>
  <si>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</si>
  <si>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</si>
  <si>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</si>
  <si>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</si>
  <si>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</si>
  <si>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</si>
  <si>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</si>
  <si>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</si>
  <si>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</si>
  <si>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</si>
  <si>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</si>
  <si>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</si>
  <si>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</si>
  <si>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</si>
  <si>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</si>
  <si>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</si>
  <si>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</si>
  <si>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</si>
  <si>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</si>
  <si>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</si>
  <si>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</si>
  <si>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</si>
  <si>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</si>
  <si>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</si>
  <si>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</si>
  <si>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</si>
  <si>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</si>
  <si>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</si>
  <si>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</si>
  <si>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</si>
  <si>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</si>
  <si>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</si>
  <si>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</si>
  <si>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</si>
  <si>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</si>
  <si>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</si>
  <si>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</si>
  <si>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</si>
  <si>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</si>
  <si>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</si>
  <si>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</si>
  <si>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</si>
  <si>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</si>
  <si>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</si>
  <si>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</si>
  <si>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</si>
  <si>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</si>
  <si>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</si>
  <si>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</si>
  <si>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</si>
  <si>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</si>
  <si>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</si>
  <si>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</si>
  <si>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</si>
  <si>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</si>
  <si>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</si>
  <si>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</si>
  <si>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</si>
  <si>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</si>
  <si>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</si>
  <si>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</si>
  <si>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</si>
  <si>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</si>
  <si>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</si>
  <si>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</si>
  <si>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</si>
  <si>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</si>
  <si>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</si>
  <si>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</si>
  <si>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</si>
  <si>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</si>
  <si>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</si>
  <si>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</si>
  <si>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</si>
  <si>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</si>
  <si>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</si>
  <si>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</si>
  <si>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</si>
  <si>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</si>
  <si>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</si>
  <si>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</si>
  <si>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</si>
  <si>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</si>
  <si>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</si>
  <si>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</si>
  <si>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</si>
  <si>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</si>
  <si>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</si>
  <si>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</si>
  <si>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</si>
  <si>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</si>
  <si>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</si>
  <si>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</si>
  <si>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</si>
  <si>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</si>
  <si>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</si>
  <si>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</si>
  <si>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</si>
  <si>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</si>
  <si>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</si>
  <si>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</si>
  <si>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</si>
  <si>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</si>
  <si>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</si>
  <si>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</si>
  <si>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</si>
  <si>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</si>
  <si>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</si>
  <si>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</si>
  <si>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</si>
  <si>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</si>
  <si>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</si>
  <si>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</si>
  <si>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</si>
  <si>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</si>
  <si>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</si>
  <si>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</si>
  <si>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</si>
  <si>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</si>
  <si>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</si>
  <si>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</si>
  <si>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</si>
  <si>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</si>
  <si>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</si>
  <si>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</si>
  <si>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</si>
  <si>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</si>
  <si>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</si>
  <si>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</si>
  <si>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</si>
  <si>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</si>
  <si>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</si>
  <si>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</si>
  <si>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</si>
  <si>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</si>
  <si>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</si>
  <si>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</si>
  <si>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</si>
  <si>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</si>
  <si>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</si>
  <si>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</si>
  <si>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</si>
  <si>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</si>
  <si>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</si>
  <si>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</si>
  <si>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</si>
  <si>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</si>
  <si>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</si>
  <si>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</si>
  <si>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</si>
  <si>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</si>
  <si>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</si>
  <si>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</si>
  <si>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</si>
  <si>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</si>
  <si>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</si>
  <si>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</si>
  <si>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</si>
  <si>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</si>
  <si>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</si>
  <si>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</si>
  <si>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</si>
  <si>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</si>
  <si>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</si>
  <si>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</si>
  <si>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</si>
  <si>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</si>
  <si>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</si>
  <si>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</si>
  <si>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</si>
  <si>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</si>
  <si>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</si>
  <si>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</si>
  <si>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</si>
  <si>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</si>
  <si>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</si>
  <si>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</si>
  <si>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</si>
  <si>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</si>
  <si>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</si>
  <si>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</si>
  <si>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</si>
  <si>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</si>
  <si>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</si>
  <si>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</si>
  <si>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</si>
  <si>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</si>
  <si>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</si>
  <si>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</si>
  <si>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</si>
  <si>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</si>
  <si>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</si>
  <si>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</si>
  <si>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</si>
  <si>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</si>
  <si>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</si>
  <si>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</si>
  <si>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</si>
  <si>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</si>
  <si>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</si>
  <si>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</si>
  <si>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</si>
  <si>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</si>
  <si>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</si>
  <si>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</si>
  <si>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</si>
  <si>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</si>
  <si>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</si>
  <si>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</si>
  <si>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</si>
  <si>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</si>
  <si>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</si>
  <si>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</si>
  <si>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</si>
  <si>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</si>
  <si>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</si>
  <si>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</si>
  <si>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</si>
  <si>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</si>
  <si>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</si>
  <si>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</si>
  <si>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</si>
  <si>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</si>
  <si>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</si>
  <si>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</si>
  <si>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</si>
  <si>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</si>
  <si>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</si>
  <si>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</si>
  <si>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</si>
  <si>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</si>
  <si>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</si>
  <si>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</si>
  <si>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</si>
  <si>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</si>
  <si>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</si>
  <si>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</si>
  <si>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</si>
  <si>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</si>
  <si>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</si>
  <si>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</si>
  <si>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</si>
  <si>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</si>
  <si>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</si>
  <si>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</si>
  <si>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</si>
  <si>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</si>
  <si>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</si>
  <si>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</si>
  <si>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</si>
  <si>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</si>
  <si>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</si>
  <si>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</si>
  <si>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</si>
  <si>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</si>
  <si>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</si>
  <si>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</si>
  <si>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</si>
  <si>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</si>
  <si>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</si>
  <si>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</si>
  <si>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</si>
  <si>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</si>
  <si>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</si>
  <si>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</si>
  <si>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</si>
  <si>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</si>
  <si>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</si>
  <si>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</si>
  <si>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</si>
  <si>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</si>
  <si>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</si>
  <si>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</si>
  <si>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</si>
  <si>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</si>
  <si>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</si>
  <si>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</si>
  <si>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</si>
  <si>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</si>
  <si>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</si>
  <si>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</si>
  <si>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</si>
  <si>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</si>
  <si>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</si>
  <si>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</si>
  <si>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</si>
  <si>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</si>
  <si>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</si>
  <si>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</si>
  <si>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</si>
  <si>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</si>
  <si>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</si>
  <si>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</si>
  <si>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</si>
  <si>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</si>
  <si>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</si>
  <si>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</si>
  <si>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</si>
  <si>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</si>
  <si>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</si>
  <si>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</si>
  <si>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</si>
  <si>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</si>
  <si>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</si>
  <si>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</si>
  <si>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</si>
  <si>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</si>
  <si>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</si>
  <si>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</si>
  <si>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</si>
  <si>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</si>
  <si>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</si>
  <si>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</si>
  <si>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</si>
  <si>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</si>
  <si>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</si>
  <si>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</si>
  <si>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</si>
  <si>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</si>
  <si>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</si>
  <si>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</si>
  <si>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</si>
  <si>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</si>
  <si>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</si>
  <si>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</si>
  <si>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</si>
  <si>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</si>
  <si>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</si>
  <si>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</si>
  <si>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</si>
  <si>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</si>
  <si>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</si>
  <si>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</si>
  <si>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</si>
  <si>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</si>
  <si>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</si>
  <si>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</si>
  <si>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</si>
  <si>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</si>
  <si>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</si>
  <si>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</si>
  <si>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</si>
  <si>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</si>
  <si>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</si>
  <si>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</si>
  <si>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</si>
  <si>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</si>
  <si>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</si>
  <si>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</si>
  <si>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</si>
  <si>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</si>
  <si>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</si>
  <si>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</si>
  <si>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</si>
  <si>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</si>
  <si>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</si>
  <si>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</si>
  <si>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</si>
  <si>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</si>
  <si>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</si>
  <si>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</si>
  <si>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</si>
  <si>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</si>
  <si>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</si>
  <si>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</si>
  <si>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</si>
  <si>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</si>
  <si>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</si>
  <si>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</si>
  <si>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</si>
  <si>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</si>
  <si>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</si>
  <si>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</si>
  <si>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</si>
  <si>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</si>
  <si>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</si>
  <si>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</si>
  <si>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</si>
  <si>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</si>
  <si>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</si>
  <si>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</si>
  <si>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</si>
  <si>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</si>
  <si>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</si>
  <si>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</si>
  <si>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</si>
  <si>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</si>
  <si>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</si>
  <si>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</si>
  <si>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</si>
  <si>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</si>
  <si>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</si>
  <si>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</si>
  <si>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</si>
  <si>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</si>
  <si>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</si>
  <si>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</si>
  <si>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</si>
  <si>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</si>
  <si>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</si>
  <si>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</si>
  <si>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</si>
  <si>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</si>
  <si>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</si>
  <si>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</si>
  <si>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</si>
  <si>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</si>
  <si>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</si>
  <si>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</si>
  <si>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</si>
  <si>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</si>
  <si>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</si>
  <si>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</si>
  <si>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</si>
  <si>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</si>
  <si>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</si>
  <si>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</si>
  <si>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</si>
  <si>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</si>
  <si>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</si>
  <si>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</si>
  <si>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</si>
  <si>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</si>
  <si>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</si>
  <si>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</si>
  <si>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</si>
  <si>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</si>
  <si>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</si>
  <si>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</si>
  <si>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</si>
  <si>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</si>
  <si>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</si>
  <si>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</si>
  <si>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</si>
  <si>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</si>
  <si>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</si>
  <si>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</si>
  <si>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</si>
  <si>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</si>
  <si>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</si>
  <si>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</si>
  <si>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</si>
  <si>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</si>
  <si>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</si>
  <si>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</si>
  <si>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</si>
  <si>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</si>
  <si>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</si>
  <si>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</si>
  <si>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</si>
  <si>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</si>
  <si>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</si>
  <si>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</si>
  <si>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</si>
  <si>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</si>
  <si>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</si>
  <si>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</si>
  <si>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</si>
  <si>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</si>
  <si>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</si>
  <si>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</si>
  <si>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</si>
  <si>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</si>
  <si>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</si>
  <si>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</si>
  <si>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</si>
  <si>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</si>
  <si>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</si>
  <si>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</si>
  <si>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>星期日</t>
    <phoneticPr fontId="5" type="noConversion"/>
  </si>
  <si>
    <t>天气：小雨 6至12℃</t>
    <phoneticPr fontId="5" type="noConversion"/>
  </si>
  <si>
    <t>2016年3月13日  上海大悦城商户销售</t>
    <phoneticPr fontId="5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</si>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</sst>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activeCell="I344" sqref="I344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3" t="s">
        <v>1081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28.5" customHeight="1" thickBot="1" x14ac:dyDescent="0.2">
      <c r="A2" s="118" t="s">
        <v>1080</v>
      </c>
      <c r="B2" s="119"/>
      <c r="C2" s="119"/>
      <c r="D2" s="119"/>
      <c r="E2" s="119"/>
      <c r="F2" s="120"/>
      <c r="G2" s="116" t="s">
        <v>1079</v>
      </c>
      <c r="H2" s="117"/>
      <c r="I2" s="15" t="s">
        <v>668</v>
      </c>
      <c r="J2" s="14">
        <f>161+1427</f>
        <v>1588</v>
      </c>
      <c r="K2" s="22" t="s">
        <v>34</v>
      </c>
      <c r="L2" s="14" t="s">
        <v>33</v>
      </c>
      <c r="M2" s="17">
        <v>36284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56373</v>
      </c>
      <c r="I4" s="7">
        <v>265</v>
      </c>
      <c r="J4" s="39">
        <f t="shared" ref="J4:J9" si="0">IFERROR(H4/I4,"")</f>
        <v>212.72830188679245</v>
      </c>
      <c r="K4" s="44"/>
      <c r="L4" s="45">
        <f t="shared" ref="L4:L35" si="1">IFERROR(H4/$H$340,"")</f>
        <v>2.0065650945762653E-2</v>
      </c>
      <c r="M4" s="46">
        <f t="shared" ref="M4:M9" si="2">IFERROR(H4/F4,"")</f>
        <v>46.977499999999999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2020</v>
      </c>
      <c r="I5" s="7">
        <v>7</v>
      </c>
      <c r="J5" s="39">
        <f t="shared" si="0"/>
        <v>288.57142857142856</v>
      </c>
      <c r="K5" s="44"/>
      <c r="L5" s="45">
        <f t="shared" si="1"/>
        <v>7.1900759069839387E-4</v>
      </c>
      <c r="M5" s="46">
        <f t="shared" si="2"/>
        <v>63.722397476340696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7066.4</v>
      </c>
      <c r="I6" s="7">
        <v>45</v>
      </c>
      <c r="J6" s="39">
        <f t="shared" si="0"/>
        <v>157.0311111111111</v>
      </c>
      <c r="K6" s="44"/>
      <c r="L6" s="45">
        <f t="shared" si="1"/>
        <v>2.515245167777787E-3</v>
      </c>
      <c r="M6" s="46">
        <f t="shared" si="2"/>
        <v>94.533779264214047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1347</v>
      </c>
      <c r="I7" s="7">
        <v>5</v>
      </c>
      <c r="J7" s="39">
        <f t="shared" si="0"/>
        <v>269.39999999999998</v>
      </c>
      <c r="K7" s="44"/>
      <c r="L7" s="45">
        <f t="shared" si="1"/>
        <v>4.7945704191620621E-4</v>
      </c>
      <c r="M7" s="46">
        <f t="shared" si="2"/>
        <v>45.66101694915254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2163</v>
      </c>
      <c r="I8" s="7">
        <v>14</v>
      </c>
      <c r="J8" s="39">
        <f t="shared" si="0"/>
        <v>154.5</v>
      </c>
      <c r="K8" s="44"/>
      <c r="L8" s="45">
        <f t="shared" si="1"/>
        <v>7.6990763301021089E-4</v>
      </c>
      <c r="M8" s="46">
        <f t="shared" si="2"/>
        <v>56.921052631578945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1506</v>
      </c>
      <c r="I9" s="7">
        <v>4</v>
      </c>
      <c r="J9" s="39">
        <f t="shared" si="0"/>
        <v>376.5</v>
      </c>
      <c r="K9" s="44"/>
      <c r="L9" s="45">
        <f t="shared" si="1"/>
        <v>5.3605219385731743E-4</v>
      </c>
      <c r="M9" s="46">
        <f t="shared" si="2"/>
        <v>23.753943217665615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5638.1</v>
      </c>
      <c r="I10" s="7">
        <v>41</v>
      </c>
      <c r="J10" s="39">
        <f t="shared" ref="J10:J76" si="3">IFERROR(H10/I10,"")</f>
        <v>137.51463414634148</v>
      </c>
      <c r="K10" s="44"/>
      <c r="L10" s="45">
        <f t="shared" si="1"/>
        <v>2.0068498500577302E-3</v>
      </c>
      <c r="M10" s="46">
        <f t="shared" ref="M10:M76" si="4">IFERROR(H10/F10,"")</f>
        <v>84.783458646616552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29484.959999999999</v>
      </c>
      <c r="I11" s="7">
        <v>564</v>
      </c>
      <c r="J11" s="39">
        <f t="shared" si="3"/>
        <v>52.278297872340424</v>
      </c>
      <c r="K11" s="44"/>
      <c r="L11" s="45">
        <f t="shared" si="1"/>
        <v>1.0495004975959661E-2</v>
      </c>
      <c r="M11" s="46">
        <f t="shared" si="4"/>
        <v>111.47432892249527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8257</v>
      </c>
      <c r="I12" s="7">
        <v>1</v>
      </c>
      <c r="J12" s="39">
        <f t="shared" ref="J12:J14" si="5">IFERROR(H12/I12,"")</f>
        <v>8257</v>
      </c>
      <c r="K12" s="44"/>
      <c r="L12" s="45">
        <f t="shared" si="1"/>
        <v>2.9390325130676429E-3</v>
      </c>
      <c r="M12" s="46">
        <f t="shared" ref="M12" si="6">IFERROR(H12/F12,"")</f>
        <v>121.42647058823529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19324</v>
      </c>
      <c r="I13" s="7">
        <v>29</v>
      </c>
      <c r="J13" s="39">
        <f t="shared" ref="J13" si="7">IFERROR(H13/I13,"")</f>
        <v>666.34482758620686</v>
      </c>
      <c r="K13" s="44"/>
      <c r="L13" s="45">
        <f t="shared" si="1"/>
        <v>6.8782686547800807E-3</v>
      </c>
      <c r="M13" s="46">
        <f t="shared" ref="M13" si="8">IFERROR(H13/F13,"")</f>
        <v>347.55395683453236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198</v>
      </c>
      <c r="I14" s="7">
        <v>1</v>
      </c>
      <c r="J14" s="39">
        <f t="shared" si="5"/>
        <v>198</v>
      </c>
      <c r="K14" s="44"/>
      <c r="L14" s="45">
        <f t="shared" si="1"/>
        <v>7.0476981662515837E-5</v>
      </c>
      <c r="M14" s="46">
        <f t="shared" ref="M14" si="9">IFERROR(H14/F14,"")</f>
        <v>4.5205479452054798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1556</v>
      </c>
      <c r="I15" s="7">
        <v>1</v>
      </c>
      <c r="J15" s="39">
        <f t="shared" si="3"/>
        <v>1556</v>
      </c>
      <c r="K15" s="44"/>
      <c r="L15" s="45">
        <f t="shared" si="1"/>
        <v>5.5384941144886177E-4</v>
      </c>
      <c r="M15" s="46">
        <f t="shared" si="4"/>
        <v>43.475831237775914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2583</v>
      </c>
      <c r="I16" s="7">
        <v>4</v>
      </c>
      <c r="J16" s="39">
        <f t="shared" si="3"/>
        <v>645.75</v>
      </c>
      <c r="K16" s="44"/>
      <c r="L16" s="45">
        <f t="shared" si="1"/>
        <v>9.1940426077918381E-4</v>
      </c>
      <c r="M16" s="46">
        <f t="shared" si="4"/>
        <v>73.8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2790</v>
      </c>
      <c r="I17" s="7">
        <v>3</v>
      </c>
      <c r="J17" s="39">
        <f t="shared" si="3"/>
        <v>930</v>
      </c>
      <c r="K17" s="44"/>
      <c r="L17" s="45">
        <f t="shared" si="1"/>
        <v>9.9308474160817763E-4</v>
      </c>
      <c r="M17" s="46">
        <f t="shared" si="4"/>
        <v>63.698630136986303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12880</v>
      </c>
      <c r="I18" s="7">
        <v>368</v>
      </c>
      <c r="J18" s="39">
        <f t="shared" si="3"/>
        <v>35</v>
      </c>
      <c r="K18" s="44"/>
      <c r="L18" s="45">
        <f t="shared" si="1"/>
        <v>4.5845632515818385E-3</v>
      </c>
      <c r="M18" s="46">
        <f t="shared" si="4"/>
        <v>62.829268292682926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12555</v>
      </c>
      <c r="I19" s="7">
        <v>235</v>
      </c>
      <c r="J19" s="39">
        <f t="shared" si="3"/>
        <v>53.425531914893618</v>
      </c>
      <c r="K19" s="44"/>
      <c r="L19" s="45">
        <f t="shared" si="1"/>
        <v>4.4688813372367993E-3</v>
      </c>
      <c r="M19" s="46">
        <f t="shared" si="4"/>
        <v>103.7603305785124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2263.8000000000002</v>
      </c>
      <c r="I20" s="7">
        <v>1</v>
      </c>
      <c r="J20" s="39">
        <f t="shared" si="3"/>
        <v>2263.8000000000002</v>
      </c>
      <c r="K20" s="44"/>
      <c r="L20" s="45">
        <f t="shared" si="1"/>
        <v>8.0578682367476442E-4</v>
      </c>
      <c r="M20" s="46">
        <f t="shared" si="4"/>
        <v>21.560000000000002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2295.3000000000002</v>
      </c>
      <c r="I21" s="7">
        <v>68</v>
      </c>
      <c r="J21" s="39">
        <f t="shared" si="3"/>
        <v>33.754411764705885</v>
      </c>
      <c r="K21" s="44"/>
      <c r="L21" s="45">
        <f t="shared" si="1"/>
        <v>8.1699907075743745E-4</v>
      </c>
      <c r="M21" s="46">
        <f t="shared" si="4"/>
        <v>133.44767441860466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7017.9</v>
      </c>
      <c r="I22" s="7">
        <v>150</v>
      </c>
      <c r="J22" s="39">
        <f t="shared" ref="J22" si="10">IFERROR(H22/I22,"")</f>
        <v>46.785999999999994</v>
      </c>
      <c r="K22" s="44"/>
      <c r="L22" s="45">
        <f t="shared" si="1"/>
        <v>2.497981866713989E-3</v>
      </c>
      <c r="M22" s="46">
        <f t="shared" ref="M22" si="11">IFERROR(H22/F22,"")</f>
        <v>77.976666666666659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29667</v>
      </c>
      <c r="I23" s="7">
        <v>203</v>
      </c>
      <c r="J23" s="39">
        <f t="shared" si="3"/>
        <v>146.14285714285714</v>
      </c>
      <c r="K23" s="44"/>
      <c r="L23" s="45">
        <f t="shared" si="1"/>
        <v>1.0559801085766957E-2</v>
      </c>
      <c r="M23" s="46">
        <f t="shared" si="4"/>
        <v>200.45270270270271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15542</v>
      </c>
      <c r="I24" s="7">
        <v>503</v>
      </c>
      <c r="J24" s="39">
        <f t="shared" si="3"/>
        <v>30.898608349900595</v>
      </c>
      <c r="K24" s="44"/>
      <c r="L24" s="45">
        <f t="shared" si="1"/>
        <v>5.5320871161556621E-3</v>
      </c>
      <c r="M24" s="46">
        <f t="shared" si="4"/>
        <v>48.874213836477985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310</v>
      </c>
      <c r="I25" s="7">
        <v>4</v>
      </c>
      <c r="J25" s="39">
        <f t="shared" si="3"/>
        <v>77.5</v>
      </c>
      <c r="K25" s="44"/>
      <c r="L25" s="45">
        <f t="shared" si="1"/>
        <v>1.103427490675753E-4</v>
      </c>
      <c r="M25" s="46">
        <f t="shared" si="4"/>
        <v>2.8130671506352085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1259</v>
      </c>
      <c r="I26" s="7">
        <v>2</v>
      </c>
      <c r="J26" s="39">
        <f t="shared" si="3"/>
        <v>629.5</v>
      </c>
      <c r="K26" s="44"/>
      <c r="L26" s="45">
        <f t="shared" si="1"/>
        <v>4.4813393895508808E-4</v>
      </c>
      <c r="M26" s="46">
        <f t="shared" si="4"/>
        <v>34.779005524861873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1082</v>
      </c>
      <c r="I27" s="7" t="s">
        <v>1082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7623.8</v>
      </c>
      <c r="I28" s="7">
        <v>39</v>
      </c>
      <c r="J28" s="39">
        <f t="shared" si="3"/>
        <v>195.48205128205129</v>
      </c>
      <c r="K28" s="44"/>
      <c r="L28" s="45">
        <f t="shared" si="1"/>
        <v>2.7136485494883246E-3</v>
      </c>
      <c r="M28" s="46">
        <f t="shared" si="4"/>
        <v>195.48205128205129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6502.7</v>
      </c>
      <c r="I29" s="7">
        <v>226</v>
      </c>
      <c r="J29" s="39">
        <f t="shared" si="3"/>
        <v>28.77300884955752</v>
      </c>
      <c r="K29" s="44"/>
      <c r="L29" s="45">
        <f t="shared" si="1"/>
        <v>2.3145993366507156E-3</v>
      </c>
      <c r="M29" s="46">
        <f t="shared" si="4"/>
        <v>171.12368421052631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3599.6</v>
      </c>
      <c r="I30" s="7">
        <v>135</v>
      </c>
      <c r="J30" s="39">
        <f t="shared" si="3"/>
        <v>26.663703703703703</v>
      </c>
      <c r="K30" s="44"/>
      <c r="L30" s="45">
        <f t="shared" si="1"/>
        <v>1.2812572888504647E-3</v>
      </c>
      <c r="M30" s="46">
        <f t="shared" si="4"/>
        <v>105.87058823529412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1082</v>
      </c>
      <c r="I31" s="7" t="s">
        <v>1082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8563.7999999999993</v>
      </c>
      <c r="I32" s="7">
        <v>81</v>
      </c>
      <c r="J32" s="39">
        <f t="shared" si="3"/>
        <v>105.72592592592592</v>
      </c>
      <c r="K32" s="44"/>
      <c r="L32" s="45">
        <f t="shared" si="1"/>
        <v>3.0482362402093591E-3</v>
      </c>
      <c r="M32" s="46">
        <f t="shared" si="4"/>
        <v>98.434482758620675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10776</v>
      </c>
      <c r="I33" s="7">
        <v>97</v>
      </c>
      <c r="J33" s="39">
        <f t="shared" si="3"/>
        <v>111.09278350515464</v>
      </c>
      <c r="K33" s="44"/>
      <c r="L33" s="45">
        <f t="shared" si="1"/>
        <v>3.8356563353296497E-3</v>
      </c>
      <c r="M33" s="46">
        <f t="shared" si="4"/>
        <v>119.73333333333333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18986</v>
      </c>
      <c r="I34" s="7">
        <v>164</v>
      </c>
      <c r="J34" s="39">
        <f t="shared" si="3"/>
        <v>115.76829268292683</v>
      </c>
      <c r="K34" s="44"/>
      <c r="L34" s="45">
        <f t="shared" si="1"/>
        <v>6.7579594638612402E-3</v>
      </c>
      <c r="M34" s="46">
        <f t="shared" si="4"/>
        <v>140.63703703703703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35283</v>
      </c>
      <c r="I35" s="7">
        <v>290</v>
      </c>
      <c r="J35" s="39">
        <f t="shared" si="3"/>
        <v>121.66551724137931</v>
      </c>
      <c r="K35" s="44"/>
      <c r="L35" s="45">
        <f t="shared" si="1"/>
        <v>1.2558784565649224E-2</v>
      </c>
      <c r="M35" s="46">
        <f t="shared" si="4"/>
        <v>149.50423728813558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10751</v>
      </c>
      <c r="I36" s="7">
        <v>179</v>
      </c>
      <c r="J36" s="39">
        <f t="shared" si="3"/>
        <v>60.061452513966479</v>
      </c>
      <c r="K36" s="44"/>
      <c r="L36" s="45">
        <f t="shared" ref="L36:L69" si="12">IFERROR(H36/$H$340,"")</f>
        <v>3.8267577265338774E-3</v>
      </c>
      <c r="M36" s="46">
        <f t="shared" si="4"/>
        <v>102.39047619047619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1082</v>
      </c>
      <c r="I37" s="7" t="s">
        <v>1082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3700.5</v>
      </c>
      <c r="I38" s="7">
        <v>27</v>
      </c>
      <c r="J38" s="39">
        <f t="shared" si="3"/>
        <v>137.05555555555554</v>
      </c>
      <c r="K38" s="44"/>
      <c r="L38" s="45">
        <f t="shared" si="12"/>
        <v>1.3171720739502013E-3</v>
      </c>
      <c r="M38" s="46">
        <f t="shared" si="4"/>
        <v>205.58333333333334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22312.400000000001</v>
      </c>
      <c r="I39" s="7">
        <v>45</v>
      </c>
      <c r="J39" s="39">
        <f t="shared" si="3"/>
        <v>495.83111111111117</v>
      </c>
      <c r="K39" s="44"/>
      <c r="L39" s="45">
        <f t="shared" si="12"/>
        <v>7.9419727557915078E-3</v>
      </c>
      <c r="M39" s="46">
        <f t="shared" si="4"/>
        <v>474.73191489361704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1418.8</v>
      </c>
      <c r="I40" s="7">
        <v>15</v>
      </c>
      <c r="J40" s="39">
        <f t="shared" si="3"/>
        <v>94.586666666666659</v>
      </c>
      <c r="K40" s="44"/>
      <c r="L40" s="45">
        <f t="shared" si="12"/>
        <v>5.0501384637766393E-4</v>
      </c>
      <c r="M40" s="46">
        <f t="shared" si="4"/>
        <v>79.707865168539314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1715</v>
      </c>
      <c r="I41" s="7">
        <v>34</v>
      </c>
      <c r="J41" s="39">
        <f t="shared" si="3"/>
        <v>50.441176470588232</v>
      </c>
      <c r="K41" s="44"/>
      <c r="L41" s="45">
        <f t="shared" si="12"/>
        <v>6.1044456338997305E-4</v>
      </c>
      <c r="M41" s="46">
        <f t="shared" si="4"/>
        <v>77.601809954751133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3228</v>
      </c>
      <c r="I42" s="7">
        <v>109</v>
      </c>
      <c r="J42" s="39">
        <f t="shared" si="3"/>
        <v>29.61467889908257</v>
      </c>
      <c r="K42" s="44"/>
      <c r="L42" s="45">
        <f t="shared" si="12"/>
        <v>1.1489883677101066E-3</v>
      </c>
      <c r="M42" s="46">
        <f t="shared" si="4"/>
        <v>115.28571428571429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5454.9</v>
      </c>
      <c r="I43" s="7">
        <v>2</v>
      </c>
      <c r="J43" s="39">
        <f t="shared" si="3"/>
        <v>2727.45</v>
      </c>
      <c r="K43" s="44"/>
      <c r="L43" s="45">
        <f t="shared" si="12"/>
        <v>1.9416408448023111E-3</v>
      </c>
      <c r="M43" s="46">
        <f t="shared" si="4"/>
        <v>181.82999999999998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4546.7</v>
      </c>
      <c r="I44" s="7">
        <v>254</v>
      </c>
      <c r="J44" s="39">
        <f t="shared" si="3"/>
        <v>17.900393700787401</v>
      </c>
      <c r="K44" s="44"/>
      <c r="L44" s="45">
        <f t="shared" si="12"/>
        <v>1.6183721844694986E-3</v>
      </c>
      <c r="M44" s="46">
        <f t="shared" si="4"/>
        <v>174.87307692307692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5082</v>
      </c>
      <c r="I45" s="7">
        <v>339</v>
      </c>
      <c r="J45" s="39">
        <f t="shared" si="3"/>
        <v>14.991150442477876</v>
      </c>
      <c r="K45" s="44"/>
      <c r="L45" s="45">
        <f t="shared" si="12"/>
        <v>1.8089091960045731E-3</v>
      </c>
      <c r="M45" s="46">
        <f t="shared" si="4"/>
        <v>267.4736842105263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6472</v>
      </c>
      <c r="I46" s="7">
        <v>223</v>
      </c>
      <c r="J46" s="39">
        <f t="shared" si="3"/>
        <v>29.022421524663677</v>
      </c>
      <c r="K46" s="44"/>
      <c r="L46" s="45">
        <f t="shared" si="12"/>
        <v>2.3036718450495076E-3</v>
      </c>
      <c r="M46" s="46">
        <f t="shared" si="4"/>
        <v>308.1904761904762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10525.5</v>
      </c>
      <c r="I47" s="7">
        <v>619</v>
      </c>
      <c r="J47" s="39">
        <f t="shared" si="3"/>
        <v>17.004038772213246</v>
      </c>
      <c r="K47" s="44"/>
      <c r="L47" s="45">
        <f t="shared" si="12"/>
        <v>3.7464922751960124E-3</v>
      </c>
      <c r="M47" s="46">
        <f t="shared" si="4"/>
        <v>506.03365384615381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2781</v>
      </c>
      <c r="I48" s="7">
        <v>124</v>
      </c>
      <c r="J48" s="39">
        <f t="shared" si="3"/>
        <v>22.427419354838708</v>
      </c>
      <c r="K48" s="44"/>
      <c r="L48" s="45">
        <f t="shared" si="12"/>
        <v>9.8988124244169971E-4</v>
      </c>
      <c r="M48" s="46">
        <f t="shared" si="4"/>
        <v>129.95327102803739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5756</v>
      </c>
      <c r="I49" s="7">
        <v>193</v>
      </c>
      <c r="J49" s="39">
        <f t="shared" si="3"/>
        <v>29.823834196891191</v>
      </c>
      <c r="K49" s="44"/>
      <c r="L49" s="45">
        <f t="shared" si="12"/>
        <v>2.0488156891385915E-3</v>
      </c>
      <c r="M49" s="46">
        <f t="shared" si="4"/>
        <v>260.45248868778276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8795</v>
      </c>
      <c r="I50" s="7">
        <v>354</v>
      </c>
      <c r="J50" s="39">
        <f t="shared" si="3"/>
        <v>24.844632768361581</v>
      </c>
      <c r="K50" s="44"/>
      <c r="L50" s="45">
        <f t="shared" si="12"/>
        <v>3.1305305743526603E-3</v>
      </c>
      <c r="M50" s="46">
        <f t="shared" si="4"/>
        <v>418.8095238095238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7441</v>
      </c>
      <c r="I51" s="7">
        <v>372</v>
      </c>
      <c r="J51" s="39">
        <f t="shared" si="3"/>
        <v>20.002688172043012</v>
      </c>
      <c r="K51" s="44"/>
      <c r="L51" s="45">
        <f t="shared" si="12"/>
        <v>2.6485819219736382E-3</v>
      </c>
      <c r="M51" s="46">
        <f t="shared" si="4"/>
        <v>357.74038461538458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6507</v>
      </c>
      <c r="I52" s="7">
        <v>496</v>
      </c>
      <c r="J52" s="39">
        <f t="shared" si="3"/>
        <v>13.118951612903226</v>
      </c>
      <c r="K52" s="44"/>
      <c r="L52" s="45">
        <f t="shared" si="12"/>
        <v>2.3161298973635885E-3</v>
      </c>
      <c r="M52" s="46">
        <f t="shared" si="4"/>
        <v>286.65198237885465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11221.4</v>
      </c>
      <c r="I53" s="7">
        <v>558</v>
      </c>
      <c r="J53" s="39">
        <f t="shared" si="3"/>
        <v>20.110035842293907</v>
      </c>
      <c r="K53" s="44"/>
      <c r="L53" s="45">
        <f t="shared" si="12"/>
        <v>3.9941939496351275E-3</v>
      </c>
      <c r="M53" s="46">
        <f t="shared" si="4"/>
        <v>431.59230769230766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1671</v>
      </c>
      <c r="I54" s="7">
        <v>31</v>
      </c>
      <c r="J54" s="39">
        <f t="shared" si="3"/>
        <v>53.903225806451616</v>
      </c>
      <c r="K54" s="44"/>
      <c r="L54" s="45">
        <f t="shared" si="12"/>
        <v>5.9478301190941398E-4</v>
      </c>
      <c r="M54" s="46">
        <f t="shared" si="4"/>
        <v>43.973684210526315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1190</v>
      </c>
      <c r="I55" s="7">
        <v>36</v>
      </c>
      <c r="J55" s="39">
        <f t="shared" si="3"/>
        <v>33.055555555555557</v>
      </c>
      <c r="K55" s="44"/>
      <c r="L55" s="45">
        <f t="shared" si="12"/>
        <v>4.2357377867875679E-4</v>
      </c>
      <c r="M55" s="46">
        <f t="shared" si="4"/>
        <v>52.422907488986787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2311.5</v>
      </c>
      <c r="I56" s="7">
        <v>7</v>
      </c>
      <c r="J56" s="39">
        <f t="shared" si="3"/>
        <v>330.21428571428572</v>
      </c>
      <c r="K56" s="44"/>
      <c r="L56" s="45">
        <f t="shared" si="12"/>
        <v>8.227653692570977E-4</v>
      </c>
      <c r="M56" s="46">
        <f t="shared" si="4"/>
        <v>110.07142857142857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1082</v>
      </c>
      <c r="I57" s="7" t="s">
        <v>1082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438312.06000000006</v>
      </c>
      <c r="I58" s="10">
        <f>SUM(I4:I57)</f>
        <v>7567</v>
      </c>
      <c r="J58" s="11">
        <f t="shared" si="3"/>
        <v>57.924152239989432</v>
      </c>
      <c r="K58" s="8"/>
      <c r="L58" s="12">
        <f>IFERROR(H58/$H$340,"")</f>
        <v>0.15601470209636134</v>
      </c>
      <c r="M58" s="13">
        <f t="shared" si="4"/>
        <v>82.921931045964314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/>
      <c r="I59" s="7"/>
      <c r="J59" s="39" t="str">
        <f t="shared" ref="J59" si="13">IFERROR(H59/I59,"")</f>
        <v/>
      </c>
      <c r="K59" s="44"/>
      <c r="L59" s="45">
        <f>IFERROR(H59/$H$340,"")</f>
        <v>0</v>
      </c>
      <c r="M59" s="46">
        <f t="shared" ref="M59" si="14">IFERROR(H59/F59,"")</f>
        <v>0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 t="s">
        <v>1082</v>
      </c>
      <c r="I61" s="7" t="s">
        <v>1082</v>
      </c>
      <c r="J61" s="39" t="str">
        <f t="shared" si="3"/>
        <v/>
      </c>
      <c r="K61" s="44"/>
      <c r="L61" s="45" t="str">
        <f t="shared" si="12"/>
        <v/>
      </c>
      <c r="M61" s="46" t="str">
        <f t="shared" si="4"/>
        <v/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15853</v>
      </c>
      <c r="I62" s="7">
        <v>164</v>
      </c>
      <c r="J62" s="39">
        <f t="shared" si="3"/>
        <v>96.66463414634147</v>
      </c>
      <c r="K62" s="44"/>
      <c r="L62" s="45">
        <f t="shared" si="12"/>
        <v>5.6427858095750684E-3</v>
      </c>
      <c r="M62" s="46">
        <f t="shared" si="4"/>
        <v>148.15887850467288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12896.75</v>
      </c>
      <c r="I63" s="7">
        <v>54</v>
      </c>
      <c r="J63" s="39">
        <f t="shared" si="3"/>
        <v>238.8287037037037</v>
      </c>
      <c r="K63" s="44"/>
      <c r="L63" s="45">
        <f t="shared" si="12"/>
        <v>4.5905253194750053E-3</v>
      </c>
      <c r="M63" s="46">
        <f t="shared" si="4"/>
        <v>88.943103448275863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70000</v>
      </c>
      <c r="I64" s="7">
        <v>259</v>
      </c>
      <c r="J64" s="39">
        <f t="shared" si="3"/>
        <v>270.27027027027026</v>
      </c>
      <c r="K64" s="44"/>
      <c r="L64" s="45">
        <f t="shared" si="12"/>
        <v>2.4916104628162163E-2</v>
      </c>
      <c r="M64" s="46">
        <f t="shared" si="4"/>
        <v>44.320628086615166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1140</v>
      </c>
      <c r="I65" s="7">
        <v>2</v>
      </c>
      <c r="J65" s="39">
        <f t="shared" ref="J65" si="15">IFERROR(H65/I65,"")</f>
        <v>570</v>
      </c>
      <c r="K65" s="44"/>
      <c r="L65" s="45">
        <f t="shared" si="12"/>
        <v>4.0577656108721239E-4</v>
      </c>
      <c r="M65" s="46">
        <f t="shared" ref="M65" si="16">IFERROR(H65/F65,"")</f>
        <v>15.637860082304526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11400</v>
      </c>
      <c r="I66" s="7">
        <v>165</v>
      </c>
      <c r="J66" s="39">
        <f t="shared" si="3"/>
        <v>69.090909090909093</v>
      </c>
      <c r="K66" s="44"/>
      <c r="L66" s="45">
        <f t="shared" si="12"/>
        <v>4.0577656108721242E-3</v>
      </c>
      <c r="M66" s="46">
        <f t="shared" si="4"/>
        <v>38.383838383838381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>
        <v>6698</v>
      </c>
      <c r="I67" s="7">
        <v>2</v>
      </c>
      <c r="J67" s="39">
        <f t="shared" si="3"/>
        <v>3349</v>
      </c>
      <c r="K67" s="44"/>
      <c r="L67" s="45">
        <f t="shared" si="12"/>
        <v>2.3841152685632884E-3</v>
      </c>
      <c r="M67" s="46">
        <f t="shared" si="4"/>
        <v>76.496116948378258</v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5983</v>
      </c>
      <c r="I68" s="7">
        <v>4</v>
      </c>
      <c r="J68" s="39">
        <f t="shared" si="3"/>
        <v>1495.75</v>
      </c>
      <c r="K68" s="44"/>
      <c r="L68" s="45">
        <f t="shared" si="12"/>
        <v>2.1296150570042031E-3</v>
      </c>
      <c r="M68" s="46">
        <f t="shared" si="4"/>
        <v>69.167630057803464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7704</v>
      </c>
      <c r="I69" s="7">
        <v>4</v>
      </c>
      <c r="J69" s="39">
        <f t="shared" si="3"/>
        <v>1926</v>
      </c>
      <c r="K69" s="44"/>
      <c r="L69" s="45">
        <f t="shared" si="12"/>
        <v>2.7421952865051614E-3</v>
      </c>
      <c r="M69" s="46">
        <f t="shared" si="4"/>
        <v>87.317239034342052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 t="s">
        <v>1082</v>
      </c>
      <c r="I70" s="7" t="s">
        <v>1082</v>
      </c>
      <c r="J70" s="39" t="str">
        <f t="shared" si="3"/>
        <v/>
      </c>
      <c r="K70" s="44"/>
      <c r="L70" s="45" t="str">
        <f t="shared" ref="L70:L101" si="17">IFERROR(H70/$H$340,"")</f>
        <v/>
      </c>
      <c r="M70" s="46" t="str">
        <f t="shared" si="4"/>
        <v/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1082</v>
      </c>
      <c r="I71" s="7" t="s">
        <v>1082</v>
      </c>
      <c r="J71" s="39" t="str">
        <f t="shared" si="3"/>
        <v/>
      </c>
      <c r="K71" s="44"/>
      <c r="L71" s="45" t="str">
        <f t="shared" si="17"/>
        <v/>
      </c>
      <c r="M71" s="46" t="str">
        <f t="shared" ref="M71:M73" si="18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3593</v>
      </c>
      <c r="I72" s="7">
        <v>33</v>
      </c>
      <c r="J72" s="39">
        <f t="shared" ref="J72" si="19">IFERROR(H72/I72,"")</f>
        <v>108.87878787878788</v>
      </c>
      <c r="K72" s="44"/>
      <c r="L72" s="45">
        <f t="shared" si="17"/>
        <v>1.2789080561283808E-3</v>
      </c>
      <c r="M72" s="46">
        <f>IFERROR(H72/F72,"")</f>
        <v>33.145756457564573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1082</v>
      </c>
      <c r="I73" s="7" t="s">
        <v>1082</v>
      </c>
      <c r="J73" s="39" t="str">
        <f t="shared" si="3"/>
        <v/>
      </c>
      <c r="K73" s="44"/>
      <c r="L73" s="45" t="str">
        <f t="shared" si="17"/>
        <v/>
      </c>
      <c r="M73" s="46" t="str">
        <f t="shared" si="18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4400</v>
      </c>
      <c r="I74" s="7">
        <v>3</v>
      </c>
      <c r="J74" s="39">
        <f t="shared" si="3"/>
        <v>1466.6666666666667</v>
      </c>
      <c r="K74" s="44"/>
      <c r="L74" s="45">
        <f t="shared" si="17"/>
        <v>1.5661551480559074E-3</v>
      </c>
      <c r="M74" s="46">
        <f t="shared" si="4"/>
        <v>30.075187969924809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29500.1</v>
      </c>
      <c r="I75" s="7">
        <v>73</v>
      </c>
      <c r="J75" s="39">
        <f t="shared" si="3"/>
        <v>404.11095890410957</v>
      </c>
      <c r="K75" s="44"/>
      <c r="L75" s="45">
        <f t="shared" si="17"/>
        <v>1.0500393973446381E-2</v>
      </c>
      <c r="M75" s="46">
        <f t="shared" si="4"/>
        <v>38.43661237785016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1320</v>
      </c>
      <c r="I76" s="7">
        <v>2</v>
      </c>
      <c r="J76" s="39">
        <f t="shared" si="3"/>
        <v>660</v>
      </c>
      <c r="K76" s="44"/>
      <c r="L76" s="45">
        <f t="shared" si="17"/>
        <v>4.6984654441677224E-4</v>
      </c>
      <c r="M76" s="46">
        <f t="shared" si="4"/>
        <v>7.7283372365339575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26814</v>
      </c>
      <c r="I77" s="7">
        <v>15</v>
      </c>
      <c r="J77" s="39">
        <f t="shared" ref="J77:J136" si="20">IFERROR(H77/I77,"")</f>
        <v>1787.6</v>
      </c>
      <c r="K77" s="44"/>
      <c r="L77" s="45">
        <f t="shared" si="17"/>
        <v>9.5442918499934332E-3</v>
      </c>
      <c r="M77" s="46">
        <f t="shared" ref="M77:M136" si="21">IFERROR(H77/F77,"")</f>
        <v>525.76470588235293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3570</v>
      </c>
      <c r="I78" s="7">
        <v>5</v>
      </c>
      <c r="J78" s="39">
        <f t="shared" si="20"/>
        <v>714</v>
      </c>
      <c r="K78" s="44"/>
      <c r="L78" s="45">
        <f t="shared" si="17"/>
        <v>1.2707213360362705E-3</v>
      </c>
      <c r="M78" s="46">
        <f t="shared" si="21"/>
        <v>67.613636363636374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1082</v>
      </c>
      <c r="I79" s="7" t="s">
        <v>1082</v>
      </c>
      <c r="J79" s="39" t="str">
        <f t="shared" si="20"/>
        <v/>
      </c>
      <c r="K79" s="44"/>
      <c r="L79" s="45" t="str">
        <f t="shared" si="17"/>
        <v/>
      </c>
      <c r="M79" s="46" t="str">
        <f t="shared" si="21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192</v>
      </c>
      <c r="I80" s="7">
        <v>1</v>
      </c>
      <c r="J80" s="39">
        <f t="shared" si="20"/>
        <v>192</v>
      </c>
      <c r="K80" s="44"/>
      <c r="L80" s="45">
        <f t="shared" si="17"/>
        <v>6.8341315551530504E-5</v>
      </c>
      <c r="M80" s="46">
        <f t="shared" si="21"/>
        <v>1.646655231560892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2555.5</v>
      </c>
      <c r="I81" s="7">
        <v>1</v>
      </c>
      <c r="J81" s="39">
        <f t="shared" si="20"/>
        <v>2555.5</v>
      </c>
      <c r="K81" s="44"/>
      <c r="L81" s="45">
        <f t="shared" si="17"/>
        <v>9.0961579110383447E-4</v>
      </c>
      <c r="M81" s="46">
        <f t="shared" si="21"/>
        <v>21.278101582014987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 t="s">
        <v>1082</v>
      </c>
      <c r="I82" s="7" t="s">
        <v>1082</v>
      </c>
      <c r="J82" s="39" t="str">
        <f t="shared" si="20"/>
        <v/>
      </c>
      <c r="K82" s="44"/>
      <c r="L82" s="45" t="str">
        <f t="shared" si="17"/>
        <v/>
      </c>
      <c r="M82" s="46" t="str">
        <f t="shared" si="21"/>
        <v/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2220</v>
      </c>
      <c r="I83" s="7">
        <v>3</v>
      </c>
      <c r="J83" s="39">
        <f t="shared" si="20"/>
        <v>740</v>
      </c>
      <c r="K83" s="44"/>
      <c r="L83" s="45">
        <f t="shared" si="17"/>
        <v>7.9019646106457146E-4</v>
      </c>
      <c r="M83" s="46">
        <f t="shared" si="21"/>
        <v>18.75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1082</v>
      </c>
      <c r="I84" s="7" t="s">
        <v>1082</v>
      </c>
      <c r="J84" s="39" t="str">
        <f t="shared" si="20"/>
        <v/>
      </c>
      <c r="K84" s="44"/>
      <c r="L84" s="45" t="str">
        <f t="shared" si="17"/>
        <v/>
      </c>
      <c r="M84" s="46" t="str">
        <f t="shared" si="21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205839.35</v>
      </c>
      <c r="I85" s="58">
        <f>SUM(I61:I84)</f>
        <v>790</v>
      </c>
      <c r="J85" s="59">
        <f>IFERROR(H85/I85,"")</f>
        <v>260.55613924050635</v>
      </c>
      <c r="K85" s="56"/>
      <c r="L85" s="60">
        <f>IFERROR(H85/$H$340,"")</f>
        <v>7.3267354017041306E-2</v>
      </c>
      <c r="M85" s="61">
        <f t="shared" si="21"/>
        <v>42.262554691622398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1148</v>
      </c>
      <c r="I86" s="7">
        <v>2</v>
      </c>
      <c r="J86" s="39">
        <f t="shared" si="20"/>
        <v>574</v>
      </c>
      <c r="K86" s="44"/>
      <c r="L86" s="45">
        <f t="shared" si="17"/>
        <v>4.0862411590185946E-4</v>
      </c>
      <c r="M86" s="46">
        <f t="shared" si="21"/>
        <v>6.8374032162001193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4618</v>
      </c>
      <c r="I87" s="7">
        <v>11</v>
      </c>
      <c r="J87" s="39">
        <f t="shared" si="20"/>
        <v>419.81818181818181</v>
      </c>
      <c r="K87" s="44"/>
      <c r="L87" s="45">
        <f t="shared" si="17"/>
        <v>1.6437510167550411E-3</v>
      </c>
      <c r="M87" s="46">
        <f t="shared" si="21"/>
        <v>132.32091690544414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4789</v>
      </c>
      <c r="I88" s="7">
        <v>11</v>
      </c>
      <c r="J88" s="39">
        <f t="shared" si="20"/>
        <v>435.36363636363637</v>
      </c>
      <c r="K88" s="44"/>
      <c r="L88" s="45">
        <f t="shared" si="17"/>
        <v>1.7046175009181228E-3</v>
      </c>
      <c r="M88" s="46">
        <f t="shared" si="21"/>
        <v>53.80898876404494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2889</v>
      </c>
      <c r="I89" s="7">
        <v>3</v>
      </c>
      <c r="J89" s="39">
        <f t="shared" si="20"/>
        <v>963</v>
      </c>
      <c r="K89" s="44"/>
      <c r="L89" s="45">
        <f t="shared" si="17"/>
        <v>1.0283232324394356E-3</v>
      </c>
      <c r="M89" s="46">
        <f t="shared" si="21"/>
        <v>32.1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2593</v>
      </c>
      <c r="I90" s="7">
        <v>6</v>
      </c>
      <c r="J90" s="39">
        <f t="shared" si="20"/>
        <v>432.16666666666669</v>
      </c>
      <c r="K90" s="44"/>
      <c r="L90" s="45">
        <f t="shared" si="17"/>
        <v>9.2296370429749278E-4</v>
      </c>
      <c r="M90" s="46">
        <f t="shared" si="21"/>
        <v>77.867867867867872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1977</v>
      </c>
      <c r="I91" s="7">
        <v>4</v>
      </c>
      <c r="J91" s="39">
        <f t="shared" si="20"/>
        <v>494.25</v>
      </c>
      <c r="K91" s="44"/>
      <c r="L91" s="45">
        <f t="shared" si="17"/>
        <v>7.0370198356966565E-4</v>
      </c>
      <c r="M91" s="46">
        <f t="shared" si="21"/>
        <v>18.828571428571429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3423</v>
      </c>
      <c r="I92" s="7">
        <v>15</v>
      </c>
      <c r="J92" s="39">
        <f t="shared" si="20"/>
        <v>228.2</v>
      </c>
      <c r="K92" s="44"/>
      <c r="L92" s="45">
        <f t="shared" si="17"/>
        <v>1.2183975163171299E-3</v>
      </c>
      <c r="M92" s="46">
        <f t="shared" si="21"/>
        <v>50.338235294117645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1116</v>
      </c>
      <c r="I93" s="7">
        <v>4</v>
      </c>
      <c r="J93" s="39">
        <f t="shared" si="20"/>
        <v>279</v>
      </c>
      <c r="K93" s="44"/>
      <c r="L93" s="45">
        <f t="shared" si="17"/>
        <v>3.9723389664327106E-4</v>
      </c>
      <c r="M93" s="46">
        <f t="shared" si="21"/>
        <v>24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10621</v>
      </c>
      <c r="I94" s="7">
        <v>9</v>
      </c>
      <c r="J94" s="39">
        <f t="shared" si="20"/>
        <v>1180.1111111111111</v>
      </c>
      <c r="K94" s="44"/>
      <c r="L94" s="45">
        <f t="shared" si="17"/>
        <v>3.7804849607958619E-3</v>
      </c>
      <c r="M94" s="46">
        <f t="shared" si="21"/>
        <v>265.52499999999998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1846</v>
      </c>
      <c r="I95" s="7">
        <v>4</v>
      </c>
      <c r="J95" s="39">
        <f t="shared" si="20"/>
        <v>461.5</v>
      </c>
      <c r="K95" s="44"/>
      <c r="L95" s="45">
        <f t="shared" si="17"/>
        <v>6.570732734798194E-4</v>
      </c>
      <c r="M95" s="46">
        <f t="shared" si="21"/>
        <v>92.3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6154</v>
      </c>
      <c r="I96" s="7">
        <v>5</v>
      </c>
      <c r="J96" s="39">
        <f t="shared" si="20"/>
        <v>1230.8</v>
      </c>
      <c r="K96" s="44"/>
      <c r="L96" s="45">
        <f t="shared" si="17"/>
        <v>2.1904815411672852E-3</v>
      </c>
      <c r="M96" s="46">
        <f t="shared" si="21"/>
        <v>85.472222222222229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3532</v>
      </c>
      <c r="I97" s="7">
        <v>6</v>
      </c>
      <c r="J97" s="39">
        <f t="shared" si="20"/>
        <v>588.66666666666663</v>
      </c>
      <c r="K97" s="44"/>
      <c r="L97" s="45">
        <f t="shared" si="17"/>
        <v>1.2571954506666967E-3</v>
      </c>
      <c r="M97" s="46">
        <f t="shared" si="21"/>
        <v>36.412371134020617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598</v>
      </c>
      <c r="I98" s="7">
        <v>1</v>
      </c>
      <c r="J98" s="39">
        <f t="shared" si="20"/>
        <v>598</v>
      </c>
      <c r="K98" s="44"/>
      <c r="L98" s="45">
        <f t="shared" si="17"/>
        <v>2.1285472239487106E-4</v>
      </c>
      <c r="M98" s="46">
        <f t="shared" si="21"/>
        <v>74.75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1149</v>
      </c>
      <c r="I99" s="7">
        <v>1</v>
      </c>
      <c r="J99" s="39">
        <f t="shared" ref="J99" si="22">IFERROR(H99/I99,"")</f>
        <v>1149</v>
      </c>
      <c r="K99" s="44"/>
      <c r="L99" s="45">
        <f t="shared" si="17"/>
        <v>4.0898006025369036E-4</v>
      </c>
      <c r="M99" s="46">
        <f t="shared" ref="M99" si="23">IFERROR(H99/F99,"")</f>
        <v>2.2529411764705882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7959</v>
      </c>
      <c r="I100" s="7">
        <v>5</v>
      </c>
      <c r="J100" s="39">
        <f t="shared" si="20"/>
        <v>1591.8</v>
      </c>
      <c r="K100" s="44"/>
      <c r="L100" s="45">
        <f t="shared" si="17"/>
        <v>2.8329610962220379E-3</v>
      </c>
      <c r="M100" s="46">
        <f t="shared" si="21"/>
        <v>37.191588785046726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17766</v>
      </c>
      <c r="I101" s="7">
        <v>1</v>
      </c>
      <c r="J101" s="34">
        <f t="shared" si="20"/>
        <v>17766</v>
      </c>
      <c r="K101" s="35"/>
      <c r="L101" s="36">
        <f t="shared" si="17"/>
        <v>6.3237073546275569E-3</v>
      </c>
      <c r="M101" s="37">
        <f t="shared" si="21"/>
        <v>19.054054054054056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6256</v>
      </c>
      <c r="I102" s="7">
        <v>17</v>
      </c>
      <c r="J102" s="34">
        <f t="shared" si="20"/>
        <v>368</v>
      </c>
      <c r="K102" s="35"/>
      <c r="L102" s="36">
        <f t="shared" ref="L102:L131" si="24">IFERROR(H102/$H$340,"")</f>
        <v>2.2267878650540358E-3</v>
      </c>
      <c r="M102" s="37">
        <f t="shared" si="21"/>
        <v>13.453763440860214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3761</v>
      </c>
      <c r="I103" s="7">
        <v>3</v>
      </c>
      <c r="J103" s="34">
        <f t="shared" si="20"/>
        <v>1253.6666666666667</v>
      </c>
      <c r="K103" s="35"/>
      <c r="L103" s="36">
        <f t="shared" si="24"/>
        <v>1.3387067072359699E-3</v>
      </c>
      <c r="M103" s="37">
        <f t="shared" si="21"/>
        <v>108.07471264367817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3211</v>
      </c>
      <c r="I104" s="7">
        <v>6</v>
      </c>
      <c r="J104" s="34">
        <f t="shared" si="20"/>
        <v>535.16666666666663</v>
      </c>
      <c r="K104" s="35"/>
      <c r="L104" s="36">
        <f t="shared" si="24"/>
        <v>1.1429373137289815E-3</v>
      </c>
      <c r="M104" s="37">
        <f t="shared" si="21"/>
        <v>88.94736842105263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21993.599999999999</v>
      </c>
      <c r="I105" s="7">
        <v>102</v>
      </c>
      <c r="J105" s="34">
        <f t="shared" si="20"/>
        <v>215.62352941176468</v>
      </c>
      <c r="K105" s="35"/>
      <c r="L105" s="36">
        <f t="shared" si="24"/>
        <v>7.8284976964278184E-3</v>
      </c>
      <c r="M105" s="37">
        <f t="shared" si="21"/>
        <v>26.498313253012046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1785</v>
      </c>
      <c r="I106" s="7">
        <v>2</v>
      </c>
      <c r="J106" s="34">
        <f>IFERROR(H106/I106,"")</f>
        <v>892.5</v>
      </c>
      <c r="K106" s="35"/>
      <c r="L106" s="36">
        <f t="shared" si="24"/>
        <v>6.3536066801813524E-4</v>
      </c>
      <c r="M106" s="37">
        <f>IFERROR(H106/F106,"")</f>
        <v>18.969181721572795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4451.6000000000004</v>
      </c>
      <c r="I107" s="7">
        <v>3</v>
      </c>
      <c r="J107" s="39">
        <f t="shared" si="20"/>
        <v>1483.8666666666668</v>
      </c>
      <c r="K107" s="44"/>
      <c r="L107" s="45">
        <f t="shared" si="24"/>
        <v>1.5845218766103815E-3</v>
      </c>
      <c r="M107" s="46">
        <f t="shared" si="21"/>
        <v>38.709565217391308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15117</v>
      </c>
      <c r="I108" s="7">
        <v>13</v>
      </c>
      <c r="J108" s="39">
        <f t="shared" si="20"/>
        <v>1162.8461538461538</v>
      </c>
      <c r="K108" s="44"/>
      <c r="L108" s="45">
        <f t="shared" si="24"/>
        <v>5.3808107666275347E-3</v>
      </c>
      <c r="M108" s="46">
        <f t="shared" si="21"/>
        <v>88.522574222638625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9769</v>
      </c>
      <c r="I109" s="7">
        <v>11</v>
      </c>
      <c r="J109" s="39">
        <f t="shared" si="20"/>
        <v>888.09090909090912</v>
      </c>
      <c r="K109" s="44"/>
      <c r="L109" s="45">
        <f t="shared" si="24"/>
        <v>3.4772203730359455E-3</v>
      </c>
      <c r="M109" s="46">
        <f t="shared" si="21"/>
        <v>45.101569713758082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2021.5</v>
      </c>
      <c r="I110" s="7">
        <v>2</v>
      </c>
      <c r="J110" s="39">
        <f t="shared" si="20"/>
        <v>1010.75</v>
      </c>
      <c r="K110" s="44"/>
      <c r="L110" s="45">
        <f t="shared" si="24"/>
        <v>7.1954150722614019E-4</v>
      </c>
      <c r="M110" s="46">
        <f t="shared" si="21"/>
        <v>108.68279569892472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140543.70000000001</v>
      </c>
      <c r="I111" s="10">
        <f>SUM(I86:I110)</f>
        <v>247</v>
      </c>
      <c r="J111" s="11">
        <f t="shared" si="20"/>
        <v>569.00283400809724</v>
      </c>
      <c r="K111" s="8"/>
      <c r="L111" s="12">
        <f t="shared" si="24"/>
        <v>5.0025736200414783E-2</v>
      </c>
      <c r="M111" s="13">
        <f t="shared" si="21"/>
        <v>31.169801528952284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4366</v>
      </c>
      <c r="I112" s="7">
        <v>8</v>
      </c>
      <c r="J112" s="39">
        <f t="shared" si="20"/>
        <v>545.75</v>
      </c>
      <c r="K112" s="44"/>
      <c r="L112" s="45">
        <f t="shared" si="24"/>
        <v>1.5540530400936572E-3</v>
      </c>
      <c r="M112" s="46">
        <f t="shared" si="21"/>
        <v>48.511111111111113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2946</v>
      </c>
      <c r="I113" s="7">
        <v>4</v>
      </c>
      <c r="J113" s="39">
        <f t="shared" si="20"/>
        <v>736.5</v>
      </c>
      <c r="K113" s="44"/>
      <c r="L113" s="45">
        <f t="shared" si="24"/>
        <v>1.0486120604937962E-3</v>
      </c>
      <c r="M113" s="46">
        <f t="shared" si="21"/>
        <v>38.160621761658028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4054.1</v>
      </c>
      <c r="I114" s="7">
        <v>6</v>
      </c>
      <c r="J114" s="39">
        <f t="shared" si="20"/>
        <v>675.68333333333328</v>
      </c>
      <c r="K114" s="44"/>
      <c r="L114" s="45">
        <f t="shared" si="24"/>
        <v>1.4430339967576031E-3</v>
      </c>
      <c r="M114" s="46">
        <f t="shared" si="21"/>
        <v>23.805637110980619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3730</v>
      </c>
      <c r="I115" s="7">
        <v>2</v>
      </c>
      <c r="J115" s="39">
        <f t="shared" si="20"/>
        <v>1865</v>
      </c>
      <c r="K115" s="44"/>
      <c r="L115" s="45">
        <f t="shared" si="24"/>
        <v>1.3276724323292124E-3</v>
      </c>
      <c r="M115" s="46">
        <f t="shared" si="21"/>
        <v>66.134751773049643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18898</v>
      </c>
      <c r="I116" s="7">
        <v>430</v>
      </c>
      <c r="J116" s="39">
        <f t="shared" si="20"/>
        <v>43.948837209302326</v>
      </c>
      <c r="K116" s="44"/>
      <c r="L116" s="45">
        <f t="shared" si="24"/>
        <v>6.7266363609001225E-3</v>
      </c>
      <c r="M116" s="46">
        <f t="shared" si="21"/>
        <v>149.98412698412699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8810</v>
      </c>
      <c r="I117" s="7">
        <v>11</v>
      </c>
      <c r="J117" s="39">
        <f t="shared" si="20"/>
        <v>800.90909090909088</v>
      </c>
      <c r="K117" s="44"/>
      <c r="L117" s="45">
        <f t="shared" si="24"/>
        <v>3.135869739630124E-3</v>
      </c>
      <c r="M117" s="46">
        <f t="shared" si="21"/>
        <v>734.16666666666663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1082</v>
      </c>
      <c r="I118" s="7" t="s">
        <v>1082</v>
      </c>
      <c r="J118" s="39" t="str">
        <f t="shared" si="20"/>
        <v/>
      </c>
      <c r="K118" s="44"/>
      <c r="L118" s="45" t="str">
        <f t="shared" si="24"/>
        <v/>
      </c>
      <c r="M118" s="46" t="str">
        <f t="shared" si="21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1439</v>
      </c>
      <c r="I119" s="7">
        <v>1</v>
      </c>
      <c r="J119" s="39">
        <f t="shared" si="20"/>
        <v>1439</v>
      </c>
      <c r="K119" s="44"/>
      <c r="L119" s="45">
        <f t="shared" si="24"/>
        <v>5.1220392228464788E-4</v>
      </c>
      <c r="M119" s="46">
        <f t="shared" si="21"/>
        <v>11.795081967213115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3902.8</v>
      </c>
      <c r="I120" s="7">
        <v>38</v>
      </c>
      <c r="J120" s="39">
        <f t="shared" si="20"/>
        <v>102.70526315789475</v>
      </c>
      <c r="K120" s="44"/>
      <c r="L120" s="45">
        <f t="shared" si="24"/>
        <v>1.3891796163255899E-3</v>
      </c>
      <c r="M120" s="46">
        <f t="shared" si="21"/>
        <v>7.9244670050761421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1848</v>
      </c>
      <c r="I121" s="7">
        <v>2</v>
      </c>
      <c r="J121" s="39">
        <f t="shared" si="20"/>
        <v>924</v>
      </c>
      <c r="K121" s="44"/>
      <c r="L121" s="45">
        <f t="shared" si="24"/>
        <v>6.5778516218348109E-4</v>
      </c>
      <c r="M121" s="46">
        <f t="shared" si="21"/>
        <v>13.314121037463975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3174</v>
      </c>
      <c r="I122" s="7">
        <v>2</v>
      </c>
      <c r="J122" s="39">
        <f t="shared" si="20"/>
        <v>1587</v>
      </c>
      <c r="K122" s="44"/>
      <c r="L122" s="45">
        <f t="shared" si="24"/>
        <v>1.1297673727112387E-3</v>
      </c>
      <c r="M122" s="46">
        <f t="shared" si="21"/>
        <v>23.252747252747252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5602</v>
      </c>
      <c r="I123" s="7">
        <v>3</v>
      </c>
      <c r="J123" s="39">
        <f t="shared" ref="J123:J129" si="25">IFERROR(H123/I123,"")</f>
        <v>1867.3333333333333</v>
      </c>
      <c r="K123" s="44"/>
      <c r="L123" s="45">
        <f t="shared" si="24"/>
        <v>1.9940002589566349E-3</v>
      </c>
      <c r="M123" s="46">
        <f t="shared" ref="M123:M129" si="26">IFERROR(H123/F123,"")</f>
        <v>61.560439560439562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2480</v>
      </c>
      <c r="I124" s="7">
        <v>1</v>
      </c>
      <c r="J124" s="39">
        <f t="shared" si="25"/>
        <v>2480</v>
      </c>
      <c r="K124" s="44"/>
      <c r="L124" s="45">
        <f t="shared" si="24"/>
        <v>8.8274199254060237E-4</v>
      </c>
      <c r="M124" s="46">
        <f t="shared" si="26"/>
        <v>13.073273589878756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922</v>
      </c>
      <c r="I125" s="7">
        <v>2</v>
      </c>
      <c r="J125" s="39">
        <f t="shared" si="25"/>
        <v>461</v>
      </c>
      <c r="K125" s="44"/>
      <c r="L125" s="45">
        <f t="shared" si="24"/>
        <v>3.281806923880788E-4</v>
      </c>
      <c r="M125" s="46">
        <f t="shared" si="26"/>
        <v>7.3642172523961662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1968</v>
      </c>
      <c r="I126" s="7">
        <v>1</v>
      </c>
      <c r="J126" s="39">
        <f>IFERROR(H126/I126,"")</f>
        <v>1968</v>
      </c>
      <c r="K126" s="44"/>
      <c r="L126" s="45">
        <f t="shared" si="24"/>
        <v>7.0049848440318773E-4</v>
      </c>
      <c r="M126" s="46">
        <f t="shared" ref="M126" si="27">IFERROR(H126/F126,"")</f>
        <v>29.954337899543379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3565</v>
      </c>
      <c r="I127" s="7">
        <v>6</v>
      </c>
      <c r="J127" s="39">
        <f t="shared" si="25"/>
        <v>594.16666666666663</v>
      </c>
      <c r="K127" s="44"/>
      <c r="L127" s="45">
        <f t="shared" si="24"/>
        <v>1.2689416142771159E-3</v>
      </c>
      <c r="M127" s="46">
        <f t="shared" si="26"/>
        <v>24.120433017591338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20418</v>
      </c>
      <c r="I128" s="7">
        <v>675</v>
      </c>
      <c r="J128" s="39">
        <f t="shared" si="25"/>
        <v>30.248888888888889</v>
      </c>
      <c r="K128" s="44"/>
      <c r="L128" s="45">
        <f t="shared" si="24"/>
        <v>7.2676717756830723E-3</v>
      </c>
      <c r="M128" s="46">
        <f t="shared" si="26"/>
        <v>15.689257722452743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1512</v>
      </c>
      <c r="I129" s="7">
        <v>1</v>
      </c>
      <c r="J129" s="39">
        <f t="shared" si="25"/>
        <v>1512</v>
      </c>
      <c r="K129" s="44"/>
      <c r="L129" s="45">
        <f t="shared" si="24"/>
        <v>5.3818785996830271E-4</v>
      </c>
      <c r="M129" s="46">
        <f t="shared" si="26"/>
        <v>7.5037220843672454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37684</v>
      </c>
      <c r="I130" s="7">
        <v>64</v>
      </c>
      <c r="J130" s="39">
        <f t="shared" si="20"/>
        <v>588.8125</v>
      </c>
      <c r="K130" s="44"/>
      <c r="L130" s="45">
        <f t="shared" si="24"/>
        <v>1.3413406954395185E-2</v>
      </c>
      <c r="M130" s="46">
        <f t="shared" si="21"/>
        <v>45.022700119474315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1082</v>
      </c>
      <c r="I131" s="7" t="s">
        <v>1082</v>
      </c>
      <c r="J131" s="39" t="str">
        <f t="shared" si="20"/>
        <v/>
      </c>
      <c r="K131" s="44"/>
      <c r="L131" s="45" t="str">
        <f t="shared" si="24"/>
        <v/>
      </c>
      <c r="M131" s="46" t="str">
        <f t="shared" si="21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4767</v>
      </c>
      <c r="I132" s="7">
        <v>14</v>
      </c>
      <c r="J132" s="39">
        <f t="shared" si="20"/>
        <v>340.5</v>
      </c>
      <c r="K132" s="44"/>
      <c r="L132" s="45">
        <f t="shared" ref="L132:L163" si="28">IFERROR(H132/$H$340,"")</f>
        <v>1.6967867251778434E-3</v>
      </c>
      <c r="M132" s="46">
        <f t="shared" si="21"/>
        <v>250.89473684210526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2547</v>
      </c>
      <c r="I133" s="7">
        <v>7</v>
      </c>
      <c r="J133" s="39">
        <f t="shared" si="20"/>
        <v>363.85714285714283</v>
      </c>
      <c r="K133" s="44"/>
      <c r="L133" s="45">
        <f t="shared" si="28"/>
        <v>9.0659026411327192E-4</v>
      </c>
      <c r="M133" s="46">
        <f t="shared" si="21"/>
        <v>73.826086956521735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134632.9</v>
      </c>
      <c r="I134" s="10">
        <f>SUM(I112:I133)</f>
        <v>1278</v>
      </c>
      <c r="J134" s="11">
        <f t="shared" si="20"/>
        <v>105.34655712050078</v>
      </c>
      <c r="K134" s="8"/>
      <c r="L134" s="12">
        <f t="shared" si="28"/>
        <v>4.792182032561277E-2</v>
      </c>
      <c r="M134" s="13">
        <f t="shared" si="21"/>
        <v>27.105476142540773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2740</v>
      </c>
      <c r="I135" s="7">
        <v>2</v>
      </c>
      <c r="J135" s="39">
        <f t="shared" si="20"/>
        <v>1370</v>
      </c>
      <c r="K135" s="44"/>
      <c r="L135" s="45">
        <f t="shared" si="28"/>
        <v>9.7528752401663328E-4</v>
      </c>
      <c r="M135" s="46">
        <f t="shared" si="21"/>
        <v>12.364620938628159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1629</v>
      </c>
      <c r="I136" s="7">
        <v>116</v>
      </c>
      <c r="J136" s="39">
        <f t="shared" si="20"/>
        <v>14.043103448275861</v>
      </c>
      <c r="K136" s="44"/>
      <c r="L136" s="45">
        <f t="shared" si="28"/>
        <v>5.798333491325166E-4</v>
      </c>
      <c r="M136" s="46">
        <f t="shared" si="21"/>
        <v>5.43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2495</v>
      </c>
      <c r="I137" s="7">
        <v>4</v>
      </c>
      <c r="J137" s="39">
        <f t="shared" ref="J137:J204" si="29">IFERROR(H137/I137,"")</f>
        <v>623.75</v>
      </c>
      <c r="K137" s="44"/>
      <c r="L137" s="45">
        <f t="shared" si="28"/>
        <v>8.8808115781806567E-4</v>
      </c>
      <c r="M137" s="46">
        <f t="shared" ref="M137:M204" si="30">IFERROR(H137/F137,"")</f>
        <v>18.745304282494367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0</v>
      </c>
      <c r="I138" s="7">
        <v>0</v>
      </c>
      <c r="J138" s="39" t="str">
        <f t="shared" si="29"/>
        <v/>
      </c>
      <c r="K138" s="44"/>
      <c r="L138" s="45">
        <f t="shared" si="28"/>
        <v>0</v>
      </c>
      <c r="M138" s="46">
        <f t="shared" si="30"/>
        <v>0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2098</v>
      </c>
      <c r="I139" s="7">
        <v>5</v>
      </c>
      <c r="J139" s="39">
        <f t="shared" si="29"/>
        <v>419.6</v>
      </c>
      <c r="K139" s="44"/>
      <c r="L139" s="45">
        <f t="shared" si="28"/>
        <v>7.4677125014120313E-4</v>
      </c>
      <c r="M139" s="46">
        <f t="shared" si="30"/>
        <v>15.845921450151057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11507</v>
      </c>
      <c r="I140" s="7">
        <v>26</v>
      </c>
      <c r="J140" s="39">
        <f t="shared" si="29"/>
        <v>442.57692307692309</v>
      </c>
      <c r="K140" s="44"/>
      <c r="L140" s="45">
        <f t="shared" si="28"/>
        <v>4.0958516565180285E-3</v>
      </c>
      <c r="M140" s="46">
        <f t="shared" si="30"/>
        <v>92.723609991941984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1096</v>
      </c>
      <c r="I141" s="7">
        <v>4</v>
      </c>
      <c r="J141" s="39">
        <f t="shared" si="29"/>
        <v>274</v>
      </c>
      <c r="K141" s="44"/>
      <c r="L141" s="45">
        <f t="shared" si="28"/>
        <v>3.9011500960665332E-4</v>
      </c>
      <c r="M141" s="46">
        <f t="shared" si="30"/>
        <v>24.035087719298247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1256</v>
      </c>
      <c r="I142" s="7">
        <v>1</v>
      </c>
      <c r="J142" s="39">
        <f t="shared" si="29"/>
        <v>1256</v>
      </c>
      <c r="K142" s="44"/>
      <c r="L142" s="45">
        <f t="shared" si="28"/>
        <v>4.4706610589959539E-4</v>
      </c>
      <c r="M142" s="46">
        <f t="shared" si="30"/>
        <v>11.871455576559546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0</v>
      </c>
      <c r="I143" s="7">
        <v>0</v>
      </c>
      <c r="J143" s="39" t="str">
        <f t="shared" si="29"/>
        <v/>
      </c>
      <c r="K143" s="44"/>
      <c r="L143" s="45">
        <f t="shared" si="28"/>
        <v>0</v>
      </c>
      <c r="M143" s="46">
        <f t="shared" si="30"/>
        <v>0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447</v>
      </c>
      <c r="I144" s="7">
        <v>1</v>
      </c>
      <c r="J144" s="39">
        <f t="shared" si="29"/>
        <v>447</v>
      </c>
      <c r="K144" s="44"/>
      <c r="L144" s="45">
        <f t="shared" si="28"/>
        <v>1.5910712526840697E-4</v>
      </c>
      <c r="M144" s="46">
        <f t="shared" si="30"/>
        <v>3.5224586288416075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3174</v>
      </c>
      <c r="I145" s="7">
        <v>3</v>
      </c>
      <c r="J145" s="39">
        <f t="shared" si="29"/>
        <v>1058</v>
      </c>
      <c r="K145" s="44"/>
      <c r="L145" s="45">
        <f t="shared" si="28"/>
        <v>1.1297673727112387E-3</v>
      </c>
      <c r="M145" s="46">
        <f t="shared" si="30"/>
        <v>31.64506480558325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809</v>
      </c>
      <c r="I146" s="7">
        <v>21</v>
      </c>
      <c r="J146" s="39">
        <f t="shared" si="29"/>
        <v>38.523809523809526</v>
      </c>
      <c r="K146" s="44"/>
      <c r="L146" s="45">
        <f t="shared" si="28"/>
        <v>2.8795898063118844E-4</v>
      </c>
      <c r="M146" s="46">
        <f t="shared" si="30"/>
        <v>6.0418222554144885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1677</v>
      </c>
      <c r="I147" s="7">
        <v>6</v>
      </c>
      <c r="J147" s="39">
        <f t="shared" si="29"/>
        <v>279.5</v>
      </c>
      <c r="K147" s="44"/>
      <c r="L147" s="45">
        <f t="shared" si="28"/>
        <v>5.9691867802039926E-4</v>
      </c>
      <c r="M147" s="46">
        <f t="shared" si="30"/>
        <v>44.131578947368418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19641.5</v>
      </c>
      <c r="I148" s="7">
        <v>322</v>
      </c>
      <c r="J148" s="39">
        <f t="shared" si="29"/>
        <v>60.998447204968947</v>
      </c>
      <c r="K148" s="44"/>
      <c r="L148" s="45">
        <f t="shared" si="28"/>
        <v>6.9912809864863881E-3</v>
      </c>
      <c r="M148" s="46">
        <f t="shared" si="30"/>
        <v>148.79924242424244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694</v>
      </c>
      <c r="I149" s="7">
        <v>2</v>
      </c>
      <c r="J149" s="39">
        <f t="shared" si="29"/>
        <v>347</v>
      </c>
      <c r="K149" s="44"/>
      <c r="L149" s="45">
        <f t="shared" si="28"/>
        <v>2.4702538017063629E-4</v>
      </c>
      <c r="M149" s="46">
        <f t="shared" si="30"/>
        <v>43.375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343</v>
      </c>
      <c r="I150" s="7">
        <v>1</v>
      </c>
      <c r="J150" s="39">
        <f t="shared" si="29"/>
        <v>343</v>
      </c>
      <c r="K150" s="44"/>
      <c r="L150" s="45">
        <f t="shared" si="28"/>
        <v>1.2208891267799461E-4</v>
      </c>
      <c r="M150" s="46">
        <f t="shared" si="30"/>
        <v>34.299999999999997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2395</v>
      </c>
      <c r="I151" s="7">
        <v>1</v>
      </c>
      <c r="J151" s="39">
        <f t="shared" si="29"/>
        <v>2395</v>
      </c>
      <c r="K151" s="44"/>
      <c r="L151" s="45">
        <f t="shared" si="28"/>
        <v>8.5248672263497688E-4</v>
      </c>
      <c r="M151" s="46">
        <f t="shared" si="30"/>
        <v>11.850569025235032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6184</v>
      </c>
      <c r="I152" s="7">
        <v>4</v>
      </c>
      <c r="J152" s="39">
        <f t="shared" si="29"/>
        <v>1546</v>
      </c>
      <c r="K152" s="44"/>
      <c r="L152" s="45">
        <f t="shared" si="28"/>
        <v>2.2011598717222116E-3</v>
      </c>
      <c r="M152" s="46">
        <f t="shared" si="30"/>
        <v>53.310344827586206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12833</v>
      </c>
      <c r="I153" s="7">
        <v>12</v>
      </c>
      <c r="J153" s="39">
        <f t="shared" si="29"/>
        <v>1069.4166666666667</v>
      </c>
      <c r="K153" s="44"/>
      <c r="L153" s="45">
        <f t="shared" si="28"/>
        <v>4.5678338670457862E-3</v>
      </c>
      <c r="M153" s="46">
        <f t="shared" si="30"/>
        <v>60.81990521327014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5894</v>
      </c>
      <c r="I154" s="7">
        <v>6</v>
      </c>
      <c r="J154" s="39">
        <f t="shared" si="29"/>
        <v>982.33333333333337</v>
      </c>
      <c r="K154" s="44"/>
      <c r="L154" s="45">
        <f t="shared" si="28"/>
        <v>2.0979360096912542E-3</v>
      </c>
      <c r="M154" s="46">
        <f t="shared" si="30"/>
        <v>27.426710097719869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1180</v>
      </c>
      <c r="I155" s="7">
        <v>2</v>
      </c>
      <c r="J155" s="39">
        <f t="shared" si="29"/>
        <v>590</v>
      </c>
      <c r="K155" s="44"/>
      <c r="L155" s="45">
        <f t="shared" si="28"/>
        <v>4.2001433516044792E-4</v>
      </c>
      <c r="M155" s="46">
        <f t="shared" si="30"/>
        <v>5.9535822401614533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9446</v>
      </c>
      <c r="I156" s="7">
        <v>12</v>
      </c>
      <c r="J156" s="39">
        <f t="shared" si="29"/>
        <v>787.16666666666663</v>
      </c>
      <c r="K156" s="44"/>
      <c r="L156" s="45">
        <f t="shared" si="28"/>
        <v>3.3622503473945686E-3</v>
      </c>
      <c r="M156" s="46">
        <f t="shared" si="30"/>
        <v>32.305061559507529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0</v>
      </c>
      <c r="I157" s="7">
        <v>0</v>
      </c>
      <c r="J157" s="39" t="str">
        <f t="shared" si="29"/>
        <v/>
      </c>
      <c r="K157" s="44"/>
      <c r="L157" s="45">
        <f t="shared" si="28"/>
        <v>0</v>
      </c>
      <c r="M157" s="46">
        <f t="shared" si="30"/>
        <v>0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2469</v>
      </c>
      <c r="I158" s="7">
        <v>3</v>
      </c>
      <c r="J158" s="39">
        <f t="shared" si="29"/>
        <v>823</v>
      </c>
      <c r="K158" s="44"/>
      <c r="L158" s="45">
        <f t="shared" si="28"/>
        <v>8.7882660467046266E-4</v>
      </c>
      <c r="M158" s="46">
        <f t="shared" si="30"/>
        <v>23.270499528746466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2698</v>
      </c>
      <c r="I159" s="7">
        <v>2</v>
      </c>
      <c r="J159" s="39">
        <f t="shared" si="29"/>
        <v>1349</v>
      </c>
      <c r="K159" s="44"/>
      <c r="L159" s="45">
        <f t="shared" si="28"/>
        <v>9.6033786123973601E-4</v>
      </c>
      <c r="M159" s="46">
        <f t="shared" si="30"/>
        <v>37.213793103448275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3482</v>
      </c>
      <c r="I160" s="7">
        <v>4</v>
      </c>
      <c r="J160" s="39">
        <f t="shared" si="29"/>
        <v>870.5</v>
      </c>
      <c r="K160" s="44"/>
      <c r="L160" s="45">
        <f t="shared" si="28"/>
        <v>1.2393982330751521E-3</v>
      </c>
      <c r="M160" s="46">
        <f t="shared" si="30"/>
        <v>73.927813163481957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1107</v>
      </c>
      <c r="I161" s="7">
        <v>3</v>
      </c>
      <c r="J161" s="39">
        <f t="shared" si="29"/>
        <v>369</v>
      </c>
      <c r="K161" s="44"/>
      <c r="L161" s="45">
        <f t="shared" si="28"/>
        <v>3.9403039747679309E-4</v>
      </c>
      <c r="M161" s="46">
        <f t="shared" si="30"/>
        <v>21.206896551724135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>
        <v>0</v>
      </c>
      <c r="I162" s="7">
        <v>0</v>
      </c>
      <c r="J162" s="39" t="str">
        <f t="shared" si="29"/>
        <v/>
      </c>
      <c r="K162" s="44"/>
      <c r="L162" s="45">
        <f t="shared" si="28"/>
        <v>0</v>
      </c>
      <c r="M162" s="46">
        <f t="shared" si="30"/>
        <v>0</v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1082</v>
      </c>
      <c r="I163" s="7" t="s">
        <v>1082</v>
      </c>
      <c r="J163" s="39" t="str">
        <f t="shared" si="29"/>
        <v/>
      </c>
      <c r="K163" s="44"/>
      <c r="L163" s="45" t="str">
        <f t="shared" si="28"/>
        <v/>
      </c>
      <c r="M163" s="46" t="str">
        <f t="shared" si="30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2681</v>
      </c>
      <c r="I164" s="7">
        <v>6</v>
      </c>
      <c r="J164" s="39">
        <f t="shared" si="29"/>
        <v>446.83333333333331</v>
      </c>
      <c r="K164" s="44"/>
      <c r="L164" s="45">
        <f t="shared" ref="L164:L194" si="31">IFERROR(H164/$H$340,"")</f>
        <v>9.5428680725861091E-4</v>
      </c>
      <c r="M164" s="46">
        <f t="shared" si="30"/>
        <v>46.626086956521739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1540</v>
      </c>
      <c r="I165" s="7">
        <v>3</v>
      </c>
      <c r="J165" s="39">
        <f t="shared" si="29"/>
        <v>513.33333333333337</v>
      </c>
      <c r="K165" s="44"/>
      <c r="L165" s="45">
        <f t="shared" si="31"/>
        <v>5.4815430181956763E-4</v>
      </c>
      <c r="M165" s="46">
        <f t="shared" si="30"/>
        <v>30.8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3962</v>
      </c>
      <c r="I166" s="7">
        <v>5</v>
      </c>
      <c r="J166" s="39">
        <f t="shared" si="29"/>
        <v>792.4</v>
      </c>
      <c r="K166" s="44"/>
      <c r="L166" s="45">
        <f t="shared" si="31"/>
        <v>1.4102515219539785E-3</v>
      </c>
      <c r="M166" s="46">
        <f t="shared" si="30"/>
        <v>95.46987951807229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2311</v>
      </c>
      <c r="I167" s="7">
        <v>5</v>
      </c>
      <c r="J167" s="39">
        <f t="shared" si="29"/>
        <v>462.2</v>
      </c>
      <c r="K167" s="44"/>
      <c r="L167" s="45">
        <f t="shared" si="31"/>
        <v>8.2258739708118234E-4</v>
      </c>
      <c r="M167" s="46">
        <f t="shared" si="30"/>
        <v>40.758377425044088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640</v>
      </c>
      <c r="I168" s="7">
        <v>2</v>
      </c>
      <c r="J168" s="39">
        <f t="shared" si="29"/>
        <v>320</v>
      </c>
      <c r="K168" s="44"/>
      <c r="L168" s="45">
        <f t="shared" si="31"/>
        <v>2.2780438517176836E-4</v>
      </c>
      <c r="M168" s="46">
        <f t="shared" si="30"/>
        <v>13.852813852813853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921</v>
      </c>
      <c r="I169" s="7">
        <v>2</v>
      </c>
      <c r="J169" s="39">
        <f t="shared" si="29"/>
        <v>460.5</v>
      </c>
      <c r="K169" s="44"/>
      <c r="L169" s="45">
        <f t="shared" si="31"/>
        <v>3.278247480362479E-4</v>
      </c>
      <c r="M169" s="46">
        <f t="shared" si="30"/>
        <v>18.950617283950617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2030</v>
      </c>
      <c r="I170" s="7">
        <v>3</v>
      </c>
      <c r="J170" s="39">
        <f t="shared" si="29"/>
        <v>676.66666666666663</v>
      </c>
      <c r="K170" s="44"/>
      <c r="L170" s="45">
        <f t="shared" si="31"/>
        <v>7.2256703421670274E-4</v>
      </c>
      <c r="M170" s="46">
        <f t="shared" si="30"/>
        <v>56.862745098039213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0</v>
      </c>
      <c r="I171" s="7">
        <v>0</v>
      </c>
      <c r="J171" s="39" t="str">
        <f t="shared" si="29"/>
        <v/>
      </c>
      <c r="K171" s="44"/>
      <c r="L171" s="45">
        <f t="shared" si="31"/>
        <v>0</v>
      </c>
      <c r="M171" s="46">
        <f t="shared" si="30"/>
        <v>0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2292</v>
      </c>
      <c r="I172" s="7">
        <v>7</v>
      </c>
      <c r="J172" s="39">
        <f t="shared" si="29"/>
        <v>327.42857142857144</v>
      </c>
      <c r="K172" s="44"/>
      <c r="L172" s="45">
        <f t="shared" si="31"/>
        <v>8.1582445439639544E-4</v>
      </c>
      <c r="M172" s="46">
        <f t="shared" si="30"/>
        <v>54.441805225653205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0</v>
      </c>
      <c r="I173" s="7">
        <v>0</v>
      </c>
      <c r="J173" s="39" t="str">
        <f t="shared" si="29"/>
        <v/>
      </c>
      <c r="K173" s="44"/>
      <c r="L173" s="45">
        <f t="shared" si="31"/>
        <v>0</v>
      </c>
      <c r="M173" s="46">
        <f t="shared" si="30"/>
        <v>0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5904</v>
      </c>
      <c r="I174" s="7">
        <v>6</v>
      </c>
      <c r="J174" s="39">
        <f t="shared" si="29"/>
        <v>984</v>
      </c>
      <c r="K174" s="44"/>
      <c r="L174" s="45">
        <f t="shared" si="31"/>
        <v>2.1014954532095633E-3</v>
      </c>
      <c r="M174" s="46">
        <f t="shared" si="30"/>
        <v>50.118845500848899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5790</v>
      </c>
      <c r="I175" s="7">
        <v>5</v>
      </c>
      <c r="J175" s="39">
        <f t="shared" si="29"/>
        <v>1158</v>
      </c>
      <c r="K175" s="44"/>
      <c r="L175" s="45">
        <f t="shared" si="31"/>
        <v>2.0609177971008417E-3</v>
      </c>
      <c r="M175" s="46">
        <f t="shared" si="30"/>
        <v>12.924107142857142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2480</v>
      </c>
      <c r="I176" s="7">
        <v>2</v>
      </c>
      <c r="J176" s="39">
        <f t="shared" si="29"/>
        <v>1240</v>
      </c>
      <c r="K176" s="44"/>
      <c r="L176" s="45">
        <f t="shared" si="31"/>
        <v>8.8274199254060237E-4</v>
      </c>
      <c r="M176" s="46">
        <f t="shared" si="30"/>
        <v>15.716096324461342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10402</v>
      </c>
      <c r="I177" s="7">
        <v>6</v>
      </c>
      <c r="J177" s="39">
        <f t="shared" si="29"/>
        <v>1733.6666666666667</v>
      </c>
      <c r="K177" s="44"/>
      <c r="L177" s="45">
        <f t="shared" si="31"/>
        <v>3.7025331477448975E-3</v>
      </c>
      <c r="M177" s="46">
        <f t="shared" si="30"/>
        <v>46.046923417441342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905</v>
      </c>
      <c r="I178" s="7">
        <v>4</v>
      </c>
      <c r="J178" s="39">
        <f t="shared" si="29"/>
        <v>226.25</v>
      </c>
      <c r="K178" s="44"/>
      <c r="L178" s="45">
        <f t="shared" si="31"/>
        <v>3.221296384069537E-4</v>
      </c>
      <c r="M178" s="46">
        <f t="shared" si="30"/>
        <v>28.28125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639</v>
      </c>
      <c r="I179" s="7">
        <v>2</v>
      </c>
      <c r="J179" s="39">
        <f t="shared" si="29"/>
        <v>319.5</v>
      </c>
      <c r="K179" s="44"/>
      <c r="L179" s="45">
        <f t="shared" si="31"/>
        <v>2.2744844081993746E-4</v>
      </c>
      <c r="M179" s="46">
        <f t="shared" si="30"/>
        <v>33.108808290155437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11237</v>
      </c>
      <c r="I180" s="7">
        <v>23</v>
      </c>
      <c r="J180" s="39">
        <f t="shared" si="29"/>
        <v>488.56521739130437</v>
      </c>
      <c r="K180" s="44"/>
      <c r="L180" s="45">
        <f t="shared" si="31"/>
        <v>3.9997466815236892E-3</v>
      </c>
      <c r="M180" s="46">
        <f t="shared" si="30"/>
        <v>216.09615384615384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3104</v>
      </c>
      <c r="I181" s="7">
        <v>19</v>
      </c>
      <c r="J181" s="39">
        <f t="shared" si="29"/>
        <v>163.36842105263159</v>
      </c>
      <c r="K181" s="44"/>
      <c r="L181" s="45">
        <f t="shared" si="31"/>
        <v>1.1048512680830766E-3</v>
      </c>
      <c r="M181" s="46">
        <f t="shared" si="30"/>
        <v>39.440914866581956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17569</v>
      </c>
      <c r="I182" s="7">
        <v>26</v>
      </c>
      <c r="J182" s="39">
        <f t="shared" si="29"/>
        <v>675.73076923076928</v>
      </c>
      <c r="K182" s="44"/>
      <c r="L182" s="45">
        <f t="shared" si="31"/>
        <v>6.2535863173168726E-3</v>
      </c>
      <c r="M182" s="46">
        <f t="shared" si="30"/>
        <v>178.36548223350255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3359</v>
      </c>
      <c r="I183" s="7">
        <v>16</v>
      </c>
      <c r="J183" s="39">
        <f t="shared" si="29"/>
        <v>209.9375</v>
      </c>
      <c r="K183" s="44"/>
      <c r="L183" s="45">
        <f t="shared" si="31"/>
        <v>1.1956170777999531E-3</v>
      </c>
      <c r="M183" s="46">
        <f t="shared" ref="M183:M186" si="32">IFERROR(H183/F183,"")</f>
        <v>30.675799086757991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558</v>
      </c>
      <c r="I184" s="7">
        <v>2</v>
      </c>
      <c r="J184" s="39">
        <f t="shared" si="29"/>
        <v>279</v>
      </c>
      <c r="K184" s="44"/>
      <c r="L184" s="45">
        <f t="shared" si="31"/>
        <v>1.9861694832163553E-4</v>
      </c>
      <c r="M184" s="46">
        <f t="shared" si="32"/>
        <v>7.0722433460076042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1082</v>
      </c>
      <c r="I185" s="7" t="s">
        <v>1082</v>
      </c>
      <c r="J185" s="39" t="str">
        <f t="shared" si="29"/>
        <v/>
      </c>
      <c r="K185" s="44"/>
      <c r="L185" s="45" t="str">
        <f t="shared" si="31"/>
        <v/>
      </c>
      <c r="M185" s="46" t="str">
        <f t="shared" si="32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7384</v>
      </c>
      <c r="I186" s="7">
        <v>6</v>
      </c>
      <c r="J186" s="39">
        <f t="shared" si="29"/>
        <v>1230.6666666666667</v>
      </c>
      <c r="K186" s="44"/>
      <c r="L186" s="45">
        <f t="shared" si="31"/>
        <v>2.6282930939192776E-3</v>
      </c>
      <c r="M186" s="46">
        <f t="shared" si="32"/>
        <v>98.716577540106954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328</v>
      </c>
      <c r="I187" s="7">
        <v>1</v>
      </c>
      <c r="J187" s="39">
        <f t="shared" si="29"/>
        <v>328</v>
      </c>
      <c r="K187" s="44"/>
      <c r="L187" s="45">
        <f t="shared" si="31"/>
        <v>1.1674974740053128E-4</v>
      </c>
      <c r="M187" s="46">
        <f t="shared" si="30"/>
        <v>9.1111111111111107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183330.5</v>
      </c>
      <c r="I188" s="10">
        <f>SUM(I135:I187)</f>
        <v>714</v>
      </c>
      <c r="J188" s="11">
        <f t="shared" si="29"/>
        <v>256.76540616246501</v>
      </c>
      <c r="K188" s="8"/>
      <c r="L188" s="12">
        <f t="shared" si="31"/>
        <v>6.5255455993332628E-2</v>
      </c>
      <c r="M188" s="13">
        <f t="shared" si="30"/>
        <v>32.55389232189787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9000</v>
      </c>
      <c r="I189" s="7">
        <v>7</v>
      </c>
      <c r="J189" s="39">
        <f t="shared" si="29"/>
        <v>1285.7142857142858</v>
      </c>
      <c r="K189" s="44"/>
      <c r="L189" s="45">
        <f t="shared" si="31"/>
        <v>3.2034991664779927E-3</v>
      </c>
      <c r="M189" s="46">
        <f t="shared" si="30"/>
        <v>42.533081285444233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8529</v>
      </c>
      <c r="I190" s="7">
        <v>8</v>
      </c>
      <c r="J190" s="39">
        <f t="shared" ref="J190" si="33">IFERROR(H190/I190,"")</f>
        <v>1066.125</v>
      </c>
      <c r="K190" s="44"/>
      <c r="L190" s="45">
        <f t="shared" si="31"/>
        <v>3.035849376765644E-3</v>
      </c>
      <c r="M190" s="46">
        <f t="shared" ref="M190" si="34">IFERROR(H190/F190,"")</f>
        <v>64.61363636363636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2370</v>
      </c>
      <c r="I191" s="7">
        <v>3</v>
      </c>
      <c r="J191" s="39">
        <f t="shared" si="29"/>
        <v>790</v>
      </c>
      <c r="K191" s="44"/>
      <c r="L191" s="45">
        <f t="shared" si="31"/>
        <v>8.4358811383920471E-4</v>
      </c>
      <c r="M191" s="46">
        <f t="shared" si="30"/>
        <v>18.632075471698112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5">IFERROR(H192/I192,"")</f>
        <v/>
      </c>
      <c r="K192" s="44"/>
      <c r="L192" s="45">
        <f t="shared" si="31"/>
        <v>0</v>
      </c>
      <c r="M192" s="46">
        <f t="shared" ref="M192" si="36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5192</v>
      </c>
      <c r="I193" s="7">
        <v>8</v>
      </c>
      <c r="J193" s="39">
        <f t="shared" si="29"/>
        <v>649</v>
      </c>
      <c r="K193" s="44"/>
      <c r="L193" s="45">
        <f t="shared" si="31"/>
        <v>1.8480630747059708E-3</v>
      </c>
      <c r="M193" s="46">
        <f t="shared" si="30"/>
        <v>117.73242630385487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4132</v>
      </c>
      <c r="I194" s="7">
        <v>5</v>
      </c>
      <c r="J194" s="39">
        <f t="shared" si="29"/>
        <v>826.4</v>
      </c>
      <c r="K194" s="44"/>
      <c r="L194" s="45">
        <f t="shared" si="31"/>
        <v>1.4707620617652295E-3</v>
      </c>
      <c r="M194" s="46">
        <f t="shared" si="30"/>
        <v>39.20303605313093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0</v>
      </c>
      <c r="I195" s="7">
        <v>0</v>
      </c>
      <c r="J195" s="39" t="str">
        <f t="shared" si="29"/>
        <v/>
      </c>
      <c r="K195" s="44"/>
      <c r="L195" s="45">
        <f t="shared" ref="L195:L249" si="37">IFERROR(H195/$H$340,"")</f>
        <v>0</v>
      </c>
      <c r="M195" s="46">
        <f t="shared" si="30"/>
        <v>0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5868</v>
      </c>
      <c r="I196" s="7">
        <v>2</v>
      </c>
      <c r="J196" s="39">
        <f t="shared" ref="J196" si="38">IFERROR(H196/I196,"")</f>
        <v>2934</v>
      </c>
      <c r="K196" s="44"/>
      <c r="L196" s="45">
        <f t="shared" si="37"/>
        <v>2.0886814565436512E-3</v>
      </c>
      <c r="M196" s="46">
        <f t="shared" ref="M196" si="39">IFERROR(H196/F196,"")</f>
        <v>88.909090909090907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0</v>
      </c>
      <c r="I197" s="7">
        <v>0</v>
      </c>
      <c r="J197" s="39" t="str">
        <f t="shared" si="29"/>
        <v/>
      </c>
      <c r="K197" s="44"/>
      <c r="L197" s="45">
        <f t="shared" si="37"/>
        <v>0</v>
      </c>
      <c r="M197" s="46">
        <f t="shared" si="30"/>
        <v>0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6810.9</v>
      </c>
      <c r="I198" s="7">
        <v>123</v>
      </c>
      <c r="J198" s="39">
        <f t="shared" si="29"/>
        <v>55.373170731707312</v>
      </c>
      <c r="K198" s="44"/>
      <c r="L198" s="45">
        <f t="shared" si="37"/>
        <v>2.4243013858849952E-3</v>
      </c>
      <c r="M198" s="46">
        <f t="shared" si="30"/>
        <v>52.39153846153846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7660</v>
      </c>
      <c r="I199" s="7">
        <v>98</v>
      </c>
      <c r="J199" s="39">
        <f t="shared" si="29"/>
        <v>78.163265306122454</v>
      </c>
      <c r="K199" s="44"/>
      <c r="L199" s="45">
        <f t="shared" si="37"/>
        <v>2.7265337350246025E-3</v>
      </c>
      <c r="M199" s="46">
        <f t="shared" si="30"/>
        <v>40.315789473684212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8075</v>
      </c>
      <c r="I200" s="7">
        <v>7</v>
      </c>
      <c r="J200" s="39">
        <f t="shared" si="29"/>
        <v>1153.5714285714287</v>
      </c>
      <c r="K200" s="44"/>
      <c r="L200" s="45">
        <f t="shared" si="37"/>
        <v>2.8742506410344209E-3</v>
      </c>
      <c r="M200" s="46">
        <f t="shared" si="30"/>
        <v>538.33333333333337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5807</v>
      </c>
      <c r="I201" s="7">
        <v>5</v>
      </c>
      <c r="J201" s="39">
        <f t="shared" si="29"/>
        <v>1161.4000000000001</v>
      </c>
      <c r="K201" s="44"/>
      <c r="L201" s="45">
        <f t="shared" si="37"/>
        <v>2.0669688510819668E-3</v>
      </c>
      <c r="M201" s="46">
        <f t="shared" si="30"/>
        <v>60.61586638830898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3128</v>
      </c>
      <c r="I202" s="7">
        <v>7</v>
      </c>
      <c r="J202" s="39">
        <f t="shared" si="29"/>
        <v>446.85714285714283</v>
      </c>
      <c r="K202" s="44"/>
      <c r="L202" s="45">
        <f t="shared" si="37"/>
        <v>1.1133939325270179E-3</v>
      </c>
      <c r="M202" s="46">
        <f t="shared" si="30"/>
        <v>34.298245614035089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1329</v>
      </c>
      <c r="I203" s="7">
        <v>3</v>
      </c>
      <c r="J203" s="39">
        <f t="shared" si="29"/>
        <v>443</v>
      </c>
      <c r="K203" s="44"/>
      <c r="L203" s="45">
        <f t="shared" si="37"/>
        <v>4.7305004358325021E-4</v>
      </c>
      <c r="M203" s="46">
        <f t="shared" si="30"/>
        <v>15.068027210884352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1082</v>
      </c>
      <c r="I204" s="7" t="s">
        <v>1082</v>
      </c>
      <c r="J204" s="39" t="str">
        <f t="shared" si="29"/>
        <v/>
      </c>
      <c r="K204" s="44"/>
      <c r="L204" s="45" t="str">
        <f t="shared" si="37"/>
        <v/>
      </c>
      <c r="M204" s="46" t="str">
        <f t="shared" si="30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5393</v>
      </c>
      <c r="I205" s="7">
        <v>7</v>
      </c>
      <c r="J205" s="39">
        <f t="shared" ref="J205:J268" si="40">IFERROR(H205/I205,"")</f>
        <v>770.42857142857144</v>
      </c>
      <c r="K205" s="44"/>
      <c r="L205" s="45">
        <f t="shared" si="37"/>
        <v>1.9196078894239794E-3</v>
      </c>
      <c r="M205" s="46">
        <f t="shared" ref="M205:M268" si="41">IFERROR(H205/F205,"")</f>
        <v>26.5012285012285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1356</v>
      </c>
      <c r="I206" s="7">
        <v>4</v>
      </c>
      <c r="J206" s="39">
        <f t="shared" si="40"/>
        <v>339</v>
      </c>
      <c r="K206" s="44"/>
      <c r="L206" s="45">
        <f t="shared" si="37"/>
        <v>4.8266054108268418E-4</v>
      </c>
      <c r="M206" s="46">
        <f t="shared" si="41"/>
        <v>12.205220522052207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1008</v>
      </c>
      <c r="I207" s="7">
        <v>7</v>
      </c>
      <c r="J207" s="39">
        <f t="shared" si="40"/>
        <v>144</v>
      </c>
      <c r="K207" s="44"/>
      <c r="L207" s="45">
        <f t="shared" si="37"/>
        <v>3.5879190664553514E-4</v>
      </c>
      <c r="M207" s="46">
        <f t="shared" si="41"/>
        <v>15.4364471669219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3633</v>
      </c>
      <c r="I208" s="7">
        <v>6</v>
      </c>
      <c r="J208" s="39">
        <f t="shared" si="40"/>
        <v>605.5</v>
      </c>
      <c r="K208" s="44"/>
      <c r="L208" s="45">
        <f t="shared" si="37"/>
        <v>1.2931458302016163E-3</v>
      </c>
      <c r="M208" s="46">
        <f t="shared" si="41"/>
        <v>53.348017621145381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1082</v>
      </c>
      <c r="I209" s="7" t="s">
        <v>1082</v>
      </c>
      <c r="J209" s="39" t="str">
        <f t="shared" si="40"/>
        <v/>
      </c>
      <c r="K209" s="44"/>
      <c r="L209" s="45" t="str">
        <f t="shared" si="37"/>
        <v/>
      </c>
      <c r="M209" s="46" t="str">
        <f t="shared" si="41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1082</v>
      </c>
      <c r="I210" s="7" t="s">
        <v>1082</v>
      </c>
      <c r="J210" s="39" t="str">
        <f t="shared" si="40"/>
        <v/>
      </c>
      <c r="K210" s="44"/>
      <c r="L210" s="45" t="str">
        <f t="shared" si="37"/>
        <v/>
      </c>
      <c r="M210" s="46" t="str">
        <f t="shared" si="41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8471</v>
      </c>
      <c r="I211" s="7">
        <v>3</v>
      </c>
      <c r="J211" s="39">
        <f t="shared" si="40"/>
        <v>2823.6666666666665</v>
      </c>
      <c r="K211" s="44"/>
      <c r="L211" s="45">
        <f t="shared" si="37"/>
        <v>3.0152046043594527E-3</v>
      </c>
      <c r="M211" s="46">
        <f t="shared" si="41"/>
        <v>90.405549626467447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12453.6</v>
      </c>
      <c r="I212" s="7">
        <v>19</v>
      </c>
      <c r="J212" s="39">
        <f t="shared" si="40"/>
        <v>655.45263157894738</v>
      </c>
      <c r="K212" s="44"/>
      <c r="L212" s="45">
        <f t="shared" si="37"/>
        <v>4.4327885799611477E-3</v>
      </c>
      <c r="M212" s="46">
        <f t="shared" si="41"/>
        <v>85.123718386876277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14423</v>
      </c>
      <c r="I213" s="7">
        <v>1</v>
      </c>
      <c r="J213" s="39">
        <f t="shared" si="40"/>
        <v>14423</v>
      </c>
      <c r="K213" s="44"/>
      <c r="L213" s="45">
        <f t="shared" si="37"/>
        <v>5.1337853864568987E-3</v>
      </c>
      <c r="M213" s="46">
        <f t="shared" si="41"/>
        <v>57.325119236883943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2099</v>
      </c>
      <c r="I214" s="7">
        <v>2</v>
      </c>
      <c r="J214" s="39">
        <f t="shared" si="40"/>
        <v>1049.5</v>
      </c>
      <c r="K214" s="44"/>
      <c r="L214" s="45">
        <f t="shared" si="37"/>
        <v>7.4712719449303408E-4</v>
      </c>
      <c r="M214" s="46">
        <f t="shared" si="41"/>
        <v>11.912599318955733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13522</v>
      </c>
      <c r="I215" s="7">
        <v>7</v>
      </c>
      <c r="J215" s="39">
        <f t="shared" si="40"/>
        <v>1931.7142857142858</v>
      </c>
      <c r="K215" s="44"/>
      <c r="L215" s="45">
        <f t="shared" si="37"/>
        <v>4.8130795254572685E-3</v>
      </c>
      <c r="M215" s="46">
        <f t="shared" si="41"/>
        <v>126.49204864359214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0</v>
      </c>
      <c r="I216" s="7">
        <v>0</v>
      </c>
      <c r="J216" s="39" t="str">
        <f t="shared" si="40"/>
        <v/>
      </c>
      <c r="K216" s="44"/>
      <c r="L216" s="45">
        <f t="shared" si="37"/>
        <v>0</v>
      </c>
      <c r="M216" s="46">
        <f t="shared" si="41"/>
        <v>0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1052</v>
      </c>
      <c r="I217" s="7">
        <v>4</v>
      </c>
      <c r="J217" s="39">
        <f t="shared" si="40"/>
        <v>263</v>
      </c>
      <c r="K217" s="44"/>
      <c r="L217" s="45">
        <f t="shared" si="37"/>
        <v>3.7445345812609426E-4</v>
      </c>
      <c r="M217" s="46">
        <f t="shared" si="41"/>
        <v>15.028571428571428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4041</v>
      </c>
      <c r="I218" s="7">
        <v>6</v>
      </c>
      <c r="J218" s="39">
        <f t="shared" si="40"/>
        <v>673.5</v>
      </c>
      <c r="K218" s="44"/>
      <c r="L218" s="45">
        <f t="shared" si="37"/>
        <v>1.4383711257486187E-3</v>
      </c>
      <c r="M218" s="46">
        <f t="shared" si="41"/>
        <v>52.892670157068061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5598</v>
      </c>
      <c r="I219" s="7">
        <v>6</v>
      </c>
      <c r="J219" s="39">
        <f t="shared" si="40"/>
        <v>933</v>
      </c>
      <c r="K219" s="44"/>
      <c r="L219" s="45">
        <f t="shared" si="37"/>
        <v>1.9925764815493115E-3</v>
      </c>
      <c r="M219" s="46">
        <f t="shared" si="41"/>
        <v>58.55648535564854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6870.4</v>
      </c>
      <c r="I220" s="7">
        <v>10</v>
      </c>
      <c r="J220" s="39">
        <f t="shared" si="40"/>
        <v>687.04</v>
      </c>
      <c r="K220" s="44"/>
      <c r="L220" s="45">
        <f t="shared" si="37"/>
        <v>2.445480074818933E-3</v>
      </c>
      <c r="M220" s="46">
        <f t="shared" si="41"/>
        <v>58.42176870748299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12820</v>
      </c>
      <c r="I221" s="7">
        <v>7</v>
      </c>
      <c r="J221" s="39">
        <f t="shared" si="40"/>
        <v>1831.4285714285713</v>
      </c>
      <c r="K221" s="44"/>
      <c r="L221" s="45">
        <f t="shared" si="37"/>
        <v>4.5632065904719849E-3</v>
      </c>
      <c r="M221" s="46">
        <f t="shared" si="41"/>
        <v>148.03695150115473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8427</v>
      </c>
      <c r="I222" s="7">
        <v>16</v>
      </c>
      <c r="J222" s="39">
        <f t="shared" si="40"/>
        <v>526.6875</v>
      </c>
      <c r="K222" s="44"/>
      <c r="L222" s="45">
        <f t="shared" si="37"/>
        <v>2.9995430528788935E-3</v>
      </c>
      <c r="M222" s="46">
        <f t="shared" si="41"/>
        <v>108.03846153846153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3563</v>
      </c>
      <c r="I223" s="7">
        <v>1</v>
      </c>
      <c r="J223" s="39">
        <f t="shared" si="40"/>
        <v>3563</v>
      </c>
      <c r="K223" s="44"/>
      <c r="L223" s="45">
        <f t="shared" si="37"/>
        <v>1.2682297255734542E-3</v>
      </c>
      <c r="M223" s="46">
        <f t="shared" si="41"/>
        <v>49.0771349862259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0</v>
      </c>
      <c r="I224" s="7">
        <v>0</v>
      </c>
      <c r="J224" s="39" t="str">
        <f t="shared" si="40"/>
        <v/>
      </c>
      <c r="K224" s="44"/>
      <c r="L224" s="45">
        <f t="shared" si="37"/>
        <v>0</v>
      </c>
      <c r="M224" s="46">
        <f t="shared" si="41"/>
        <v>0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172630.9</v>
      </c>
      <c r="I225" s="10">
        <f>SUM(I189:I224)</f>
        <v>382</v>
      </c>
      <c r="J225" s="11">
        <f t="shared" si="40"/>
        <v>451.9133507853403</v>
      </c>
      <c r="K225" s="8"/>
      <c r="L225" s="12">
        <f t="shared" si="37"/>
        <v>6.1446993806482851E-2</v>
      </c>
      <c r="M225" s="13">
        <f t="shared" si="41"/>
        <v>40.531296957175051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18566</v>
      </c>
      <c r="I226" s="7">
        <v>531</v>
      </c>
      <c r="J226" s="39">
        <f t="shared" si="40"/>
        <v>34.964218455743882</v>
      </c>
      <c r="K226" s="44"/>
      <c r="L226" s="45">
        <f t="shared" si="37"/>
        <v>6.6084628360922673E-3</v>
      </c>
      <c r="M226" s="46">
        <f t="shared" si="41"/>
        <v>18.382178217821782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2546.1</v>
      </c>
      <c r="I227" s="7">
        <v>39</v>
      </c>
      <c r="J227" s="39">
        <f t="shared" si="40"/>
        <v>65.284615384615378</v>
      </c>
      <c r="K227" s="44"/>
      <c r="L227" s="45">
        <f t="shared" si="37"/>
        <v>9.0626991419662402E-4</v>
      </c>
      <c r="M227" s="46">
        <f t="shared" si="41"/>
        <v>60.911483253588521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0"/>
        <v/>
      </c>
      <c r="K228" s="44"/>
      <c r="L228" s="45">
        <f t="shared" si="37"/>
        <v>0</v>
      </c>
      <c r="M228" s="46">
        <f t="shared" si="41"/>
        <v>0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2803</v>
      </c>
      <c r="I229" s="7">
        <v>17</v>
      </c>
      <c r="J229" s="39">
        <f t="shared" si="40"/>
        <v>164.88235294117646</v>
      </c>
      <c r="K229" s="44"/>
      <c r="L229" s="45">
        <f t="shared" si="37"/>
        <v>9.9771201818197913E-4</v>
      </c>
      <c r="M229" s="46">
        <f t="shared" si="41"/>
        <v>22.770105605199028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11903</v>
      </c>
      <c r="I230" s="7">
        <v>24</v>
      </c>
      <c r="J230" s="39">
        <f t="shared" si="40"/>
        <v>495.95833333333331</v>
      </c>
      <c r="K230" s="44"/>
      <c r="L230" s="45">
        <f t="shared" si="37"/>
        <v>4.2368056198430603E-3</v>
      </c>
      <c r="M230" s="46">
        <f t="shared" si="41"/>
        <v>101.73504273504274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1606</v>
      </c>
      <c r="I231" s="7">
        <v>21</v>
      </c>
      <c r="J231" s="39">
        <f t="shared" si="40"/>
        <v>76.476190476190482</v>
      </c>
      <c r="K231" s="44"/>
      <c r="L231" s="45">
        <f t="shared" si="37"/>
        <v>5.7164662904040623E-4</v>
      </c>
      <c r="M231" s="46">
        <f t="shared" si="41"/>
        <v>17.012711864406779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1711</v>
      </c>
      <c r="I232" s="7">
        <v>5</v>
      </c>
      <c r="J232" s="39">
        <f t="shared" si="40"/>
        <v>342.2</v>
      </c>
      <c r="K232" s="44"/>
      <c r="L232" s="45">
        <f t="shared" si="37"/>
        <v>6.0902078598264946E-4</v>
      </c>
      <c r="M232" s="46">
        <f t="shared" si="41"/>
        <v>41.936274509803923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5338</v>
      </c>
      <c r="I233" s="7">
        <v>12</v>
      </c>
      <c r="J233" s="39">
        <f t="shared" si="40"/>
        <v>444.83333333333331</v>
      </c>
      <c r="K233" s="44"/>
      <c r="L233" s="45">
        <f t="shared" si="37"/>
        <v>1.9000309500732805E-3</v>
      </c>
      <c r="M233" s="46">
        <f t="shared" si="41"/>
        <v>48.8380603842635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1641</v>
      </c>
      <c r="I234" s="7">
        <v>33</v>
      </c>
      <c r="J234" s="39">
        <f t="shared" si="40"/>
        <v>49.727272727272727</v>
      </c>
      <c r="K234" s="44"/>
      <c r="L234" s="45">
        <f t="shared" si="37"/>
        <v>5.8410468135448727E-4</v>
      </c>
      <c r="M234" s="46">
        <f t="shared" si="41"/>
        <v>15.628571428571428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2913.5</v>
      </c>
      <c r="I235" s="7">
        <v>1</v>
      </c>
      <c r="J235" s="39">
        <f t="shared" si="40"/>
        <v>2913.5</v>
      </c>
      <c r="K235" s="44"/>
      <c r="L235" s="45">
        <f t="shared" si="37"/>
        <v>1.0370438690592923E-3</v>
      </c>
      <c r="M235" s="46">
        <f t="shared" si="41"/>
        <v>34.276470588235291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8700</v>
      </c>
      <c r="I236" s="7">
        <v>6</v>
      </c>
      <c r="J236" s="39">
        <f t="shared" si="40"/>
        <v>1450</v>
      </c>
      <c r="K236" s="44"/>
      <c r="L236" s="45">
        <f t="shared" si="37"/>
        <v>3.0967158609287262E-3</v>
      </c>
      <c r="M236" s="46">
        <f t="shared" si="41"/>
        <v>117.09286675639301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1864</v>
      </c>
      <c r="I237" s="7">
        <v>6</v>
      </c>
      <c r="J237" s="39">
        <f t="shared" si="40"/>
        <v>310.66666666666669</v>
      </c>
      <c r="K237" s="44"/>
      <c r="L237" s="45">
        <f t="shared" si="37"/>
        <v>6.6348027181277534E-4</v>
      </c>
      <c r="M237" s="46">
        <f t="shared" si="41"/>
        <v>13.526850507982582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630</v>
      </c>
      <c r="I238" s="7">
        <v>1</v>
      </c>
      <c r="J238" s="39">
        <f t="shared" si="40"/>
        <v>630</v>
      </c>
      <c r="K238" s="44"/>
      <c r="L238" s="45">
        <f t="shared" si="37"/>
        <v>2.2424494165345949E-4</v>
      </c>
      <c r="M238" s="46">
        <f t="shared" si="41"/>
        <v>14.617169373549883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1216</v>
      </c>
      <c r="I239" s="7">
        <v>11</v>
      </c>
      <c r="J239" s="39">
        <f t="shared" si="40"/>
        <v>110.54545454545455</v>
      </c>
      <c r="K239" s="44"/>
      <c r="L239" s="45">
        <f t="shared" si="37"/>
        <v>4.3282833182635986E-4</v>
      </c>
      <c r="M239" s="46">
        <f t="shared" si="41"/>
        <v>67.555555555555557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0</v>
      </c>
      <c r="I240" s="7">
        <v>0</v>
      </c>
      <c r="J240" s="39" t="str">
        <f t="shared" si="40"/>
        <v/>
      </c>
      <c r="K240" s="44"/>
      <c r="L240" s="45">
        <f t="shared" si="37"/>
        <v>0</v>
      </c>
      <c r="M240" s="46">
        <f t="shared" si="41"/>
        <v>0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6515.2</v>
      </c>
      <c r="I241" s="7">
        <v>251</v>
      </c>
      <c r="J241" s="39">
        <f t="shared" si="40"/>
        <v>25.956972111553785</v>
      </c>
      <c r="K241" s="44"/>
      <c r="L241" s="45">
        <f t="shared" si="37"/>
        <v>2.319048641048602E-3</v>
      </c>
      <c r="M241" s="46">
        <f t="shared" si="41"/>
        <v>81.44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1082</v>
      </c>
      <c r="I242" s="7" t="s">
        <v>1082</v>
      </c>
      <c r="J242" s="39" t="str">
        <f t="shared" si="40"/>
        <v/>
      </c>
      <c r="K242" s="44"/>
      <c r="L242" s="45" t="str">
        <f t="shared" si="37"/>
        <v/>
      </c>
      <c r="M242" s="46" t="str">
        <f t="shared" si="41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8048</v>
      </c>
      <c r="I243" s="7">
        <v>4</v>
      </c>
      <c r="J243" s="39">
        <f t="shared" si="40"/>
        <v>2012</v>
      </c>
      <c r="K243" s="44"/>
      <c r="L243" s="45">
        <f t="shared" si="37"/>
        <v>2.8646401435349872E-3</v>
      </c>
      <c r="M243" s="46">
        <f t="shared" si="41"/>
        <v>25.24466750313676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2565</v>
      </c>
      <c r="I244" s="7">
        <v>15</v>
      </c>
      <c r="J244" s="39">
        <f t="shared" si="40"/>
        <v>171</v>
      </c>
      <c r="K244" s="44"/>
      <c r="L244" s="45">
        <f t="shared" si="37"/>
        <v>9.1299726244622786E-4</v>
      </c>
      <c r="M244" s="46">
        <f t="shared" si="41"/>
        <v>102.19123505976096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3799</v>
      </c>
      <c r="I245" s="7">
        <v>23</v>
      </c>
      <c r="J245" s="39">
        <f t="shared" si="40"/>
        <v>165.17391304347825</v>
      </c>
      <c r="K245" s="44"/>
      <c r="L245" s="45">
        <f t="shared" si="37"/>
        <v>1.3522325926055437E-3</v>
      </c>
      <c r="M245" s="46">
        <f t="shared" si="41"/>
        <v>9.5813366960907942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10630.3</v>
      </c>
      <c r="I246" s="7">
        <v>35</v>
      </c>
      <c r="J246" s="39">
        <f t="shared" si="40"/>
        <v>303.72285714285709</v>
      </c>
      <c r="K246" s="44"/>
      <c r="L246" s="45">
        <f t="shared" si="37"/>
        <v>3.7837952432678889E-3</v>
      </c>
      <c r="M246" s="46">
        <f t="shared" si="41"/>
        <v>54.851909184726516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>
        <v>0</v>
      </c>
      <c r="I247" s="7">
        <v>0</v>
      </c>
      <c r="J247" s="39" t="str">
        <f t="shared" ref="J247" si="42">IFERROR(H247/I247,"")</f>
        <v/>
      </c>
      <c r="K247" s="44"/>
      <c r="L247" s="45">
        <f t="shared" ref="L247" si="43">IFERROR(H247/$H$340,"")</f>
        <v>0</v>
      </c>
      <c r="M247" s="46">
        <f t="shared" ref="M247" si="44">IFERROR(H247/F247,"")</f>
        <v>0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8560</v>
      </c>
      <c r="I248" s="7">
        <v>32</v>
      </c>
      <c r="J248" s="39">
        <f t="shared" si="40"/>
        <v>267.5</v>
      </c>
      <c r="K248" s="44"/>
      <c r="L248" s="45">
        <f t="shared" si="37"/>
        <v>3.0468836516724016E-3</v>
      </c>
      <c r="M248" s="46">
        <f t="shared" si="41"/>
        <v>36.472092032381767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19247.8</v>
      </c>
      <c r="I249" s="7">
        <v>301</v>
      </c>
      <c r="J249" s="39">
        <f t="shared" si="40"/>
        <v>63.946179401993355</v>
      </c>
      <c r="K249" s="44"/>
      <c r="L249" s="45">
        <f t="shared" si="37"/>
        <v>6.8511456951705673E-3</v>
      </c>
      <c r="M249" s="46">
        <f t="shared" si="41"/>
        <v>47.490254132741178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8194</v>
      </c>
      <c r="I250" s="7">
        <v>156</v>
      </c>
      <c r="J250" s="39">
        <f t="shared" ref="J250" si="45">IFERROR(H250/I250,"")</f>
        <v>52.525641025641029</v>
      </c>
      <c r="K250" s="44"/>
      <c r="L250" s="45">
        <f t="shared" ref="L250" si="46">IFERROR(H250/$H$340,"")</f>
        <v>2.9166080189022966E-3</v>
      </c>
      <c r="M250" s="46">
        <f t="shared" ref="M250" si="47">IFERROR(H250/F250,"")</f>
        <v>47.173287276914223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3971</v>
      </c>
      <c r="I251" s="7">
        <v>63</v>
      </c>
      <c r="J251" s="39">
        <f t="shared" si="40"/>
        <v>63.031746031746032</v>
      </c>
      <c r="K251" s="44"/>
      <c r="L251" s="45">
        <f t="shared" ref="L251:L282" si="48">IFERROR(H251/$H$340,"")</f>
        <v>1.4134550211204564E-3</v>
      </c>
      <c r="M251" s="46">
        <f t="shared" si="41"/>
        <v>45.486827033218788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5277</v>
      </c>
      <c r="I252" s="7">
        <v>68</v>
      </c>
      <c r="J252" s="39">
        <f t="shared" si="40"/>
        <v>77.602941176470594</v>
      </c>
      <c r="K252" s="44"/>
      <c r="L252" s="45">
        <f t="shared" si="48"/>
        <v>1.8783183446115963E-3</v>
      </c>
      <c r="M252" s="46">
        <f t="shared" si="41"/>
        <v>36.393103448275859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7732.8</v>
      </c>
      <c r="I253" s="7">
        <v>32</v>
      </c>
      <c r="J253" s="39">
        <f t="shared" si="40"/>
        <v>241.65</v>
      </c>
      <c r="K253" s="44"/>
      <c r="L253" s="45">
        <f t="shared" si="48"/>
        <v>2.7524464838378912E-3</v>
      </c>
      <c r="M253" s="46">
        <f t="shared" si="41"/>
        <v>43.688135593220338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26288</v>
      </c>
      <c r="I254" s="7">
        <v>1218</v>
      </c>
      <c r="J254" s="39">
        <f t="shared" si="40"/>
        <v>21.582922824302134</v>
      </c>
      <c r="K254" s="44"/>
      <c r="L254" s="45">
        <f t="shared" si="48"/>
        <v>9.357065120930385E-3</v>
      </c>
      <c r="M254" s="46">
        <f t="shared" si="41"/>
        <v>92.923294450335817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6980</v>
      </c>
      <c r="I255" s="7">
        <v>50</v>
      </c>
      <c r="J255" s="39">
        <f t="shared" si="40"/>
        <v>139.6</v>
      </c>
      <c r="K255" s="44"/>
      <c r="L255" s="45">
        <f t="shared" si="48"/>
        <v>2.4844915757795986E-3</v>
      </c>
      <c r="M255" s="46">
        <f t="shared" si="41"/>
        <v>62.882882882882882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4594</v>
      </c>
      <c r="I256" s="7">
        <v>90</v>
      </c>
      <c r="J256" s="39">
        <f t="shared" si="40"/>
        <v>51.044444444444444</v>
      </c>
      <c r="K256" s="44"/>
      <c r="L256" s="45">
        <f t="shared" si="48"/>
        <v>1.6352083523110998E-3</v>
      </c>
      <c r="M256" s="46">
        <f t="shared" si="41"/>
        <v>89.377431906614788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4924</v>
      </c>
      <c r="I257" s="7">
        <v>33</v>
      </c>
      <c r="J257" s="39">
        <f t="shared" si="40"/>
        <v>149.21212121212122</v>
      </c>
      <c r="K257" s="44"/>
      <c r="L257" s="45">
        <f t="shared" si="48"/>
        <v>1.7526699884152929E-3</v>
      </c>
      <c r="M257" s="46">
        <f t="shared" si="41"/>
        <v>68.105117565698478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>
        <v>3000</v>
      </c>
      <c r="I258" s="7">
        <v>1</v>
      </c>
      <c r="J258" s="39">
        <f t="shared" si="40"/>
        <v>3000</v>
      </c>
      <c r="K258" s="44"/>
      <c r="L258" s="45">
        <f t="shared" si="48"/>
        <v>1.0678330554926641E-3</v>
      </c>
      <c r="M258" s="46">
        <f t="shared" si="41"/>
        <v>96.463022508038577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>
        <v>0</v>
      </c>
      <c r="I259" s="7">
        <v>0</v>
      </c>
      <c r="J259" s="39" t="str">
        <f t="shared" si="40"/>
        <v/>
      </c>
      <c r="K259" s="44"/>
      <c r="L259" s="45">
        <f t="shared" si="48"/>
        <v>0</v>
      </c>
      <c r="M259" s="46">
        <f t="shared" si="41"/>
        <v>0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1860</v>
      </c>
      <c r="I260" s="7">
        <v>49</v>
      </c>
      <c r="J260" s="39">
        <f t="shared" si="40"/>
        <v>37.95918367346939</v>
      </c>
      <c r="K260" s="44"/>
      <c r="L260" s="45">
        <f t="shared" si="48"/>
        <v>6.6205649440545175E-4</v>
      </c>
      <c r="M260" s="46">
        <f t="shared" si="41"/>
        <v>19.456066945606697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>
        <v>2689</v>
      </c>
      <c r="I261" s="7">
        <v>2</v>
      </c>
      <c r="J261" s="39">
        <f t="shared" si="40"/>
        <v>1344.5</v>
      </c>
      <c r="K261" s="44"/>
      <c r="L261" s="45">
        <f t="shared" si="48"/>
        <v>9.5713436207325799E-4</v>
      </c>
      <c r="M261" s="46">
        <f t="shared" si="41"/>
        <v>22.982905982905983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907</v>
      </c>
      <c r="I262" s="7">
        <v>3</v>
      </c>
      <c r="J262" s="39">
        <f t="shared" si="40"/>
        <v>302.33333333333331</v>
      </c>
      <c r="K262" s="44"/>
      <c r="L262" s="45">
        <f t="shared" si="48"/>
        <v>3.2284152711061544E-4</v>
      </c>
      <c r="M262" s="46">
        <f t="shared" si="41"/>
        <v>10.733727810650887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3724</v>
      </c>
      <c r="I263" s="7">
        <v>107</v>
      </c>
      <c r="J263" s="39">
        <f t="shared" si="40"/>
        <v>34.803738317757009</v>
      </c>
      <c r="K263" s="44"/>
      <c r="L263" s="45">
        <f t="shared" si="48"/>
        <v>1.3255367662182271E-3</v>
      </c>
      <c r="M263" s="46">
        <f t="shared" si="41"/>
        <v>33.854545454545452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3070</v>
      </c>
      <c r="I264" s="7">
        <v>13</v>
      </c>
      <c r="J264" s="39">
        <f t="shared" si="40"/>
        <v>236.15384615384616</v>
      </c>
      <c r="K264" s="44"/>
      <c r="L264" s="45">
        <f t="shared" si="48"/>
        <v>1.0927491601208264E-3</v>
      </c>
      <c r="M264" s="46">
        <f t="shared" si="41"/>
        <v>45.280235988200594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204013.7</v>
      </c>
      <c r="I265" s="10">
        <f>SUM(I226:I264)</f>
        <v>3253</v>
      </c>
      <c r="J265" s="11">
        <f t="shared" si="40"/>
        <v>62.715554872425457</v>
      </c>
      <c r="K265" s="8"/>
      <c r="L265" s="12">
        <f t="shared" si="48"/>
        <v>7.2617524211121248E-2</v>
      </c>
      <c r="M265" s="13">
        <f t="shared" si="41"/>
        <v>35.709182244626476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12536</v>
      </c>
      <c r="I266" s="7">
        <v>59</v>
      </c>
      <c r="J266" s="39">
        <f t="shared" si="40"/>
        <v>212.47457627118644</v>
      </c>
      <c r="K266" s="44"/>
      <c r="L266" s="45">
        <f t="shared" si="48"/>
        <v>4.4621183945520127E-3</v>
      </c>
      <c r="M266" s="46">
        <f t="shared" si="41"/>
        <v>41.926421404682273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28883</v>
      </c>
      <c r="I267" s="7">
        <v>112</v>
      </c>
      <c r="J267" s="39">
        <f t="shared" si="40"/>
        <v>257.88392857142856</v>
      </c>
      <c r="K267" s="44"/>
      <c r="L267" s="45">
        <f t="shared" si="48"/>
        <v>1.0280740713931539E-2</v>
      </c>
      <c r="M267" s="46">
        <f t="shared" si="41"/>
        <v>43.238023952095809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>
        <v>14210.85</v>
      </c>
      <c r="I268" s="7">
        <v>93</v>
      </c>
      <c r="J268" s="39">
        <f t="shared" si="40"/>
        <v>152.80483870967743</v>
      </c>
      <c r="K268" s="44"/>
      <c r="L268" s="45">
        <f t="shared" si="48"/>
        <v>5.0582717922159756E-3</v>
      </c>
      <c r="M268" s="46">
        <f t="shared" si="41"/>
        <v>68.651449275362324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17975.599999999999</v>
      </c>
      <c r="I269" s="7">
        <v>126</v>
      </c>
      <c r="J269" s="39">
        <f t="shared" ref="J269:J337" si="49">IFERROR(H269/I269,"")</f>
        <v>142.66349206349204</v>
      </c>
      <c r="K269" s="44"/>
      <c r="L269" s="45">
        <f t="shared" si="48"/>
        <v>6.3983132907713108E-3</v>
      </c>
      <c r="M269" s="46">
        <f t="shared" ref="M269:M340" si="50">IFERROR(H269/F269,"")</f>
        <v>272.35757575757572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36107</v>
      </c>
      <c r="I270" s="7">
        <v>125</v>
      </c>
      <c r="J270" s="39">
        <f t="shared" si="49"/>
        <v>288.85599999999999</v>
      </c>
      <c r="K270" s="44"/>
      <c r="L270" s="45">
        <f t="shared" si="48"/>
        <v>1.2852082711557876E-2</v>
      </c>
      <c r="M270" s="46">
        <f t="shared" si="50"/>
        <v>99.195054945054949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9699</v>
      </c>
      <c r="I271" s="7">
        <v>298</v>
      </c>
      <c r="J271" s="39">
        <f t="shared" si="49"/>
        <v>32.54697986577181</v>
      </c>
      <c r="K271" s="44"/>
      <c r="L271" s="45">
        <f t="shared" si="48"/>
        <v>3.4523042684077832E-3</v>
      </c>
      <c r="M271" s="46">
        <f t="shared" si="50"/>
        <v>33.215753424657535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24243.42</v>
      </c>
      <c r="I272" s="7">
        <v>77</v>
      </c>
      <c r="J272" s="39">
        <f t="shared" si="49"/>
        <v>314.84961038961035</v>
      </c>
      <c r="K272" s="44"/>
      <c r="L272" s="45">
        <f t="shared" si="48"/>
        <v>8.6293084180639867E-3</v>
      </c>
      <c r="M272" s="46">
        <f t="shared" si="50"/>
        <v>71.726094674556208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35351</v>
      </c>
      <c r="I273" s="7">
        <v>125</v>
      </c>
      <c r="J273" s="39">
        <f t="shared" si="49"/>
        <v>282.80799999999999</v>
      </c>
      <c r="K273" s="44"/>
      <c r="L273" s="45">
        <f t="shared" si="48"/>
        <v>1.2582988781573724E-2</v>
      </c>
      <c r="M273" s="46">
        <f t="shared" si="50"/>
        <v>91.820779220779215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42546</v>
      </c>
      <c r="I274" s="7">
        <v>167</v>
      </c>
      <c r="J274" s="39">
        <f t="shared" si="49"/>
        <v>254.76646706586826</v>
      </c>
      <c r="K274" s="44"/>
      <c r="L274" s="45">
        <f t="shared" si="48"/>
        <v>1.5144008392996964E-2</v>
      </c>
      <c r="M274" s="46">
        <f t="shared" si="50"/>
        <v>107.30390920554855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29920</v>
      </c>
      <c r="I275" s="7">
        <v>68</v>
      </c>
      <c r="J275" s="39">
        <f t="shared" si="49"/>
        <v>440</v>
      </c>
      <c r="K275" s="44"/>
      <c r="L275" s="45">
        <f t="shared" si="48"/>
        <v>1.064985500678017E-2</v>
      </c>
      <c r="M275" s="46">
        <f t="shared" si="50"/>
        <v>62.333333333333336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7470</v>
      </c>
      <c r="I276" s="7">
        <v>117</v>
      </c>
      <c r="J276" s="39">
        <f t="shared" si="49"/>
        <v>63.846153846153847</v>
      </c>
      <c r="K276" s="44"/>
      <c r="L276" s="45">
        <f t="shared" si="48"/>
        <v>2.6589043081767338E-3</v>
      </c>
      <c r="M276" s="46">
        <f t="shared" si="50"/>
        <v>107.17360114777618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48763</v>
      </c>
      <c r="I277" s="7">
        <v>103</v>
      </c>
      <c r="J277" s="39">
        <f t="shared" si="49"/>
        <v>473.42718446601941</v>
      </c>
      <c r="K277" s="44"/>
      <c r="L277" s="45">
        <f t="shared" si="48"/>
        <v>1.7356914428329595E-2</v>
      </c>
      <c r="M277" s="46">
        <f t="shared" si="50"/>
        <v>88.66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35946</v>
      </c>
      <c r="I278" s="7">
        <v>163</v>
      </c>
      <c r="J278" s="39">
        <f t="shared" si="49"/>
        <v>220.52760736196319</v>
      </c>
      <c r="K278" s="44"/>
      <c r="L278" s="45">
        <f t="shared" si="48"/>
        <v>1.2794775670913102E-2</v>
      </c>
      <c r="M278" s="46">
        <f t="shared" si="50"/>
        <v>139.32558139534885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6138</v>
      </c>
      <c r="I279" s="7">
        <v>18</v>
      </c>
      <c r="J279" s="39">
        <f t="shared" si="49"/>
        <v>341</v>
      </c>
      <c r="K279" s="44"/>
      <c r="L279" s="45">
        <f t="shared" si="48"/>
        <v>2.1847864315379909E-3</v>
      </c>
      <c r="M279" s="46">
        <f t="shared" si="50"/>
        <v>32.136125654450261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56123</v>
      </c>
      <c r="I280" s="7">
        <v>115</v>
      </c>
      <c r="J280" s="39">
        <f t="shared" si="49"/>
        <v>488.02608695652174</v>
      </c>
      <c r="K280" s="44"/>
      <c r="L280" s="45">
        <f t="shared" si="48"/>
        <v>1.9976664857804929E-2</v>
      </c>
      <c r="M280" s="46">
        <f t="shared" si="50"/>
        <v>51.020909090909093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1642</v>
      </c>
      <c r="I281" s="7">
        <v>50</v>
      </c>
      <c r="J281" s="39">
        <f t="shared" si="49"/>
        <v>32.840000000000003</v>
      </c>
      <c r="K281" s="44"/>
      <c r="L281" s="45">
        <f t="shared" si="48"/>
        <v>5.8446062570631822E-4</v>
      </c>
      <c r="M281" s="46">
        <f t="shared" si="50"/>
        <v>85.07772020725389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1082</v>
      </c>
      <c r="I282" s="7" t="s">
        <v>1082</v>
      </c>
      <c r="J282" s="39" t="str">
        <f t="shared" si="49"/>
        <v/>
      </c>
      <c r="K282" s="44"/>
      <c r="L282" s="45" t="str">
        <f t="shared" si="48"/>
        <v/>
      </c>
      <c r="M282" s="46" t="str">
        <f t="shared" si="50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41017</v>
      </c>
      <c r="I283" s="7">
        <v>163</v>
      </c>
      <c r="J283" s="39">
        <f t="shared" si="49"/>
        <v>251.63803680981596</v>
      </c>
      <c r="K283" s="44"/>
      <c r="L283" s="45">
        <f t="shared" ref="L283:L321" si="51">IFERROR(H283/$H$340,"")</f>
        <v>1.4599769479047536E-2</v>
      </c>
      <c r="M283" s="46">
        <f t="shared" si="50"/>
        <v>121.35207100591715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448570.87</v>
      </c>
      <c r="I284" s="10">
        <f>SUM(I266:I283)</f>
        <v>1979</v>
      </c>
      <c r="J284" s="11">
        <f t="shared" si="49"/>
        <v>226.6654219302678</v>
      </c>
      <c r="K284" s="8"/>
      <c r="L284" s="12">
        <f t="shared" si="51"/>
        <v>0.15966626757236754</v>
      </c>
      <c r="M284" s="13">
        <f t="shared" si="50"/>
        <v>72.371151301990906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60591.6</v>
      </c>
      <c r="I285" s="7">
        <v>323</v>
      </c>
      <c r="J285" s="39">
        <f t="shared" si="49"/>
        <v>187.59009287925696</v>
      </c>
      <c r="K285" s="44"/>
      <c r="L285" s="45">
        <f t="shared" si="51"/>
        <v>2.1567237788396438E-2</v>
      </c>
      <c r="M285" s="46">
        <f t="shared" si="50"/>
        <v>93.217846153846153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16655</v>
      </c>
      <c r="I286" s="7">
        <v>139</v>
      </c>
      <c r="J286" s="39">
        <f t="shared" si="49"/>
        <v>119.82014388489209</v>
      </c>
      <c r="K286" s="44"/>
      <c r="L286" s="45">
        <f t="shared" si="51"/>
        <v>5.9282531797434403E-3</v>
      </c>
      <c r="M286" s="46">
        <f t="shared" si="50"/>
        <v>59.695340501792117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42199.040000000001</v>
      </c>
      <c r="I287" s="7">
        <v>159</v>
      </c>
      <c r="J287" s="39">
        <f t="shared" si="49"/>
        <v>265.40276729559747</v>
      </c>
      <c r="K287" s="44"/>
      <c r="L287" s="45">
        <f t="shared" si="51"/>
        <v>1.5020509940685718E-2</v>
      </c>
      <c r="M287" s="46">
        <f t="shared" si="50"/>
        <v>129.0490519877676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37337</v>
      </c>
      <c r="I288" s="7">
        <v>132</v>
      </c>
      <c r="J288" s="39">
        <f t="shared" si="49"/>
        <v>282.85606060606062</v>
      </c>
      <c r="K288" s="44"/>
      <c r="L288" s="45">
        <f t="shared" si="51"/>
        <v>1.3289894264309867E-2</v>
      </c>
      <c r="M288" s="46">
        <f t="shared" si="50"/>
        <v>143.60384615384615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72652</v>
      </c>
      <c r="I289" s="7">
        <v>424</v>
      </c>
      <c r="J289" s="39">
        <f t="shared" si="49"/>
        <v>171.34905660377359</v>
      </c>
      <c r="K289" s="44"/>
      <c r="L289" s="45">
        <f t="shared" si="51"/>
        <v>2.5860069049217678E-2</v>
      </c>
      <c r="M289" s="46">
        <f t="shared" si="50"/>
        <v>93.865633074935403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13460</v>
      </c>
      <c r="I290" s="7">
        <v>291</v>
      </c>
      <c r="J290" s="39">
        <f t="shared" si="49"/>
        <v>46.254295532646047</v>
      </c>
      <c r="K290" s="44"/>
      <c r="L290" s="45">
        <f t="shared" si="51"/>
        <v>4.7910109756437533E-3</v>
      </c>
      <c r="M290" s="46">
        <f t="shared" si="50"/>
        <v>217.09677419354838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37543</v>
      </c>
      <c r="I291" s="7">
        <v>139</v>
      </c>
      <c r="J291" s="39">
        <f t="shared" si="49"/>
        <v>270.0935251798561</v>
      </c>
      <c r="K291" s="44"/>
      <c r="L291" s="45">
        <f t="shared" si="51"/>
        <v>1.336321880078703E-2</v>
      </c>
      <c r="M291" s="46">
        <f t="shared" si="50"/>
        <v>103.42424242424242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>
        <v>589</v>
      </c>
      <c r="I292" s="7">
        <v>5</v>
      </c>
      <c r="J292" s="39">
        <f t="shared" si="49"/>
        <v>117.8</v>
      </c>
      <c r="K292" s="44"/>
      <c r="L292" s="45">
        <f t="shared" si="51"/>
        <v>2.0965122322839306E-4</v>
      </c>
      <c r="M292" s="46">
        <f t="shared" si="50"/>
        <v>18.40625</v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1082</v>
      </c>
      <c r="I293" s="7" t="s">
        <v>1082</v>
      </c>
      <c r="J293" s="39" t="str">
        <f t="shared" si="49"/>
        <v/>
      </c>
      <c r="K293" s="44"/>
      <c r="L293" s="45" t="str">
        <f t="shared" si="51"/>
        <v/>
      </c>
      <c r="M293" s="46" t="str">
        <f t="shared" si="50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2935</v>
      </c>
      <c r="I294" s="7">
        <v>6</v>
      </c>
      <c r="J294" s="39">
        <f t="shared" si="49"/>
        <v>489.16666666666669</v>
      </c>
      <c r="K294" s="44"/>
      <c r="L294" s="45">
        <f t="shared" si="51"/>
        <v>1.0446966726236565E-3</v>
      </c>
      <c r="M294" s="46">
        <f t="shared" si="50"/>
        <v>101.20689655172414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>
        <v>16936</v>
      </c>
      <c r="I295" s="7">
        <v>30</v>
      </c>
      <c r="J295" s="39">
        <f t="shared" si="49"/>
        <v>564.5333333333333</v>
      </c>
      <c r="K295" s="44"/>
      <c r="L295" s="45">
        <f t="shared" si="51"/>
        <v>6.0282735426079202E-3</v>
      </c>
      <c r="M295" s="46">
        <f t="shared" si="50"/>
        <v>117.61111111111111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14081</v>
      </c>
      <c r="I296" s="7">
        <v>225</v>
      </c>
      <c r="J296" s="39">
        <f t="shared" si="49"/>
        <v>62.582222222222221</v>
      </c>
      <c r="K296" s="44"/>
      <c r="L296" s="45">
        <f t="shared" si="51"/>
        <v>5.0120524181307344E-3</v>
      </c>
      <c r="M296" s="46">
        <f t="shared" si="50"/>
        <v>156.45555555555555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16970</v>
      </c>
      <c r="I297" s="7">
        <v>80</v>
      </c>
      <c r="J297" s="39">
        <f t="shared" si="49"/>
        <v>212.125</v>
      </c>
      <c r="K297" s="44"/>
      <c r="L297" s="45">
        <f t="shared" si="51"/>
        <v>6.0403756505701704E-3</v>
      </c>
      <c r="M297" s="46">
        <f t="shared" si="50"/>
        <v>209.50617283950618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7638</v>
      </c>
      <c r="I298" s="7">
        <v>29</v>
      </c>
      <c r="J298" s="39">
        <f t="shared" si="49"/>
        <v>263.37931034482756</v>
      </c>
      <c r="K298" s="44"/>
      <c r="L298" s="45">
        <f t="shared" si="51"/>
        <v>2.7187029592843229E-3</v>
      </c>
      <c r="M298" s="46">
        <f t="shared" si="50"/>
        <v>54.557142857142857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3484</v>
      </c>
      <c r="I299" s="7">
        <v>9</v>
      </c>
      <c r="J299" s="39">
        <f t="shared" si="49"/>
        <v>387.11111111111109</v>
      </c>
      <c r="K299" s="44"/>
      <c r="L299" s="45">
        <f t="shared" si="51"/>
        <v>1.240110121778814E-3</v>
      </c>
      <c r="M299" s="46">
        <f t="shared" si="50"/>
        <v>91.684210526315795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14779</v>
      </c>
      <c r="I300" s="7">
        <v>79</v>
      </c>
      <c r="J300" s="39">
        <f t="shared" si="49"/>
        <v>187.07594936708861</v>
      </c>
      <c r="K300" s="44"/>
      <c r="L300" s="45">
        <f t="shared" si="51"/>
        <v>5.260501575708695E-3</v>
      </c>
      <c r="M300" s="46">
        <f t="shared" si="50"/>
        <v>84.936781609195407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3341</v>
      </c>
      <c r="I301" s="7">
        <v>8</v>
      </c>
      <c r="J301" s="39">
        <f t="shared" si="49"/>
        <v>417.625</v>
      </c>
      <c r="K301" s="44"/>
      <c r="L301" s="45">
        <f t="shared" si="51"/>
        <v>1.189210079466997E-3</v>
      </c>
      <c r="M301" s="46">
        <f t="shared" si="50"/>
        <v>26.515873015873016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3100</v>
      </c>
      <c r="I302" s="7">
        <v>2</v>
      </c>
      <c r="J302" s="39">
        <f t="shared" si="49"/>
        <v>1550</v>
      </c>
      <c r="K302" s="44"/>
      <c r="L302" s="45">
        <f t="shared" si="51"/>
        <v>1.103427490675753E-3</v>
      </c>
      <c r="M302" s="46">
        <f>IFERROR(H302/F302,"")</f>
        <v>79.487179487179489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2868</v>
      </c>
      <c r="I303" s="7">
        <v>1</v>
      </c>
      <c r="J303" s="39">
        <f t="shared" si="49"/>
        <v>2868</v>
      </c>
      <c r="K303" s="44"/>
      <c r="L303" s="45">
        <f t="shared" si="51"/>
        <v>1.0208484010509869E-3</v>
      </c>
      <c r="M303" s="46">
        <f t="shared" si="50"/>
        <v>81.942857142857136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1054</v>
      </c>
      <c r="I304" s="7">
        <v>5</v>
      </c>
      <c r="J304" s="39">
        <f t="shared" si="49"/>
        <v>210.8</v>
      </c>
      <c r="K304" s="44"/>
      <c r="L304" s="45">
        <f t="shared" si="51"/>
        <v>3.75165346829756E-4</v>
      </c>
      <c r="M304" s="46">
        <f t="shared" si="50"/>
        <v>37.642857142857146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8493</v>
      </c>
      <c r="I305" s="7">
        <v>42</v>
      </c>
      <c r="J305" s="39">
        <f t="shared" si="49"/>
        <v>202.21428571428572</v>
      </c>
      <c r="K305" s="44"/>
      <c r="L305" s="45">
        <f t="shared" si="51"/>
        <v>3.0230353800997324E-3</v>
      </c>
      <c r="M305" s="46">
        <f t="shared" si="50"/>
        <v>128.68181818181819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116</v>
      </c>
      <c r="I306" s="7">
        <v>3</v>
      </c>
      <c r="J306" s="39">
        <f t="shared" ref="J306" si="52">IFERROR(H306/I306,"")</f>
        <v>38.666666666666664</v>
      </c>
      <c r="K306" s="44"/>
      <c r="L306" s="45">
        <f t="shared" ref="L306" si="53">IFERROR(H306/$H$340,"")</f>
        <v>4.1289544812383017E-5</v>
      </c>
      <c r="M306" s="46">
        <f t="shared" ref="M306" si="54">IFERROR(H306/F306,"")</f>
        <v>3.1351351351351351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2338</v>
      </c>
      <c r="I307" s="7">
        <v>5</v>
      </c>
      <c r="J307" s="39">
        <f t="shared" si="49"/>
        <v>467.6</v>
      </c>
      <c r="K307" s="44"/>
      <c r="L307" s="45">
        <f t="shared" si="51"/>
        <v>8.321978945806163E-4</v>
      </c>
      <c r="M307" s="46">
        <f t="shared" si="50"/>
        <v>58.45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2728.6</v>
      </c>
      <c r="I308" s="7">
        <v>74</v>
      </c>
      <c r="J308" s="39">
        <f t="shared" si="49"/>
        <v>36.872972972972974</v>
      </c>
      <c r="K308" s="44"/>
      <c r="L308" s="45">
        <f t="shared" si="51"/>
        <v>9.7122975840576115E-4</v>
      </c>
      <c r="M308" s="46">
        <f t="shared" si="50"/>
        <v>143.61052631578946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7095</v>
      </c>
      <c r="I309" s="7">
        <v>215</v>
      </c>
      <c r="J309" s="39">
        <f t="shared" si="49"/>
        <v>33</v>
      </c>
      <c r="K309" s="44"/>
      <c r="L309" s="45">
        <f t="shared" si="51"/>
        <v>2.5254251762401509E-3</v>
      </c>
      <c r="M309" s="46">
        <f t="shared" si="50"/>
        <v>373.42105263157896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369</v>
      </c>
      <c r="I310" s="7">
        <v>4</v>
      </c>
      <c r="J310" s="39">
        <f t="shared" si="49"/>
        <v>92.25</v>
      </c>
      <c r="K310" s="44"/>
      <c r="L310" s="45">
        <f t="shared" si="51"/>
        <v>1.3134346582559771E-4</v>
      </c>
      <c r="M310" s="46">
        <f t="shared" si="50"/>
        <v>9.7105263157894743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>
        <v>380</v>
      </c>
      <c r="I311" s="7">
        <v>1</v>
      </c>
      <c r="J311" s="39">
        <f t="shared" si="49"/>
        <v>380</v>
      </c>
      <c r="K311" s="44"/>
      <c r="L311" s="45">
        <f t="shared" si="51"/>
        <v>1.3525885369573747E-4</v>
      </c>
      <c r="M311" s="46">
        <f t="shared" si="50"/>
        <v>18.095238095238095</v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848</v>
      </c>
      <c r="I312" s="7">
        <v>5</v>
      </c>
      <c r="J312" s="39">
        <f t="shared" si="49"/>
        <v>169.6</v>
      </c>
      <c r="K312" s="44"/>
      <c r="L312" s="45">
        <f t="shared" si="51"/>
        <v>3.0184081035259308E-4</v>
      </c>
      <c r="M312" s="46">
        <f t="shared" si="50"/>
        <v>40.38095238095238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2062.6</v>
      </c>
      <c r="I313" s="7">
        <v>22</v>
      </c>
      <c r="J313" s="39">
        <f>IFERROR(H313/I313,"")</f>
        <v>93.75454545454545</v>
      </c>
      <c r="K313" s="44"/>
      <c r="L313" s="45">
        <f t="shared" si="51"/>
        <v>7.3417082008638967E-4</v>
      </c>
      <c r="M313" s="46">
        <f>IFERROR(H313/F313,"")</f>
        <v>71.124137931034483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392642.83999999997</v>
      </c>
      <c r="I314" s="9">
        <f>SUM(I285:I313)</f>
        <v>2457</v>
      </c>
      <c r="J314" s="11">
        <f>IFERROR(H314/I314,"")</f>
        <v>159.80579568579569</v>
      </c>
      <c r="K314" s="8"/>
      <c r="L314" s="12">
        <f t="shared" si="51"/>
        <v>0.13975900118483908</v>
      </c>
      <c r="M314" s="13">
        <f>IFERROR(H314/F314,"")</f>
        <v>88.313729194781814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9743.5</v>
      </c>
      <c r="I315" s="7">
        <v>267</v>
      </c>
      <c r="J315" s="39">
        <f t="shared" si="49"/>
        <v>36.492509363295881</v>
      </c>
      <c r="K315" s="32"/>
      <c r="L315" s="45">
        <f t="shared" si="51"/>
        <v>3.4681437920642579E-3</v>
      </c>
      <c r="M315" s="46">
        <f t="shared" si="50"/>
        <v>57.314705882352939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11437.6</v>
      </c>
      <c r="I316" s="7">
        <v>421</v>
      </c>
      <c r="J316" s="39">
        <f t="shared" si="49"/>
        <v>27.16769596199525</v>
      </c>
      <c r="K316" s="44"/>
      <c r="L316" s="45">
        <f t="shared" si="51"/>
        <v>4.0711491185009656E-3</v>
      </c>
      <c r="M316" s="46">
        <f t="shared" si="50"/>
        <v>150.49473684210525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15222</v>
      </c>
      <c r="I317" s="7">
        <v>89</v>
      </c>
      <c r="J317" s="39">
        <f t="shared" si="49"/>
        <v>171.03370786516854</v>
      </c>
      <c r="K317" s="44"/>
      <c r="L317" s="45">
        <f t="shared" si="51"/>
        <v>5.4181849235697783E-3</v>
      </c>
      <c r="M317" s="46">
        <f t="shared" si="50"/>
        <v>61.878048780487802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76285</v>
      </c>
      <c r="I318" s="7">
        <v>346</v>
      </c>
      <c r="J318" s="39">
        <f>IFERROR(H318/I318,"")</f>
        <v>220.47687861271677</v>
      </c>
      <c r="K318" s="44"/>
      <c r="L318" s="45">
        <f t="shared" si="51"/>
        <v>2.7153214879419296E-2</v>
      </c>
      <c r="M318" s="46">
        <f t="shared" si="50"/>
        <v>56.75967261904762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>
        <v>6266</v>
      </c>
      <c r="I319" s="7">
        <v>36</v>
      </c>
      <c r="J319" s="39">
        <f>IFERROR(H319/I319,"")</f>
        <v>174.05555555555554</v>
      </c>
      <c r="K319" s="44"/>
      <c r="L319" s="45">
        <f>IFERROR(H319/$H$340,"")</f>
        <v>2.2303473085723445E-3</v>
      </c>
      <c r="M319" s="46">
        <f>IFERROR(H319/F319,"")</f>
        <v>31.17412935323383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>
        <v>6215</v>
      </c>
      <c r="I320" s="7">
        <v>20</v>
      </c>
      <c r="J320" s="39">
        <f>IFERROR(H320/I320,"")</f>
        <v>310.75</v>
      </c>
      <c r="K320" s="44"/>
      <c r="L320" s="45">
        <f>IFERROR(H320/$H$340,"")</f>
        <v>2.2121941466289692E-3</v>
      </c>
      <c r="M320" s="46">
        <f>IFERROR(H320/F320,"")</f>
        <v>72.267441860465112</v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11661</v>
      </c>
      <c r="I321" s="7">
        <v>57</v>
      </c>
      <c r="J321" s="39">
        <f>IFERROR(H321/I321,"")</f>
        <v>204.57894736842104</v>
      </c>
      <c r="K321" s="44"/>
      <c r="L321" s="45">
        <f t="shared" si="51"/>
        <v>4.150667086699986E-3</v>
      </c>
      <c r="M321" s="46">
        <f>IFERROR(H321/F321,"")</f>
        <v>118.98979591836735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956</v>
      </c>
      <c r="I322" s="7">
        <v>4</v>
      </c>
      <c r="J322" s="39">
        <f t="shared" ref="J322:J333" si="55">IFERROR(H322/I322,"")</f>
        <v>239</v>
      </c>
      <c r="K322" s="44"/>
      <c r="L322" s="45">
        <f t="shared" ref="L322:L333" si="56">IFERROR(H322/$H$340,"")</f>
        <v>3.40282800350329E-4</v>
      </c>
      <c r="M322" s="46" t="str">
        <f t="shared" ref="M322:M333" si="57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562</v>
      </c>
      <c r="I323" s="7">
        <v>2</v>
      </c>
      <c r="J323" s="39">
        <f t="shared" si="55"/>
        <v>281</v>
      </c>
      <c r="K323" s="44"/>
      <c r="L323" s="45">
        <f t="shared" si="56"/>
        <v>2.0004072572895909E-4</v>
      </c>
      <c r="M323" s="46" t="str">
        <f t="shared" si="57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>
        <v>901</v>
      </c>
      <c r="I324" s="7">
        <v>3</v>
      </c>
      <c r="J324" s="39">
        <f t="shared" si="55"/>
        <v>300.33333333333331</v>
      </c>
      <c r="K324" s="44"/>
      <c r="L324" s="45">
        <f t="shared" si="56"/>
        <v>3.2070586099963011E-4</v>
      </c>
      <c r="M324" s="46" t="str">
        <f t="shared" si="57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521</v>
      </c>
      <c r="I325" s="7">
        <v>1</v>
      </c>
      <c r="J325" s="39">
        <f t="shared" si="55"/>
        <v>521</v>
      </c>
      <c r="K325" s="44"/>
      <c r="L325" s="45">
        <f t="shared" si="56"/>
        <v>1.8544700730389267E-4</v>
      </c>
      <c r="M325" s="46" t="str">
        <f t="shared" si="57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>
        <v>0</v>
      </c>
      <c r="I326" s="7">
        <v>0</v>
      </c>
      <c r="J326" s="39" t="str">
        <f t="shared" si="55"/>
        <v/>
      </c>
      <c r="K326" s="44"/>
      <c r="L326" s="45">
        <f t="shared" si="56"/>
        <v>0</v>
      </c>
      <c r="M326" s="46" t="str">
        <f t="shared" si="57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>
        <v>123</v>
      </c>
      <c r="I327" s="7">
        <v>1</v>
      </c>
      <c r="J327" s="39">
        <f t="shared" si="55"/>
        <v>123</v>
      </c>
      <c r="K327" s="44"/>
      <c r="L327" s="45">
        <f t="shared" si="56"/>
        <v>4.3781155275199233E-5</v>
      </c>
      <c r="M327" s="46" t="str">
        <f t="shared" si="57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>
        <v>290</v>
      </c>
      <c r="I328" s="7">
        <v>2</v>
      </c>
      <c r="J328" s="39">
        <f t="shared" si="55"/>
        <v>145</v>
      </c>
      <c r="K328" s="44"/>
      <c r="L328" s="45">
        <f t="shared" si="56"/>
        <v>1.0322386203095753E-4</v>
      </c>
      <c r="M328" s="46" t="str">
        <f t="shared" si="57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>
        <v>0</v>
      </c>
      <c r="I329" s="7">
        <v>0</v>
      </c>
      <c r="J329" s="39" t="str">
        <f t="shared" si="55"/>
        <v/>
      </c>
      <c r="K329" s="44"/>
      <c r="L329" s="45">
        <f t="shared" si="56"/>
        <v>0</v>
      </c>
      <c r="M329" s="46" t="str">
        <f t="shared" si="57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>
        <v>0</v>
      </c>
      <c r="I330" s="7">
        <v>0</v>
      </c>
      <c r="J330" s="39" t="str">
        <f t="shared" si="55"/>
        <v/>
      </c>
      <c r="K330" s="44"/>
      <c r="L330" s="45">
        <f t="shared" si="56"/>
        <v>0</v>
      </c>
      <c r="M330" s="46" t="str">
        <f t="shared" si="57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>
        <v>0</v>
      </c>
      <c r="I331" s="7">
        <v>0</v>
      </c>
      <c r="J331" s="39" t="str">
        <f t="shared" si="55"/>
        <v/>
      </c>
      <c r="K331" s="44"/>
      <c r="L331" s="45">
        <f t="shared" si="56"/>
        <v>0</v>
      </c>
      <c r="M331" s="46" t="str">
        <f t="shared" si="57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>
        <v>0</v>
      </c>
      <c r="I332" s="7">
        <v>0</v>
      </c>
      <c r="J332" s="39" t="str">
        <f t="shared" si="55"/>
        <v/>
      </c>
      <c r="K332" s="44"/>
      <c r="L332" s="45">
        <f t="shared" si="56"/>
        <v>0</v>
      </c>
      <c r="M332" s="46" t="str">
        <f t="shared" si="57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>
        <v>326</v>
      </c>
      <c r="I333" s="7">
        <v>12</v>
      </c>
      <c r="J333" s="39">
        <f t="shared" si="55"/>
        <v>27.166666666666668</v>
      </c>
      <c r="K333" s="44"/>
      <c r="L333" s="45">
        <f t="shared" si="56"/>
        <v>1.1603785869686951E-4</v>
      </c>
      <c r="M333" s="46" t="str">
        <f t="shared" si="57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140509.1</v>
      </c>
      <c r="I334" s="10">
        <f>SUM(I315:I333)</f>
        <v>1261</v>
      </c>
      <c r="J334" s="11">
        <f>IFERROR(H334/I334,"")</f>
        <v>111.42672482157019</v>
      </c>
      <c r="K334" s="8"/>
      <c r="L334" s="12">
        <f>IFERROR(H334/$H$340,"")</f>
        <v>5.0013420525841436E-2</v>
      </c>
      <c r="M334" s="13">
        <f>IFERROR(H334/F334,"")</f>
        <v>63.263890139576773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25932</v>
      </c>
      <c r="I335" s="7">
        <v>52</v>
      </c>
      <c r="J335" s="39">
        <f t="shared" si="49"/>
        <v>498.69230769230768</v>
      </c>
      <c r="K335" s="44"/>
      <c r="L335" s="45">
        <f t="shared" ref="L335:L340" si="58">IFERROR(H335/$H$340,"")</f>
        <v>9.2303489316785895E-3</v>
      </c>
      <c r="M335" s="46">
        <f t="shared" si="50"/>
        <v>15.928746928746929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191980</v>
      </c>
      <c r="I336" s="7">
        <v>3607</v>
      </c>
      <c r="J336" s="39">
        <f t="shared" si="49"/>
        <v>53.224286110341005</v>
      </c>
      <c r="K336" s="44"/>
      <c r="L336" s="45">
        <f t="shared" si="58"/>
        <v>6.833419666449389E-2</v>
      </c>
      <c r="M336" s="46">
        <f t="shared" si="50"/>
        <v>58.175757575757572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217912</v>
      </c>
      <c r="I337" s="10">
        <f>SUM(I335:I336)</f>
        <v>3659</v>
      </c>
      <c r="J337" s="11">
        <f t="shared" si="49"/>
        <v>59.555069691172449</v>
      </c>
      <c r="K337" s="8"/>
      <c r="L337" s="12">
        <f t="shared" si="58"/>
        <v>7.7564545596172485E-2</v>
      </c>
      <c r="M337" s="13">
        <f t="shared" si="50"/>
        <v>44.219155844155843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8"/>
        <v>0</v>
      </c>
      <c r="M338" s="28" t="str">
        <f t="shared" ref="M338" si="59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130490</v>
      </c>
      <c r="I339" s="91">
        <v>1530</v>
      </c>
      <c r="J339" s="92">
        <f>IFERROR(H339/I339,"")</f>
        <v>85.287581699346404</v>
      </c>
      <c r="K339" s="93"/>
      <c r="L339" s="94">
        <f t="shared" si="58"/>
        <v>4.6447178470412583E-2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2809427.92</v>
      </c>
      <c r="I340" s="51">
        <f>SUM(I337,I334,I314,I284,I265,I225,I188,I134,I111,I85,I58,I60)+SUM(I338:I339)</f>
        <v>25117</v>
      </c>
      <c r="J340" s="51">
        <f>IFERROR(H340/I340,"")</f>
        <v>111.85364175657921</v>
      </c>
      <c r="K340" s="52"/>
      <c r="L340" s="53">
        <f t="shared" si="58"/>
        <v>1</v>
      </c>
      <c r="M340" s="54">
        <f t="shared" si="50"/>
        <v>52.978585881443344</v>
      </c>
      <c r="N340" s="71"/>
    </row>
    <row r="341" spans="1:14" customFormat="1" ht="14.25" thickBot="1" x14ac:dyDescent="0.2"/>
    <row r="342" spans="1:14" ht="16.5" customHeight="1" x14ac:dyDescent="0.15">
      <c r="B342" s="122" t="s">
        <v>426</v>
      </c>
      <c r="C342" s="123"/>
      <c r="D342" s="124"/>
      <c r="E342" s="86">
        <f>H340</f>
        <v>2809427.92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5" t="s">
        <v>25</v>
      </c>
      <c r="C343" s="126"/>
      <c r="D343" s="127"/>
      <c r="E343" s="18">
        <f>SUMIF(G4:G336,"正餐",H4:H336)+SUMIF(G4:G336,"非正餐",H4:H336)</f>
        <v>1375465.61</v>
      </c>
      <c r="F343" s="19">
        <f>E343/E342</f>
        <v>0.4895892150171271</v>
      </c>
      <c r="H343"/>
      <c r="I343" s="29"/>
      <c r="J343"/>
      <c r="K343"/>
      <c r="L343"/>
    </row>
    <row r="344" spans="1:14" ht="17.25" customHeight="1" x14ac:dyDescent="0.15">
      <c r="B344" s="125" t="s">
        <v>26</v>
      </c>
      <c r="C344" s="126"/>
      <c r="D344" s="127"/>
      <c r="E344" s="18">
        <f>E342-E343</f>
        <v>1433962.3099999998</v>
      </c>
      <c r="F344" s="19">
        <f>E344/E342</f>
        <v>0.51041078498287296</v>
      </c>
      <c r="I344"/>
      <c r="J344"/>
      <c r="K344"/>
      <c r="L344"/>
    </row>
    <row r="345" spans="1:14" ht="17.25" thickBot="1" x14ac:dyDescent="0.2">
      <c r="B345" s="128" t="s">
        <v>27</v>
      </c>
      <c r="C345" s="129"/>
      <c r="D345" s="130"/>
      <c r="E345" s="20">
        <f>I340/M2</f>
        <v>0.69223349134604784</v>
      </c>
      <c r="F345" s="21"/>
      <c r="H345"/>
      <c r="I345" s="29"/>
      <c r="J345"/>
      <c r="K345"/>
      <c r="L345"/>
    </row>
    <row r="346" spans="1:14" ht="15" customHeight="1" x14ac:dyDescent="0.15">
      <c r="B346" s="121"/>
      <c r="C346" s="121"/>
      <c r="D346" s="121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100"/>
      <c r="D347" s="131" t="s">
        <v>681</v>
      </c>
      <c r="E347" s="132">
        <f>SUMIFS(H4:H339,A4:A339,"="&amp;"南楼",G4:G339,"="&amp;"正餐")+SUMIFS(H4:H339,A4:A339,"="&amp;"南楼",G4:G339,"="&amp;"非正餐")</f>
        <v>549121.79</v>
      </c>
      <c r="F347" s="100"/>
      <c r="G347" s="100"/>
      <c r="H347" s="101"/>
      <c r="K347" s="4"/>
      <c r="L347" s="4"/>
    </row>
    <row r="348" spans="1:14" ht="16.5" x14ac:dyDescent="0.15">
      <c r="B348" s="97"/>
      <c r="C348" s="100"/>
      <c r="D348" s="131" t="s">
        <v>683</v>
      </c>
      <c r="E348" s="132">
        <f>SUMIFS(H4:H339,A4:A339,"="&amp;"南楼")-E347</f>
        <v>665609.90999999968</v>
      </c>
      <c r="F348" s="100"/>
      <c r="G348" s="100"/>
      <c r="H348" s="101"/>
    </row>
    <row r="349" spans="1:14" ht="16.5" x14ac:dyDescent="0.15">
      <c r="B349" s="97"/>
      <c r="C349" s="100"/>
      <c r="D349" s="131" t="s">
        <v>682</v>
      </c>
      <c r="E349" s="132">
        <f>SUMIFS(H4:H339,A4:A339,"="&amp;"北楼",G4:G339,"="&amp;"正餐")+SUMIFS(H4:H339,A4:A339,"="&amp;"北楼",G4:G339,"="&amp;"非正餐")</f>
        <v>826343.82000000007</v>
      </c>
      <c r="F349" s="100"/>
      <c r="G349" s="100"/>
      <c r="H349" s="101"/>
    </row>
    <row r="350" spans="1:14" ht="16.5" x14ac:dyDescent="0.15">
      <c r="B350" s="97"/>
      <c r="C350" s="100"/>
      <c r="D350" s="131" t="s">
        <v>684</v>
      </c>
      <c r="E350" s="132">
        <f>SUMIFS(H4:H339,A4:A339,"="&amp;"北楼")-E349</f>
        <v>637862.40000000014</v>
      </c>
      <c r="F350" s="100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yjn</cp:lastModifiedBy>
  <cp:lastPrinted>2012-03-06T02:07:56Z</cp:lastPrinted>
  <dcterms:created xsi:type="dcterms:W3CDTF">2012-01-08T05:39:37Z</dcterms:created>
  <dcterms:modified xsi:type="dcterms:W3CDTF">2016-03-14T04:59:12Z</dcterms:modified>
</cp:coreProperties>
</file>