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11610"/>
  </bookViews>
  <sheets>
    <sheet name="P3" sheetId="1" r:id="rId1"/>
  </sheets>
  <externalReferences>
    <externalReference r:id="rId2"/>
  </externalReferences>
  <definedNames>
    <definedName name="_xlnm._FilterDatabase" localSheetId="0" hidden="1">'P3'!$A$2:$M$531</definedName>
    <definedName name="a">#REF!</definedName>
    <definedName name="bu">#REF!</definedName>
    <definedName name="_xlnm.Print_Titles" localSheetId="0">'P3'!$2:$2</definedName>
    <definedName name="朝阳大悦城日报20150626">#REF!</definedName>
    <definedName name="销售汇总_交易笔数" localSheetId="0">#REF!</definedName>
    <definedName name="销售汇总_交易笔数">#REF!</definedName>
    <definedName name="销售汇总_交易额" localSheetId="0">#REF!</definedName>
    <definedName name="销售汇总_交易额">#REF!</definedName>
    <definedName name="销售汇总_面积" localSheetId="0">#REF!</definedName>
    <definedName name="销售汇总_面积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6" i="1" l="1"/>
  <c r="H526" i="1"/>
  <c r="I526" i="1" s="1"/>
  <c r="G526" i="1"/>
  <c r="E526" i="1"/>
  <c r="L525" i="1"/>
  <c r="I525" i="1"/>
  <c r="L524" i="1"/>
  <c r="I524" i="1"/>
  <c r="L523" i="1"/>
  <c r="I523" i="1"/>
  <c r="L522" i="1"/>
  <c r="I522" i="1"/>
  <c r="L521" i="1"/>
  <c r="I521" i="1"/>
  <c r="L520" i="1"/>
  <c r="I520" i="1"/>
  <c r="L519" i="1"/>
  <c r="I519" i="1"/>
  <c r="L518" i="1"/>
  <c r="I518" i="1"/>
  <c r="L517" i="1"/>
  <c r="I517" i="1"/>
  <c r="L516" i="1"/>
  <c r="I516" i="1"/>
  <c r="L515" i="1"/>
  <c r="I515" i="1"/>
  <c r="L514" i="1"/>
  <c r="I514" i="1"/>
  <c r="L513" i="1"/>
  <c r="I513" i="1"/>
  <c r="L512" i="1"/>
  <c r="I512" i="1"/>
  <c r="L511" i="1"/>
  <c r="I511" i="1"/>
  <c r="L510" i="1"/>
  <c r="I510" i="1"/>
  <c r="L509" i="1"/>
  <c r="I509" i="1"/>
  <c r="L508" i="1"/>
  <c r="I508" i="1"/>
  <c r="L507" i="1"/>
  <c r="I507" i="1"/>
  <c r="L506" i="1"/>
  <c r="I506" i="1"/>
  <c r="L505" i="1"/>
  <c r="I505" i="1"/>
  <c r="L504" i="1"/>
  <c r="I504" i="1"/>
  <c r="L503" i="1"/>
  <c r="I503" i="1"/>
  <c r="L502" i="1"/>
  <c r="I502" i="1"/>
  <c r="L501" i="1"/>
  <c r="I501" i="1"/>
  <c r="L500" i="1"/>
  <c r="I500" i="1"/>
  <c r="L499" i="1"/>
  <c r="I499" i="1"/>
  <c r="L498" i="1"/>
  <c r="I498" i="1"/>
  <c r="L497" i="1"/>
  <c r="I497" i="1"/>
  <c r="L496" i="1"/>
  <c r="I496" i="1"/>
  <c r="L495" i="1"/>
  <c r="I495" i="1"/>
  <c r="L494" i="1"/>
  <c r="I494" i="1"/>
  <c r="L493" i="1"/>
  <c r="I493" i="1"/>
  <c r="L492" i="1"/>
  <c r="I492" i="1"/>
  <c r="L491" i="1"/>
  <c r="I491" i="1"/>
  <c r="L490" i="1"/>
  <c r="I490" i="1"/>
  <c r="L489" i="1"/>
  <c r="I489" i="1"/>
  <c r="L488" i="1"/>
  <c r="I488" i="1"/>
  <c r="L487" i="1"/>
  <c r="I487" i="1"/>
  <c r="L486" i="1"/>
  <c r="I486" i="1"/>
  <c r="L485" i="1"/>
  <c r="I485" i="1"/>
  <c r="L484" i="1"/>
  <c r="I484" i="1"/>
  <c r="L483" i="1"/>
  <c r="I483" i="1"/>
  <c r="L482" i="1"/>
  <c r="I482" i="1"/>
  <c r="L481" i="1"/>
  <c r="I481" i="1"/>
  <c r="L480" i="1"/>
  <c r="I480" i="1"/>
  <c r="L479" i="1"/>
  <c r="I479" i="1"/>
  <c r="L478" i="1"/>
  <c r="I478" i="1"/>
  <c r="L477" i="1"/>
  <c r="I477" i="1"/>
  <c r="L476" i="1"/>
  <c r="I476" i="1"/>
  <c r="L475" i="1"/>
  <c r="I475" i="1"/>
  <c r="L474" i="1"/>
  <c r="I474" i="1"/>
  <c r="L473" i="1"/>
  <c r="I473" i="1"/>
  <c r="L472" i="1"/>
  <c r="I472" i="1"/>
  <c r="L471" i="1"/>
  <c r="I471" i="1"/>
  <c r="L470" i="1"/>
  <c r="I470" i="1"/>
  <c r="L469" i="1"/>
  <c r="I469" i="1"/>
  <c r="L468" i="1"/>
  <c r="I468" i="1"/>
  <c r="L467" i="1"/>
  <c r="I467" i="1"/>
  <c r="L466" i="1"/>
  <c r="I466" i="1"/>
  <c r="L465" i="1"/>
  <c r="I465" i="1"/>
  <c r="L464" i="1"/>
  <c r="I464" i="1"/>
  <c r="L463" i="1"/>
  <c r="I463" i="1"/>
  <c r="L462" i="1"/>
  <c r="I462" i="1"/>
  <c r="L461" i="1"/>
  <c r="I461" i="1"/>
  <c r="L460" i="1"/>
  <c r="I460" i="1"/>
  <c r="L459" i="1"/>
  <c r="I459" i="1"/>
  <c r="L458" i="1"/>
  <c r="I458" i="1"/>
  <c r="L457" i="1"/>
  <c r="I457" i="1"/>
  <c r="L456" i="1"/>
  <c r="I456" i="1"/>
  <c r="L455" i="1"/>
  <c r="I455" i="1"/>
  <c r="L454" i="1"/>
  <c r="I454" i="1"/>
  <c r="L453" i="1"/>
  <c r="I453" i="1"/>
  <c r="L452" i="1"/>
  <c r="I452" i="1"/>
  <c r="L451" i="1"/>
  <c r="I451" i="1"/>
  <c r="L450" i="1"/>
  <c r="I450" i="1"/>
  <c r="L449" i="1"/>
  <c r="I449" i="1"/>
  <c r="L448" i="1"/>
  <c r="I448" i="1"/>
  <c r="L447" i="1"/>
  <c r="I447" i="1"/>
  <c r="L446" i="1"/>
  <c r="I446" i="1"/>
  <c r="L445" i="1"/>
  <c r="I445" i="1"/>
  <c r="L444" i="1"/>
  <c r="I444" i="1"/>
  <c r="L443" i="1"/>
  <c r="I443" i="1"/>
  <c r="L442" i="1"/>
  <c r="I442" i="1"/>
  <c r="J441" i="1"/>
  <c r="I441" i="1"/>
  <c r="H441" i="1"/>
  <c r="G441" i="1"/>
  <c r="L441" i="1" s="1"/>
  <c r="E441" i="1"/>
  <c r="L440" i="1"/>
  <c r="I440" i="1"/>
  <c r="L439" i="1"/>
  <c r="I439" i="1"/>
  <c r="L438" i="1"/>
  <c r="I438" i="1"/>
  <c r="L437" i="1"/>
  <c r="I437" i="1"/>
  <c r="L436" i="1"/>
  <c r="I436" i="1"/>
  <c r="L435" i="1"/>
  <c r="I435" i="1"/>
  <c r="J434" i="1"/>
  <c r="H434" i="1"/>
  <c r="I434" i="1" s="1"/>
  <c r="G434" i="1"/>
  <c r="E434" i="1"/>
  <c r="L433" i="1"/>
  <c r="I433" i="1"/>
  <c r="L432" i="1"/>
  <c r="I432" i="1"/>
  <c r="L431" i="1"/>
  <c r="I431" i="1"/>
  <c r="L430" i="1"/>
  <c r="I430" i="1"/>
  <c r="L429" i="1"/>
  <c r="I429" i="1"/>
  <c r="L428" i="1"/>
  <c r="I428" i="1"/>
  <c r="L427" i="1"/>
  <c r="I427" i="1"/>
  <c r="L426" i="1"/>
  <c r="I426" i="1"/>
  <c r="L425" i="1"/>
  <c r="I425" i="1"/>
  <c r="L424" i="1"/>
  <c r="I424" i="1"/>
  <c r="L423" i="1"/>
  <c r="I423" i="1"/>
  <c r="L422" i="1"/>
  <c r="I422" i="1"/>
  <c r="L421" i="1"/>
  <c r="I421" i="1"/>
  <c r="L420" i="1"/>
  <c r="I420" i="1"/>
  <c r="L419" i="1"/>
  <c r="I419" i="1"/>
  <c r="L418" i="1"/>
  <c r="I418" i="1"/>
  <c r="L417" i="1"/>
  <c r="I417" i="1"/>
  <c r="L416" i="1"/>
  <c r="I416" i="1"/>
  <c r="L415" i="1"/>
  <c r="I415" i="1"/>
  <c r="L414" i="1"/>
  <c r="I414" i="1"/>
  <c r="L413" i="1"/>
  <c r="I413" i="1"/>
  <c r="L412" i="1"/>
  <c r="I412" i="1"/>
  <c r="L411" i="1"/>
  <c r="I411" i="1"/>
  <c r="L410" i="1"/>
  <c r="I410" i="1"/>
  <c r="L409" i="1"/>
  <c r="I409" i="1"/>
  <c r="L408" i="1"/>
  <c r="I408" i="1"/>
  <c r="L407" i="1"/>
  <c r="I407" i="1"/>
  <c r="L406" i="1"/>
  <c r="I406" i="1"/>
  <c r="L405" i="1"/>
  <c r="I405" i="1"/>
  <c r="L404" i="1"/>
  <c r="I404" i="1"/>
  <c r="L403" i="1"/>
  <c r="I403" i="1"/>
  <c r="L402" i="1"/>
  <c r="I402" i="1"/>
  <c r="L401" i="1"/>
  <c r="I401" i="1"/>
  <c r="L400" i="1"/>
  <c r="I400" i="1"/>
  <c r="L399" i="1"/>
  <c r="I399" i="1"/>
  <c r="L398" i="1"/>
  <c r="I398" i="1"/>
  <c r="L397" i="1"/>
  <c r="I397" i="1"/>
  <c r="L396" i="1"/>
  <c r="I396" i="1"/>
  <c r="L395" i="1"/>
  <c r="I395" i="1"/>
  <c r="L394" i="1"/>
  <c r="I394" i="1"/>
  <c r="L393" i="1"/>
  <c r="I393" i="1"/>
  <c r="L392" i="1"/>
  <c r="I392" i="1"/>
  <c r="J391" i="1"/>
  <c r="H391" i="1"/>
  <c r="I391" i="1" s="1"/>
  <c r="G391" i="1"/>
  <c r="L391" i="1" s="1"/>
  <c r="E391" i="1"/>
  <c r="L390" i="1"/>
  <c r="I390" i="1"/>
  <c r="L389" i="1"/>
  <c r="I389" i="1"/>
  <c r="L388" i="1"/>
  <c r="I388" i="1"/>
  <c r="I387" i="1"/>
  <c r="L386" i="1"/>
  <c r="I386" i="1"/>
  <c r="L385" i="1"/>
  <c r="I385" i="1"/>
  <c r="L384" i="1"/>
  <c r="I384" i="1"/>
  <c r="L383" i="1"/>
  <c r="I383" i="1"/>
  <c r="L382" i="1"/>
  <c r="I382" i="1"/>
  <c r="L381" i="1"/>
  <c r="I381" i="1"/>
  <c r="L380" i="1"/>
  <c r="I380" i="1"/>
  <c r="L379" i="1"/>
  <c r="I379" i="1"/>
  <c r="L378" i="1"/>
  <c r="I378" i="1"/>
  <c r="L377" i="1"/>
  <c r="I377" i="1"/>
  <c r="L376" i="1"/>
  <c r="I376" i="1"/>
  <c r="L375" i="1"/>
  <c r="I375" i="1"/>
  <c r="L374" i="1"/>
  <c r="I374" i="1"/>
  <c r="L373" i="1"/>
  <c r="I373" i="1"/>
  <c r="L372" i="1"/>
  <c r="I372" i="1"/>
  <c r="L371" i="1"/>
  <c r="I371" i="1"/>
  <c r="L370" i="1"/>
  <c r="I370" i="1"/>
  <c r="L369" i="1"/>
  <c r="I369" i="1"/>
  <c r="J368" i="1"/>
  <c r="H368" i="1"/>
  <c r="I368" i="1" s="1"/>
  <c r="G368" i="1"/>
  <c r="L368" i="1" s="1"/>
  <c r="E368" i="1"/>
  <c r="L367" i="1"/>
  <c r="I367" i="1"/>
  <c r="L366" i="1"/>
  <c r="I366" i="1"/>
  <c r="L365" i="1"/>
  <c r="I365" i="1"/>
  <c r="L364" i="1"/>
  <c r="I364" i="1"/>
  <c r="L363" i="1"/>
  <c r="I363" i="1"/>
  <c r="L362" i="1"/>
  <c r="I362" i="1"/>
  <c r="L361" i="1"/>
  <c r="I361" i="1"/>
  <c r="L360" i="1"/>
  <c r="I360" i="1"/>
  <c r="L359" i="1"/>
  <c r="I359" i="1"/>
  <c r="L358" i="1"/>
  <c r="I358" i="1"/>
  <c r="L357" i="1"/>
  <c r="I357" i="1"/>
  <c r="L356" i="1"/>
  <c r="I356" i="1"/>
  <c r="L355" i="1"/>
  <c r="I355" i="1"/>
  <c r="L354" i="1"/>
  <c r="I354" i="1"/>
  <c r="L353" i="1"/>
  <c r="I353" i="1"/>
  <c r="L352" i="1"/>
  <c r="I352" i="1"/>
  <c r="L351" i="1"/>
  <c r="I351" i="1"/>
  <c r="L350" i="1"/>
  <c r="I350" i="1"/>
  <c r="L349" i="1"/>
  <c r="I349" i="1"/>
  <c r="L348" i="1"/>
  <c r="I348" i="1"/>
  <c r="L347" i="1"/>
  <c r="I347" i="1"/>
  <c r="L346" i="1"/>
  <c r="I346" i="1"/>
  <c r="L345" i="1"/>
  <c r="I345" i="1"/>
  <c r="L344" i="1"/>
  <c r="I344" i="1"/>
  <c r="L343" i="1"/>
  <c r="I343" i="1"/>
  <c r="L342" i="1"/>
  <c r="I342" i="1"/>
  <c r="L341" i="1"/>
  <c r="I341" i="1"/>
  <c r="L340" i="1"/>
  <c r="I340" i="1"/>
  <c r="L339" i="1"/>
  <c r="I339" i="1"/>
  <c r="L338" i="1"/>
  <c r="I338" i="1"/>
  <c r="L337" i="1"/>
  <c r="I337" i="1"/>
  <c r="L336" i="1"/>
  <c r="I336" i="1"/>
  <c r="L335" i="1"/>
  <c r="I335" i="1"/>
  <c r="L334" i="1"/>
  <c r="I334" i="1"/>
  <c r="L333" i="1"/>
  <c r="I333" i="1"/>
  <c r="J332" i="1"/>
  <c r="H332" i="1"/>
  <c r="I332" i="1" s="1"/>
  <c r="G332" i="1"/>
  <c r="L332" i="1" s="1"/>
  <c r="E332" i="1"/>
  <c r="L331" i="1"/>
  <c r="I331" i="1"/>
  <c r="L330" i="1"/>
  <c r="I330" i="1"/>
  <c r="L329" i="1"/>
  <c r="I329" i="1"/>
  <c r="L328" i="1"/>
  <c r="I328" i="1"/>
  <c r="L327" i="1"/>
  <c r="I327" i="1"/>
  <c r="L326" i="1"/>
  <c r="I326" i="1"/>
  <c r="L325" i="1"/>
  <c r="I325" i="1"/>
  <c r="L324" i="1"/>
  <c r="I324" i="1"/>
  <c r="L323" i="1"/>
  <c r="I323" i="1"/>
  <c r="L322" i="1"/>
  <c r="I322" i="1"/>
  <c r="L321" i="1"/>
  <c r="I321" i="1"/>
  <c r="L320" i="1"/>
  <c r="I320" i="1"/>
  <c r="L319" i="1"/>
  <c r="I319" i="1"/>
  <c r="L318" i="1"/>
  <c r="I318" i="1"/>
  <c r="L317" i="1"/>
  <c r="I317" i="1"/>
  <c r="L316" i="1"/>
  <c r="I316" i="1"/>
  <c r="L315" i="1"/>
  <c r="I315" i="1"/>
  <c r="L314" i="1"/>
  <c r="I314" i="1"/>
  <c r="L313" i="1"/>
  <c r="I313" i="1"/>
  <c r="L312" i="1"/>
  <c r="I312" i="1"/>
  <c r="L311" i="1"/>
  <c r="I311" i="1"/>
  <c r="L310" i="1"/>
  <c r="I310" i="1"/>
  <c r="L309" i="1"/>
  <c r="I309" i="1"/>
  <c r="L308" i="1"/>
  <c r="I308" i="1"/>
  <c r="L307" i="1"/>
  <c r="I307" i="1"/>
  <c r="L306" i="1"/>
  <c r="I306" i="1"/>
  <c r="L305" i="1"/>
  <c r="I305" i="1"/>
  <c r="L304" i="1"/>
  <c r="I304" i="1"/>
  <c r="L303" i="1"/>
  <c r="I303" i="1"/>
  <c r="L302" i="1"/>
  <c r="I302" i="1"/>
  <c r="L301" i="1"/>
  <c r="I301" i="1"/>
  <c r="L300" i="1"/>
  <c r="I300" i="1"/>
  <c r="L299" i="1"/>
  <c r="I299" i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1" i="1"/>
  <c r="I291" i="1"/>
  <c r="L290" i="1"/>
  <c r="I290" i="1"/>
  <c r="L289" i="1"/>
  <c r="I289" i="1"/>
  <c r="L288" i="1"/>
  <c r="I288" i="1"/>
  <c r="L287" i="1"/>
  <c r="I287" i="1"/>
  <c r="L286" i="1"/>
  <c r="I286" i="1"/>
  <c r="L285" i="1"/>
  <c r="I285" i="1"/>
  <c r="L284" i="1"/>
  <c r="I284" i="1"/>
  <c r="L283" i="1"/>
  <c r="I283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L276" i="1"/>
  <c r="I276" i="1"/>
  <c r="L275" i="1"/>
  <c r="I275" i="1"/>
  <c r="J274" i="1"/>
  <c r="I274" i="1"/>
  <c r="H274" i="1"/>
  <c r="G274" i="1"/>
  <c r="E274" i="1"/>
  <c r="L274" i="1" s="1"/>
  <c r="L273" i="1"/>
  <c r="I273" i="1"/>
  <c r="L272" i="1"/>
  <c r="I272" i="1"/>
  <c r="L271" i="1"/>
  <c r="I271" i="1"/>
  <c r="L270" i="1"/>
  <c r="I270" i="1"/>
  <c r="L269" i="1"/>
  <c r="I269" i="1"/>
  <c r="L268" i="1"/>
  <c r="I268" i="1"/>
  <c r="L267" i="1"/>
  <c r="I267" i="1"/>
  <c r="L266" i="1"/>
  <c r="I266" i="1"/>
  <c r="L265" i="1"/>
  <c r="I265" i="1"/>
  <c r="L264" i="1"/>
  <c r="I264" i="1"/>
  <c r="L263" i="1"/>
  <c r="I263" i="1"/>
  <c r="L262" i="1"/>
  <c r="I262" i="1"/>
  <c r="L261" i="1"/>
  <c r="I261" i="1"/>
  <c r="L260" i="1"/>
  <c r="I260" i="1"/>
  <c r="L259" i="1"/>
  <c r="I259" i="1"/>
  <c r="L258" i="1"/>
  <c r="I258" i="1"/>
  <c r="L257" i="1"/>
  <c r="I257" i="1"/>
  <c r="L256" i="1"/>
  <c r="I256" i="1"/>
  <c r="L255" i="1"/>
  <c r="I255" i="1"/>
  <c r="L254" i="1"/>
  <c r="I254" i="1"/>
  <c r="L253" i="1"/>
  <c r="I253" i="1"/>
  <c r="L252" i="1"/>
  <c r="I252" i="1"/>
  <c r="L251" i="1"/>
  <c r="I251" i="1"/>
  <c r="L250" i="1"/>
  <c r="I250" i="1"/>
  <c r="L249" i="1"/>
  <c r="I249" i="1"/>
  <c r="L248" i="1"/>
  <c r="I248" i="1"/>
  <c r="L247" i="1"/>
  <c r="I247" i="1"/>
  <c r="L246" i="1"/>
  <c r="I246" i="1"/>
  <c r="L245" i="1"/>
  <c r="I245" i="1"/>
  <c r="L244" i="1"/>
  <c r="I244" i="1"/>
  <c r="L243" i="1"/>
  <c r="I243" i="1"/>
  <c r="L242" i="1"/>
  <c r="I242" i="1"/>
  <c r="L241" i="1"/>
  <c r="I241" i="1"/>
  <c r="L240" i="1"/>
  <c r="I240" i="1"/>
  <c r="L239" i="1"/>
  <c r="I239" i="1"/>
  <c r="L238" i="1"/>
  <c r="I238" i="1"/>
  <c r="L237" i="1"/>
  <c r="I237" i="1"/>
  <c r="L236" i="1"/>
  <c r="I236" i="1"/>
  <c r="L235" i="1"/>
  <c r="I235" i="1"/>
  <c r="L234" i="1"/>
  <c r="I234" i="1"/>
  <c r="L233" i="1"/>
  <c r="I233" i="1"/>
  <c r="L232" i="1"/>
  <c r="I232" i="1"/>
  <c r="L231" i="1"/>
  <c r="I231" i="1"/>
  <c r="L230" i="1"/>
  <c r="I230" i="1"/>
  <c r="L229" i="1"/>
  <c r="I229" i="1"/>
  <c r="L228" i="1"/>
  <c r="I228" i="1"/>
  <c r="L227" i="1"/>
  <c r="I227" i="1"/>
  <c r="L226" i="1"/>
  <c r="I226" i="1"/>
  <c r="L225" i="1"/>
  <c r="I225" i="1"/>
  <c r="L224" i="1"/>
  <c r="I224" i="1"/>
  <c r="L223" i="1"/>
  <c r="I223" i="1"/>
  <c r="L222" i="1"/>
  <c r="I222" i="1"/>
  <c r="L221" i="1"/>
  <c r="I221" i="1"/>
  <c r="L220" i="1"/>
  <c r="I220" i="1"/>
  <c r="L219" i="1"/>
  <c r="I219" i="1"/>
  <c r="L218" i="1"/>
  <c r="I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L196" i="1"/>
  <c r="I196" i="1"/>
  <c r="L195" i="1"/>
  <c r="I195" i="1"/>
  <c r="L194" i="1"/>
  <c r="I194" i="1"/>
  <c r="J193" i="1"/>
  <c r="H193" i="1"/>
  <c r="I193" i="1" s="1"/>
  <c r="G193" i="1"/>
  <c r="L193" i="1" s="1"/>
  <c r="E193" i="1"/>
  <c r="L192" i="1"/>
  <c r="I192" i="1"/>
  <c r="L191" i="1"/>
  <c r="I191" i="1"/>
  <c r="L190" i="1"/>
  <c r="I190" i="1"/>
  <c r="L189" i="1"/>
  <c r="I189" i="1"/>
  <c r="L188" i="1"/>
  <c r="I188" i="1"/>
  <c r="L187" i="1"/>
  <c r="I187" i="1"/>
  <c r="L186" i="1"/>
  <c r="I186" i="1"/>
  <c r="L185" i="1"/>
  <c r="I185" i="1"/>
  <c r="L184" i="1"/>
  <c r="I184" i="1"/>
  <c r="L183" i="1"/>
  <c r="I183" i="1"/>
  <c r="L182" i="1"/>
  <c r="I182" i="1"/>
  <c r="L181" i="1"/>
  <c r="I181" i="1"/>
  <c r="L180" i="1"/>
  <c r="I180" i="1"/>
  <c r="L179" i="1"/>
  <c r="I179" i="1"/>
  <c r="L178" i="1"/>
  <c r="I178" i="1"/>
  <c r="L177" i="1"/>
  <c r="I177" i="1"/>
  <c r="L176" i="1"/>
  <c r="I176" i="1"/>
  <c r="L175" i="1"/>
  <c r="I175" i="1"/>
  <c r="L174" i="1"/>
  <c r="I174" i="1"/>
  <c r="L173" i="1"/>
  <c r="I173" i="1"/>
  <c r="L172" i="1"/>
  <c r="I172" i="1"/>
  <c r="L171" i="1"/>
  <c r="I171" i="1"/>
  <c r="L170" i="1"/>
  <c r="I170" i="1"/>
  <c r="L169" i="1"/>
  <c r="I169" i="1"/>
  <c r="L168" i="1"/>
  <c r="I168" i="1"/>
  <c r="L167" i="1"/>
  <c r="I167" i="1"/>
  <c r="L166" i="1"/>
  <c r="I166" i="1"/>
  <c r="L165" i="1"/>
  <c r="I165" i="1"/>
  <c r="L164" i="1"/>
  <c r="I164" i="1"/>
  <c r="L163" i="1"/>
  <c r="I163" i="1"/>
  <c r="L162" i="1"/>
  <c r="I162" i="1"/>
  <c r="L161" i="1"/>
  <c r="I161" i="1"/>
  <c r="L160" i="1"/>
  <c r="I160" i="1"/>
  <c r="L159" i="1"/>
  <c r="I159" i="1"/>
  <c r="L158" i="1"/>
  <c r="I158" i="1"/>
  <c r="L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7" i="1"/>
  <c r="I147" i="1"/>
  <c r="L146" i="1"/>
  <c r="I146" i="1"/>
  <c r="L145" i="1"/>
  <c r="I145" i="1"/>
  <c r="L144" i="1"/>
  <c r="I144" i="1"/>
  <c r="L143" i="1"/>
  <c r="I143" i="1"/>
  <c r="L142" i="1"/>
  <c r="I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L135" i="1"/>
  <c r="I135" i="1"/>
  <c r="L134" i="1"/>
  <c r="I134" i="1"/>
  <c r="L133" i="1"/>
  <c r="I133" i="1"/>
  <c r="L132" i="1"/>
  <c r="I132" i="1"/>
  <c r="L131" i="1"/>
  <c r="I131" i="1"/>
  <c r="L130" i="1"/>
  <c r="I130" i="1"/>
  <c r="L129" i="1"/>
  <c r="I129" i="1"/>
  <c r="L128" i="1"/>
  <c r="I128" i="1"/>
  <c r="L127" i="1"/>
  <c r="I127" i="1"/>
  <c r="L126" i="1"/>
  <c r="I126" i="1"/>
  <c r="L125" i="1"/>
  <c r="I125" i="1"/>
  <c r="L124" i="1"/>
  <c r="I124" i="1"/>
  <c r="L123" i="1"/>
  <c r="I123" i="1"/>
  <c r="L122" i="1"/>
  <c r="J122" i="1"/>
  <c r="H122" i="1"/>
  <c r="I122" i="1" s="1"/>
  <c r="G122" i="1"/>
  <c r="E122" i="1"/>
  <c r="L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L58" i="1"/>
  <c r="J58" i="1"/>
  <c r="H58" i="1"/>
  <c r="I58" i="1" s="1"/>
  <c r="G58" i="1"/>
  <c r="E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J8" i="1"/>
  <c r="I8" i="1"/>
  <c r="H8" i="1"/>
  <c r="G8" i="1"/>
  <c r="L8" i="1" s="1"/>
  <c r="E8" i="1"/>
  <c r="L7" i="1"/>
  <c r="I7" i="1"/>
  <c r="J6" i="1"/>
  <c r="H6" i="1"/>
  <c r="I6" i="1" s="1"/>
  <c r="G6" i="1"/>
  <c r="L6" i="1" s="1"/>
  <c r="E6" i="1"/>
  <c r="L5" i="1"/>
  <c r="I5" i="1"/>
  <c r="L4" i="1"/>
  <c r="I4" i="1"/>
  <c r="L3" i="1"/>
  <c r="I3" i="1"/>
  <c r="K1" i="1"/>
  <c r="I1" i="1"/>
  <c r="G1" i="1"/>
  <c r="D1" i="1"/>
  <c r="B1" i="1"/>
  <c r="H527" i="1" l="1"/>
  <c r="K434" i="1"/>
  <c r="E527" i="1"/>
  <c r="J527" i="1"/>
  <c r="L434" i="1"/>
  <c r="L526" i="1"/>
  <c r="K368" i="1"/>
  <c r="G527" i="1"/>
  <c r="L527" i="1" l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0" i="1"/>
  <c r="K426" i="1"/>
  <c r="K422" i="1"/>
  <c r="K418" i="1"/>
  <c r="K414" i="1"/>
  <c r="K410" i="1"/>
  <c r="K406" i="1"/>
  <c r="K402" i="1"/>
  <c r="K398" i="1"/>
  <c r="K394" i="1"/>
  <c r="K390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84" i="1"/>
  <c r="K380" i="1"/>
  <c r="K376" i="1"/>
  <c r="K372" i="1"/>
  <c r="K364" i="1"/>
  <c r="K360" i="1"/>
  <c r="K356" i="1"/>
  <c r="K352" i="1"/>
  <c r="K348" i="1"/>
  <c r="K344" i="1"/>
  <c r="K340" i="1"/>
  <c r="K336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I527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89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72" i="1"/>
  <c r="K255" i="1"/>
  <c r="K247" i="1"/>
  <c r="K239" i="1"/>
  <c r="K227" i="1"/>
  <c r="K224" i="1"/>
  <c r="K221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24" i="1"/>
  <c r="K20" i="1"/>
  <c r="K16" i="1"/>
  <c r="K12" i="1"/>
  <c r="K56" i="1"/>
  <c r="K52" i="1"/>
  <c r="K48" i="1"/>
  <c r="K32" i="1"/>
  <c r="K9" i="1"/>
  <c r="K5" i="1"/>
  <c r="K229" i="1"/>
  <c r="K216" i="1"/>
  <c r="K205" i="1"/>
  <c r="K201" i="1"/>
  <c r="K173" i="1"/>
  <c r="K133" i="1"/>
  <c r="K129" i="1"/>
  <c r="K113" i="1"/>
  <c r="K105" i="1"/>
  <c r="K93" i="1"/>
  <c r="K89" i="1"/>
  <c r="K77" i="1"/>
  <c r="K73" i="1"/>
  <c r="K65" i="1"/>
  <c r="K61" i="1"/>
  <c r="K45" i="1"/>
  <c r="K41" i="1"/>
  <c r="K37" i="1"/>
  <c r="K26" i="1"/>
  <c r="K22" i="1"/>
  <c r="K268" i="1"/>
  <c r="K256" i="1"/>
  <c r="K248" i="1"/>
  <c r="K240" i="1"/>
  <c r="K231" i="1"/>
  <c r="K228" i="1"/>
  <c r="K225" i="1"/>
  <c r="K215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76" i="1"/>
  <c r="K72" i="1"/>
  <c r="K68" i="1"/>
  <c r="K64" i="1"/>
  <c r="K60" i="1"/>
  <c r="K44" i="1"/>
  <c r="K40" i="1"/>
  <c r="K36" i="1"/>
  <c r="K29" i="1"/>
  <c r="K25" i="1"/>
  <c r="K21" i="1"/>
  <c r="K17" i="1"/>
  <c r="K209" i="1"/>
  <c r="K189" i="1"/>
  <c r="K177" i="1"/>
  <c r="K165" i="1"/>
  <c r="K161" i="1"/>
  <c r="K157" i="1"/>
  <c r="K145" i="1"/>
  <c r="K137" i="1"/>
  <c r="K125" i="1"/>
  <c r="K109" i="1"/>
  <c r="K85" i="1"/>
  <c r="K81" i="1"/>
  <c r="K57" i="1"/>
  <c r="K33" i="1"/>
  <c r="K260" i="1"/>
  <c r="K252" i="1"/>
  <c r="K244" i="1"/>
  <c r="K236" i="1"/>
  <c r="K233" i="1"/>
  <c r="K223" i="1"/>
  <c r="K220" i="1"/>
  <c r="K217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4" i="1"/>
  <c r="K50" i="1"/>
  <c r="K46" i="1"/>
  <c r="K42" i="1"/>
  <c r="K38" i="1"/>
  <c r="K34" i="1"/>
  <c r="K27" i="1"/>
  <c r="K23" i="1"/>
  <c r="K19" i="1"/>
  <c r="K15" i="1"/>
  <c r="K11" i="1"/>
  <c r="K7" i="1"/>
  <c r="K3" i="1"/>
  <c r="K31" i="1"/>
  <c r="K28" i="1"/>
  <c r="K4" i="1"/>
  <c r="K80" i="1"/>
  <c r="K13" i="1"/>
  <c r="K264" i="1"/>
  <c r="K259" i="1"/>
  <c r="K251" i="1"/>
  <c r="K243" i="1"/>
  <c r="K235" i="1"/>
  <c r="K232" i="1"/>
  <c r="K219" i="1"/>
  <c r="K213" i="1"/>
  <c r="K197" i="1"/>
  <c r="K185" i="1"/>
  <c r="K181" i="1"/>
  <c r="K169" i="1"/>
  <c r="K153" i="1"/>
  <c r="K149" i="1"/>
  <c r="K141" i="1"/>
  <c r="K121" i="1"/>
  <c r="K117" i="1"/>
  <c r="K101" i="1"/>
  <c r="K97" i="1"/>
  <c r="K69" i="1"/>
  <c r="K53" i="1"/>
  <c r="K49" i="1"/>
  <c r="K30" i="1"/>
  <c r="K18" i="1"/>
  <c r="K14" i="1"/>
  <c r="K6" i="1"/>
  <c r="K10" i="1"/>
  <c r="K193" i="1"/>
  <c r="K8" i="1"/>
  <c r="K58" i="1"/>
  <c r="K391" i="1"/>
  <c r="K441" i="1"/>
  <c r="K526" i="1"/>
  <c r="K332" i="1"/>
  <c r="K274" i="1"/>
  <c r="K122" i="1"/>
</calcChain>
</file>

<file path=xl/sharedStrings.xml><?xml version="1.0" encoding="utf-8"?>
<sst xmlns="http://schemas.openxmlformats.org/spreadsheetml/2006/main" count="2083" uniqueCount="1166">
  <si>
    <t xml:space="preserve"> </t>
    <phoneticPr fontId="4" type="noConversion"/>
  </si>
  <si>
    <t>商户销售</t>
    <phoneticPr fontId="4" type="noConversion"/>
  </si>
  <si>
    <t>车流：</t>
    <phoneticPr fontId="4" type="noConversion"/>
  </si>
  <si>
    <t>客流：</t>
    <phoneticPr fontId="4" type="noConversion"/>
  </si>
  <si>
    <t>小数点保留1位</t>
    <phoneticPr fontId="4" type="noConversion"/>
  </si>
  <si>
    <t>区域</t>
    <phoneticPr fontId="4" type="noConversion"/>
  </si>
  <si>
    <t>楼层</t>
    <phoneticPr fontId="4" type="noConversion"/>
  </si>
  <si>
    <t>店铺号</t>
    <phoneticPr fontId="4" type="noConversion"/>
  </si>
  <si>
    <t>店铺名称</t>
    <phoneticPr fontId="4" type="noConversion"/>
  </si>
  <si>
    <t>面积
（单位：平米）</t>
    <phoneticPr fontId="4" type="noConversion"/>
  </si>
  <si>
    <t>标准业态</t>
    <phoneticPr fontId="4" type="noConversion"/>
  </si>
  <si>
    <t>销售
（单位：元）</t>
    <phoneticPr fontId="4" type="noConversion"/>
  </si>
  <si>
    <t>交易笔数
（单位：笔）</t>
    <phoneticPr fontId="4" type="noConversion"/>
  </si>
  <si>
    <t>客单价
（单位：元）</t>
  </si>
  <si>
    <t>当月累计
（单位：元）</t>
    <phoneticPr fontId="4" type="noConversion"/>
  </si>
  <si>
    <t>品牌同当日整体销售占比</t>
    <phoneticPr fontId="4" type="noConversion"/>
  </si>
  <si>
    <t>坪效
（单位：元/日/平米）</t>
    <phoneticPr fontId="4" type="noConversion"/>
  </si>
  <si>
    <t>品牌促销活动</t>
    <phoneticPr fontId="4" type="noConversion"/>
  </si>
  <si>
    <t>F10</t>
  </si>
  <si>
    <t>AFZ011</t>
  </si>
  <si>
    <t>蓝天城</t>
    <phoneticPr fontId="4" type="noConversion"/>
  </si>
  <si>
    <t>文教娱乐</t>
    <phoneticPr fontId="4" type="noConversion"/>
  </si>
  <si>
    <t>F10</t>
    <phoneticPr fontId="4" type="noConversion"/>
  </si>
  <si>
    <t>AFZ021</t>
    <phoneticPr fontId="4" type="noConversion"/>
  </si>
  <si>
    <t>MAMALOOK</t>
    <phoneticPr fontId="4" type="noConversion"/>
  </si>
  <si>
    <t>文教娱乐</t>
    <phoneticPr fontId="4" type="noConversion"/>
  </si>
  <si>
    <t>AFZ041</t>
    <phoneticPr fontId="4" type="noConversion"/>
  </si>
  <si>
    <t>爱乐教育</t>
    <phoneticPr fontId="4" type="noConversion"/>
  </si>
  <si>
    <t>楼层小计</t>
    <phoneticPr fontId="4" type="noConversion"/>
  </si>
  <si>
    <t>F11</t>
    <phoneticPr fontId="4" type="noConversion"/>
  </si>
  <si>
    <t>BFZ011</t>
    <phoneticPr fontId="4" type="noConversion"/>
  </si>
  <si>
    <t>歌友汇</t>
    <phoneticPr fontId="4" type="noConversion"/>
  </si>
  <si>
    <t>休闲娱乐</t>
    <phoneticPr fontId="4" type="noConversion"/>
  </si>
  <si>
    <t>楼层小计</t>
    <phoneticPr fontId="4" type="noConversion"/>
  </si>
  <si>
    <t>F1</t>
  </si>
  <si>
    <t>1F0103</t>
    <phoneticPr fontId="4" type="noConversion"/>
  </si>
  <si>
    <t>MELVITA</t>
    <phoneticPr fontId="4" type="noConversion"/>
  </si>
  <si>
    <t>化妆品</t>
    <phoneticPr fontId="4" type="noConversion"/>
  </si>
  <si>
    <t>1F0201</t>
  </si>
  <si>
    <t>STARBUCKS</t>
    <phoneticPr fontId="4" type="noConversion"/>
  </si>
  <si>
    <t>非正餐</t>
    <phoneticPr fontId="4" type="noConversion"/>
  </si>
  <si>
    <t>F1</t>
    <phoneticPr fontId="4" type="noConversion"/>
  </si>
  <si>
    <t>1F0302</t>
    <phoneticPr fontId="4" type="noConversion"/>
  </si>
  <si>
    <t>UGG</t>
    <phoneticPr fontId="4" type="noConversion"/>
  </si>
  <si>
    <t>皮具</t>
    <phoneticPr fontId="4" type="noConversion"/>
  </si>
  <si>
    <t>1F0402</t>
    <phoneticPr fontId="4" type="noConversion"/>
  </si>
  <si>
    <t>LONGINES</t>
    <phoneticPr fontId="4" type="noConversion"/>
  </si>
  <si>
    <t>配饰</t>
    <phoneticPr fontId="4" type="noConversion"/>
  </si>
  <si>
    <t>1F0403</t>
    <phoneticPr fontId="4" type="noConversion"/>
  </si>
  <si>
    <t>LOVE MOSCHINO</t>
    <phoneticPr fontId="4" type="noConversion"/>
  </si>
  <si>
    <t>服装</t>
    <phoneticPr fontId="4" type="noConversion"/>
  </si>
  <si>
    <t>1F0501</t>
    <phoneticPr fontId="4" type="noConversion"/>
  </si>
  <si>
    <t>PANDORA</t>
    <phoneticPr fontId="4" type="noConversion"/>
  </si>
  <si>
    <t>1F0902</t>
    <phoneticPr fontId="4" type="noConversion"/>
  </si>
  <si>
    <t>L’OCCITANE</t>
    <phoneticPr fontId="4" type="noConversion"/>
  </si>
  <si>
    <t>1F10A1</t>
    <phoneticPr fontId="4" type="noConversion"/>
  </si>
  <si>
    <t>ORIGINS</t>
    <phoneticPr fontId="4" type="noConversion"/>
  </si>
  <si>
    <t>1F10B1</t>
    <phoneticPr fontId="4" type="noConversion"/>
  </si>
  <si>
    <t>哈根达斯</t>
    <phoneticPr fontId="4" type="noConversion"/>
  </si>
  <si>
    <t>1F1101</t>
  </si>
  <si>
    <t>GAP</t>
    <phoneticPr fontId="4" type="noConversion"/>
  </si>
  <si>
    <t>1F12A2</t>
    <phoneticPr fontId="4" type="noConversion"/>
  </si>
  <si>
    <t>C1 HUT</t>
    <phoneticPr fontId="4" type="noConversion"/>
  </si>
  <si>
    <t>1F12B2</t>
    <phoneticPr fontId="4" type="noConversion"/>
  </si>
  <si>
    <t>TISSOT</t>
    <phoneticPr fontId="4" type="noConversion"/>
  </si>
  <si>
    <t>1F1301</t>
    <phoneticPr fontId="4" type="noConversion"/>
  </si>
  <si>
    <t>SEPHORA</t>
    <phoneticPr fontId="4" type="noConversion"/>
  </si>
  <si>
    <t>1F1402</t>
    <phoneticPr fontId="4" type="noConversion"/>
  </si>
  <si>
    <t>MAC</t>
    <phoneticPr fontId="4" type="noConversion"/>
  </si>
  <si>
    <t>1F1801</t>
    <phoneticPr fontId="4" type="noConversion"/>
  </si>
  <si>
    <t>TOMMY HILFIGER</t>
    <phoneticPr fontId="4" type="noConversion"/>
  </si>
  <si>
    <t>1F1902</t>
    <phoneticPr fontId="4" type="noConversion"/>
  </si>
  <si>
    <t>DKNY</t>
    <phoneticPr fontId="4" type="noConversion"/>
  </si>
  <si>
    <t>1F2001</t>
    <phoneticPr fontId="4" type="noConversion"/>
  </si>
  <si>
    <t>LACOSTE</t>
    <phoneticPr fontId="4" type="noConversion"/>
  </si>
  <si>
    <t>1F2102</t>
    <phoneticPr fontId="4" type="noConversion"/>
  </si>
  <si>
    <t>J.LINDEBERG</t>
    <phoneticPr fontId="4" type="noConversion"/>
  </si>
  <si>
    <t>1F2202</t>
    <phoneticPr fontId="4" type="noConversion"/>
  </si>
  <si>
    <t>I DO</t>
    <phoneticPr fontId="4" type="noConversion"/>
  </si>
  <si>
    <t>1F2302</t>
    <phoneticPr fontId="4" type="noConversion"/>
  </si>
  <si>
    <t>亮视点</t>
    <phoneticPr fontId="4" type="noConversion"/>
  </si>
  <si>
    <t>1F2802</t>
    <phoneticPr fontId="4" type="noConversion"/>
  </si>
  <si>
    <t>INNISFREE</t>
    <phoneticPr fontId="4" type="noConversion"/>
  </si>
  <si>
    <t>1F2902</t>
  </si>
  <si>
    <t>MUJI</t>
    <phoneticPr fontId="4" type="noConversion"/>
  </si>
  <si>
    <t>家居生活</t>
    <phoneticPr fontId="4" type="noConversion"/>
  </si>
  <si>
    <t>1F3003</t>
    <phoneticPr fontId="4" type="noConversion"/>
  </si>
  <si>
    <t>BROOKS BROTHERS</t>
    <phoneticPr fontId="4" type="noConversion"/>
  </si>
  <si>
    <t>1F3802</t>
  </si>
  <si>
    <t>APPLE</t>
    <phoneticPr fontId="4" type="noConversion"/>
  </si>
  <si>
    <t>数码电器</t>
    <phoneticPr fontId="4" type="noConversion"/>
  </si>
  <si>
    <t>1FZ021</t>
  </si>
  <si>
    <t>ZARA</t>
    <phoneticPr fontId="4" type="noConversion"/>
  </si>
  <si>
    <t>1FZ031</t>
    <phoneticPr fontId="4" type="noConversion"/>
  </si>
  <si>
    <t>MD</t>
    <phoneticPr fontId="4" type="noConversion"/>
  </si>
  <si>
    <t>F2</t>
  </si>
  <si>
    <t>1FZ131</t>
  </si>
  <si>
    <t>口留香</t>
    <phoneticPr fontId="4" type="noConversion"/>
  </si>
  <si>
    <t>1FZ111</t>
    <phoneticPr fontId="4" type="noConversion"/>
  </si>
  <si>
    <t>MR.DOGGY</t>
    <phoneticPr fontId="4" type="noConversion"/>
  </si>
  <si>
    <t>专项服务</t>
    <phoneticPr fontId="4" type="noConversion"/>
  </si>
  <si>
    <t>1F31A1</t>
    <phoneticPr fontId="4" type="noConversion"/>
  </si>
  <si>
    <t>巴黎贝甜</t>
    <phoneticPr fontId="4" type="noConversion"/>
  </si>
  <si>
    <t>1F31B1</t>
  </si>
  <si>
    <t>7-ELEVEN</t>
    <phoneticPr fontId="4" type="noConversion"/>
  </si>
  <si>
    <t>综合服务</t>
    <phoneticPr fontId="4" type="noConversion"/>
  </si>
  <si>
    <t>1F3201</t>
  </si>
  <si>
    <t>FOLLI FOLLIE</t>
    <phoneticPr fontId="4" type="noConversion"/>
  </si>
  <si>
    <t>1F3301</t>
    <phoneticPr fontId="4" type="noConversion"/>
  </si>
  <si>
    <t>EVISU</t>
    <phoneticPr fontId="4" type="noConversion"/>
  </si>
  <si>
    <t>1F3303</t>
    <phoneticPr fontId="4" type="noConversion"/>
  </si>
  <si>
    <t>FRED PERRY</t>
    <phoneticPr fontId="4" type="noConversion"/>
  </si>
  <si>
    <t>1F3402</t>
    <phoneticPr fontId="4" type="noConversion"/>
  </si>
  <si>
    <t>AAPE</t>
    <phoneticPr fontId="4" type="noConversion"/>
  </si>
  <si>
    <t>1F3501</t>
  </si>
  <si>
    <t>CHARLES&amp;KEITH</t>
    <phoneticPr fontId="4" type="noConversion"/>
  </si>
  <si>
    <t>1F4101</t>
  </si>
  <si>
    <t>CK</t>
    <phoneticPr fontId="4" type="noConversion"/>
  </si>
  <si>
    <t>1F4501</t>
    <phoneticPr fontId="4" type="noConversion"/>
  </si>
  <si>
    <t>SWAROVSKI</t>
    <phoneticPr fontId="4" type="noConversion"/>
  </si>
  <si>
    <t>1F4601</t>
    <phoneticPr fontId="4" type="noConversion"/>
  </si>
  <si>
    <t>GUCCI</t>
    <phoneticPr fontId="4" type="noConversion"/>
  </si>
  <si>
    <t>1F47A2</t>
  </si>
  <si>
    <t>APM MONACO</t>
    <phoneticPr fontId="4" type="noConversion"/>
  </si>
  <si>
    <t>1F4801</t>
    <phoneticPr fontId="4" type="noConversion"/>
  </si>
  <si>
    <t>JILL STUART</t>
    <phoneticPr fontId="4" type="noConversion"/>
  </si>
  <si>
    <t>1F4901</t>
    <phoneticPr fontId="4" type="noConversion"/>
  </si>
  <si>
    <t>Kiehl's</t>
    <phoneticPr fontId="4" type="noConversion"/>
  </si>
  <si>
    <t>1F5001</t>
    <phoneticPr fontId="4" type="noConversion"/>
  </si>
  <si>
    <t>H&amp;M</t>
    <phoneticPr fontId="4" type="noConversion"/>
  </si>
  <si>
    <t>1F5101</t>
    <phoneticPr fontId="4" type="noConversion"/>
  </si>
  <si>
    <t>ZARA HOME</t>
    <phoneticPr fontId="4" type="noConversion"/>
  </si>
  <si>
    <t>1FD009</t>
  </si>
  <si>
    <t>SWATCH</t>
    <phoneticPr fontId="4" type="noConversion"/>
  </si>
  <si>
    <t>1FD013</t>
  </si>
  <si>
    <t>AGATHA</t>
    <phoneticPr fontId="4" type="noConversion"/>
  </si>
  <si>
    <t>1FZ081</t>
    <phoneticPr fontId="4" type="noConversion"/>
  </si>
  <si>
    <t>CAFFEBENE</t>
    <phoneticPr fontId="4" type="noConversion"/>
  </si>
  <si>
    <t>1FZ121</t>
    <phoneticPr fontId="4" type="noConversion"/>
  </si>
  <si>
    <t>柯达</t>
    <phoneticPr fontId="4" type="noConversion"/>
  </si>
  <si>
    <t>1FZ101</t>
    <phoneticPr fontId="4" type="noConversion"/>
  </si>
  <si>
    <t>乌巢</t>
    <phoneticPr fontId="4" type="noConversion"/>
  </si>
  <si>
    <t>1F5201</t>
  </si>
  <si>
    <t>Hollister</t>
    <phoneticPr fontId="4" type="noConversion"/>
  </si>
  <si>
    <t>楼层小计</t>
    <phoneticPr fontId="4" type="noConversion"/>
  </si>
  <si>
    <t>2F0103</t>
    <phoneticPr fontId="4" type="noConversion"/>
  </si>
  <si>
    <t>SLY</t>
    <phoneticPr fontId="4" type="noConversion"/>
  </si>
  <si>
    <t>服装</t>
    <phoneticPr fontId="4" type="noConversion"/>
  </si>
  <si>
    <t>F2</t>
    <phoneticPr fontId="4" type="noConversion"/>
  </si>
  <si>
    <t>2F0203</t>
    <phoneticPr fontId="4" type="noConversion"/>
  </si>
  <si>
    <t>VOV</t>
    <phoneticPr fontId="4" type="noConversion"/>
  </si>
  <si>
    <t>2F0304</t>
    <phoneticPr fontId="4" type="noConversion"/>
  </si>
  <si>
    <t>COVER GARDEN</t>
    <phoneticPr fontId="4" type="noConversion"/>
  </si>
  <si>
    <t>2F0403</t>
    <phoneticPr fontId="4" type="noConversion"/>
  </si>
  <si>
    <t>SIQIN</t>
    <phoneticPr fontId="4" type="noConversion"/>
  </si>
  <si>
    <t>2F0603</t>
    <phoneticPr fontId="4" type="noConversion"/>
  </si>
  <si>
    <t>D2C</t>
    <phoneticPr fontId="4" type="noConversion"/>
  </si>
  <si>
    <t>2F0702</t>
    <phoneticPr fontId="4" type="noConversion"/>
  </si>
  <si>
    <t>ECCO</t>
    <phoneticPr fontId="4" type="noConversion"/>
  </si>
  <si>
    <t>皮具</t>
    <phoneticPr fontId="4" type="noConversion"/>
  </si>
  <si>
    <t>2F08A1</t>
    <phoneticPr fontId="4" type="noConversion"/>
  </si>
  <si>
    <t>CLARKS</t>
    <phoneticPr fontId="4" type="noConversion"/>
  </si>
  <si>
    <t>2F08B1</t>
    <phoneticPr fontId="4" type="noConversion"/>
  </si>
  <si>
    <t>TANNI</t>
    <phoneticPr fontId="4" type="noConversion"/>
  </si>
  <si>
    <t>2F0902</t>
    <phoneticPr fontId="4" type="noConversion"/>
  </si>
  <si>
    <t>HARDY HARDY</t>
    <phoneticPr fontId="4" type="noConversion"/>
  </si>
  <si>
    <t>F2</t>
    <phoneticPr fontId="4" type="noConversion"/>
  </si>
  <si>
    <t>2F1103</t>
    <phoneticPr fontId="4" type="noConversion"/>
  </si>
  <si>
    <t>EVISU</t>
    <phoneticPr fontId="4" type="noConversion"/>
  </si>
  <si>
    <t>服装</t>
    <phoneticPr fontId="4" type="noConversion"/>
  </si>
  <si>
    <t>2F12A2</t>
    <phoneticPr fontId="4" type="noConversion"/>
  </si>
  <si>
    <t>MOUSSY</t>
    <phoneticPr fontId="4" type="noConversion"/>
  </si>
  <si>
    <t>2F14A1</t>
    <phoneticPr fontId="4" type="noConversion"/>
  </si>
  <si>
    <t>G-STAR RAW</t>
    <phoneticPr fontId="4" type="noConversion"/>
  </si>
  <si>
    <t>2F14B1</t>
    <phoneticPr fontId="4" type="noConversion"/>
  </si>
  <si>
    <t>MISS SIXTY</t>
    <phoneticPr fontId="4" type="noConversion"/>
  </si>
  <si>
    <t>2F10A1</t>
    <phoneticPr fontId="4" type="noConversion"/>
  </si>
  <si>
    <t>IZZUE</t>
    <phoneticPr fontId="4" type="noConversion"/>
  </si>
  <si>
    <t>2F10B1</t>
  </si>
  <si>
    <t>CHOCOOLATE</t>
    <phoneticPr fontId="4" type="noConversion"/>
  </si>
  <si>
    <t>2F1503</t>
    <phoneticPr fontId="4" type="noConversion"/>
  </si>
  <si>
    <t>BAN XIAOXUE</t>
    <phoneticPr fontId="4" type="noConversion"/>
  </si>
  <si>
    <t>2F1601</t>
    <phoneticPr fontId="4" type="noConversion"/>
  </si>
  <si>
    <t>III VIVINIKO</t>
    <phoneticPr fontId="4" type="noConversion"/>
  </si>
  <si>
    <t>2F1701</t>
    <phoneticPr fontId="4" type="noConversion"/>
  </si>
  <si>
    <t>ZUCZUG</t>
    <phoneticPr fontId="4" type="noConversion"/>
  </si>
  <si>
    <t>2F2302</t>
    <phoneticPr fontId="4" type="noConversion"/>
  </si>
  <si>
    <t>ICICLE</t>
    <phoneticPr fontId="4" type="noConversion"/>
  </si>
  <si>
    <t>2F2403</t>
    <phoneticPr fontId="4" type="noConversion"/>
  </si>
  <si>
    <t>FIONA CHEN</t>
    <phoneticPr fontId="4" type="noConversion"/>
  </si>
  <si>
    <t>2F2501</t>
    <phoneticPr fontId="4" type="noConversion"/>
  </si>
  <si>
    <t>GEROLAMO</t>
    <phoneticPr fontId="4" type="noConversion"/>
  </si>
  <si>
    <t>2F2601</t>
    <phoneticPr fontId="4" type="noConversion"/>
  </si>
  <si>
    <t>YINER</t>
    <phoneticPr fontId="4" type="noConversion"/>
  </si>
  <si>
    <t>2F2703</t>
    <phoneticPr fontId="4" type="noConversion"/>
  </si>
  <si>
    <t>TRIBECA</t>
    <phoneticPr fontId="4" type="noConversion"/>
  </si>
  <si>
    <t>2F2903</t>
    <phoneticPr fontId="4" type="noConversion"/>
  </si>
  <si>
    <t>JESSIE</t>
    <phoneticPr fontId="4" type="noConversion"/>
  </si>
  <si>
    <t>2F3002</t>
  </si>
  <si>
    <t>MUX</t>
    <phoneticPr fontId="4" type="noConversion"/>
  </si>
  <si>
    <t>皮具</t>
    <phoneticPr fontId="4" type="noConversion"/>
  </si>
  <si>
    <t>2F3003</t>
  </si>
  <si>
    <t>TIMBERLAND</t>
    <phoneticPr fontId="4" type="noConversion"/>
  </si>
  <si>
    <t>2F3101</t>
    <phoneticPr fontId="4" type="noConversion"/>
  </si>
  <si>
    <t>LE SAUNDA</t>
    <phoneticPr fontId="4" type="noConversion"/>
  </si>
  <si>
    <t>2F340A</t>
    <phoneticPr fontId="4" type="noConversion"/>
  </si>
  <si>
    <t>VERO MODA</t>
    <phoneticPr fontId="4" type="noConversion"/>
  </si>
  <si>
    <t>2F340B</t>
    <phoneticPr fontId="4" type="noConversion"/>
  </si>
  <si>
    <t>JACK&amp;JONES</t>
    <phoneticPr fontId="4" type="noConversion"/>
  </si>
  <si>
    <t>2F3802</t>
    <phoneticPr fontId="4" type="noConversion"/>
  </si>
  <si>
    <t>BOSA</t>
    <phoneticPr fontId="4" type="noConversion"/>
  </si>
  <si>
    <t>2F4003</t>
    <phoneticPr fontId="4" type="noConversion"/>
  </si>
  <si>
    <t>CALVIN KLEIN UNDERWEAR</t>
    <phoneticPr fontId="4" type="noConversion"/>
  </si>
  <si>
    <t>2F3903</t>
    <phoneticPr fontId="4" type="noConversion"/>
  </si>
  <si>
    <t>CALVIN KLEIN JEANS</t>
    <phoneticPr fontId="4" type="noConversion"/>
  </si>
  <si>
    <t>2F4101</t>
    <phoneticPr fontId="4" type="noConversion"/>
  </si>
  <si>
    <t>COSTA COFFEE</t>
    <phoneticPr fontId="4" type="noConversion"/>
  </si>
  <si>
    <t>非正餐</t>
    <phoneticPr fontId="4" type="noConversion"/>
  </si>
  <si>
    <t>2F4402</t>
    <phoneticPr fontId="4" type="noConversion"/>
  </si>
  <si>
    <t>EITIE</t>
    <phoneticPr fontId="4" type="noConversion"/>
  </si>
  <si>
    <t>2F4501</t>
  </si>
  <si>
    <t>ZUKKA PRO</t>
    <phoneticPr fontId="4" type="noConversion"/>
  </si>
  <si>
    <t>2F4603</t>
  </si>
  <si>
    <t>DISSONA</t>
    <phoneticPr fontId="4" type="noConversion"/>
  </si>
  <si>
    <t>2F4701</t>
  </si>
  <si>
    <t>CHRISS DELLA MODA</t>
    <phoneticPr fontId="4" type="noConversion"/>
  </si>
  <si>
    <t>2F4801</t>
  </si>
  <si>
    <t>LESS</t>
    <phoneticPr fontId="4" type="noConversion"/>
  </si>
  <si>
    <t>2F4901</t>
    <phoneticPr fontId="4" type="noConversion"/>
  </si>
  <si>
    <t>LAVINIA</t>
    <phoneticPr fontId="4" type="noConversion"/>
  </si>
  <si>
    <t>2F5002</t>
    <phoneticPr fontId="4" type="noConversion"/>
  </si>
  <si>
    <t>NEON</t>
    <phoneticPr fontId="4" type="noConversion"/>
  </si>
  <si>
    <t>2F5401</t>
  </si>
  <si>
    <t>ANNE KAREN</t>
    <phoneticPr fontId="4" type="noConversion"/>
  </si>
  <si>
    <t>2F5601</t>
    <phoneticPr fontId="4" type="noConversion"/>
  </si>
  <si>
    <t>WHAT FOR</t>
    <phoneticPr fontId="4" type="noConversion"/>
  </si>
  <si>
    <t>2F5702</t>
  </si>
  <si>
    <t>ASH UNITED NUDE</t>
    <phoneticPr fontId="4" type="noConversion"/>
  </si>
  <si>
    <t>2F5901</t>
  </si>
  <si>
    <t>MILLES/ELLE/BCBG</t>
    <phoneticPr fontId="4" type="noConversion"/>
  </si>
  <si>
    <t>2F6002</t>
  </si>
  <si>
    <t>YXZD</t>
    <phoneticPr fontId="4" type="noConversion"/>
  </si>
  <si>
    <t>2F6101</t>
    <phoneticPr fontId="4" type="noConversion"/>
  </si>
  <si>
    <t>KAVON</t>
    <phoneticPr fontId="4" type="noConversion"/>
  </si>
  <si>
    <t>2F6201</t>
  </si>
  <si>
    <t>KORADIOR</t>
    <phoneticPr fontId="4" type="noConversion"/>
  </si>
  <si>
    <t>2F6301</t>
    <phoneticPr fontId="4" type="noConversion"/>
  </si>
  <si>
    <t>SNIDEL、LILY BROWN</t>
    <phoneticPr fontId="4" type="noConversion"/>
  </si>
  <si>
    <t>2F6501</t>
    <phoneticPr fontId="4" type="noConversion"/>
  </si>
  <si>
    <t>MASFER SU</t>
    <phoneticPr fontId="4" type="noConversion"/>
  </si>
  <si>
    <t>2F6601</t>
    <phoneticPr fontId="4" type="noConversion"/>
  </si>
  <si>
    <t>STACCATO</t>
    <phoneticPr fontId="4" type="noConversion"/>
  </si>
  <si>
    <t>2F6701</t>
    <phoneticPr fontId="4" type="noConversion"/>
  </si>
  <si>
    <t>BEVIVO</t>
    <phoneticPr fontId="4" type="noConversion"/>
  </si>
  <si>
    <t>2F6901</t>
  </si>
  <si>
    <t>monki</t>
    <phoneticPr fontId="4" type="noConversion"/>
  </si>
  <si>
    <t>2F7001</t>
    <phoneticPr fontId="4" type="noConversion"/>
  </si>
  <si>
    <t>new look</t>
    <phoneticPr fontId="4" type="noConversion"/>
  </si>
  <si>
    <t>2F7101</t>
    <phoneticPr fontId="4" type="noConversion"/>
  </si>
  <si>
    <t>FORNET 福奈特</t>
    <phoneticPr fontId="4" type="noConversion"/>
  </si>
  <si>
    <t>专项服务</t>
    <phoneticPr fontId="4" type="noConversion"/>
  </si>
  <si>
    <t>2FD007</t>
  </si>
  <si>
    <t>RIME</t>
    <phoneticPr fontId="4" type="noConversion"/>
  </si>
  <si>
    <t>配饰</t>
    <phoneticPr fontId="4" type="noConversion"/>
  </si>
  <si>
    <t>2FD011</t>
  </si>
  <si>
    <t>TATA</t>
    <phoneticPr fontId="4" type="noConversion"/>
  </si>
  <si>
    <t>2FD012</t>
    <phoneticPr fontId="4" type="noConversion"/>
  </si>
  <si>
    <t>CHIHIRO BY S.K.</t>
    <phoneticPr fontId="4" type="noConversion"/>
  </si>
  <si>
    <t>2FD013</t>
    <phoneticPr fontId="4" type="noConversion"/>
  </si>
  <si>
    <t>QT</t>
    <phoneticPr fontId="4" type="noConversion"/>
  </si>
  <si>
    <t>2FD014</t>
    <phoneticPr fontId="4" type="noConversion"/>
  </si>
  <si>
    <t>WALKER ONE</t>
    <phoneticPr fontId="4" type="noConversion"/>
  </si>
  <si>
    <t>2FD015</t>
  </si>
  <si>
    <t>CAVIENO</t>
    <phoneticPr fontId="4" type="noConversion"/>
  </si>
  <si>
    <t>2FD016</t>
    <phoneticPr fontId="4" type="noConversion"/>
  </si>
  <si>
    <t>BATA</t>
    <phoneticPr fontId="4" type="noConversion"/>
  </si>
  <si>
    <t>2FD017</t>
  </si>
  <si>
    <t>TEENMIX</t>
    <phoneticPr fontId="4" type="noConversion"/>
  </si>
  <si>
    <t>2FD018</t>
  </si>
  <si>
    <t>F3</t>
    <phoneticPr fontId="4" type="noConversion"/>
  </si>
  <si>
    <t>3F0102</t>
    <phoneticPr fontId="4" type="noConversion"/>
  </si>
  <si>
    <t>AVVN</t>
    <phoneticPr fontId="4" type="noConversion"/>
  </si>
  <si>
    <t>服装</t>
    <phoneticPr fontId="4" type="noConversion"/>
  </si>
  <si>
    <t>F3</t>
  </si>
  <si>
    <t>3F0202</t>
    <phoneticPr fontId="4" type="noConversion"/>
  </si>
  <si>
    <t>LEVI'S</t>
    <phoneticPr fontId="4" type="noConversion"/>
  </si>
  <si>
    <t>3F0403</t>
    <phoneticPr fontId="4" type="noConversion"/>
  </si>
  <si>
    <t>BANILA CO</t>
    <phoneticPr fontId="4" type="noConversion"/>
  </si>
  <si>
    <t>化妆品</t>
    <phoneticPr fontId="4" type="noConversion"/>
  </si>
  <si>
    <t>3F0501</t>
  </si>
  <si>
    <t>江南布衣</t>
    <phoneticPr fontId="4" type="noConversion"/>
  </si>
  <si>
    <t>3F05A1</t>
    <phoneticPr fontId="4" type="noConversion"/>
  </si>
  <si>
    <t>MO&amp;CO</t>
    <phoneticPr fontId="4" type="noConversion"/>
  </si>
  <si>
    <t>3F0901</t>
  </si>
  <si>
    <t>SELECTED</t>
    <phoneticPr fontId="4" type="noConversion"/>
  </si>
  <si>
    <t>3F2902</t>
    <phoneticPr fontId="4" type="noConversion"/>
  </si>
  <si>
    <t>ROSEMUNDE</t>
    <phoneticPr fontId="4" type="noConversion"/>
  </si>
  <si>
    <t>3F29A1</t>
  </si>
  <si>
    <t>DAZZLE</t>
    <phoneticPr fontId="4" type="noConversion"/>
  </si>
  <si>
    <t>3F0603</t>
    <phoneticPr fontId="4" type="noConversion"/>
  </si>
  <si>
    <t>Ochirly</t>
    <phoneticPr fontId="4" type="noConversion"/>
  </si>
  <si>
    <t>3F0701</t>
    <phoneticPr fontId="4" type="noConversion"/>
  </si>
  <si>
    <t>ONLY</t>
    <phoneticPr fontId="4" type="noConversion"/>
  </si>
  <si>
    <t>服装</t>
    <phoneticPr fontId="4" type="noConversion"/>
  </si>
  <si>
    <t>F3</t>
    <phoneticPr fontId="4" type="noConversion"/>
  </si>
  <si>
    <t>3F1101</t>
    <phoneticPr fontId="4" type="noConversion"/>
  </si>
  <si>
    <t>HOLA</t>
    <phoneticPr fontId="4" type="noConversion"/>
  </si>
  <si>
    <t>家居生活</t>
    <phoneticPr fontId="4" type="noConversion"/>
  </si>
  <si>
    <t>3F1301</t>
    <phoneticPr fontId="4" type="noConversion"/>
  </si>
  <si>
    <t>ZCZZ</t>
    <phoneticPr fontId="4" type="noConversion"/>
  </si>
  <si>
    <t>3F1401</t>
    <phoneticPr fontId="4" type="noConversion"/>
  </si>
  <si>
    <t>COSA</t>
    <phoneticPr fontId="4" type="noConversion"/>
  </si>
  <si>
    <t>3F1503</t>
    <phoneticPr fontId="4" type="noConversion"/>
  </si>
  <si>
    <t>MU</t>
    <phoneticPr fontId="4" type="noConversion"/>
  </si>
  <si>
    <t>3F1601</t>
    <phoneticPr fontId="4" type="noConversion"/>
  </si>
  <si>
    <t>FIVE PLUS</t>
    <phoneticPr fontId="4" type="noConversion"/>
  </si>
  <si>
    <t>3F1701</t>
    <phoneticPr fontId="4" type="noConversion"/>
  </si>
  <si>
    <t>TEENIE WEENIE</t>
    <phoneticPr fontId="4" type="noConversion"/>
  </si>
  <si>
    <t>3F1901</t>
    <phoneticPr fontId="4" type="noConversion"/>
  </si>
  <si>
    <t>BASIC HOUSE</t>
    <phoneticPr fontId="4" type="noConversion"/>
  </si>
  <si>
    <t>3F2002</t>
    <phoneticPr fontId="4" type="noConversion"/>
  </si>
  <si>
    <t>L'ARMADIO</t>
    <phoneticPr fontId="4" type="noConversion"/>
  </si>
  <si>
    <t>3F2102</t>
  </si>
  <si>
    <t>紫齐百合</t>
    <phoneticPr fontId="4" type="noConversion"/>
  </si>
  <si>
    <t>专项服务</t>
    <phoneticPr fontId="4" type="noConversion"/>
  </si>
  <si>
    <t>3F2202</t>
    <phoneticPr fontId="4" type="noConversion"/>
  </si>
  <si>
    <t>FOREVER NEW</t>
    <phoneticPr fontId="4" type="noConversion"/>
  </si>
  <si>
    <t>3F2403</t>
    <phoneticPr fontId="4" type="noConversion"/>
  </si>
  <si>
    <t>CK PERFORMANCE</t>
    <phoneticPr fontId="4" type="noConversion"/>
  </si>
  <si>
    <t>3F2501</t>
    <phoneticPr fontId="4" type="noConversion"/>
  </si>
  <si>
    <t>PRICH</t>
    <phoneticPr fontId="4" type="noConversion"/>
  </si>
  <si>
    <t>3F2602</t>
  </si>
  <si>
    <t>EARTH MUSIC</t>
    <phoneticPr fontId="4" type="noConversion"/>
  </si>
  <si>
    <t>3F2702</t>
    <phoneticPr fontId="4" type="noConversion"/>
  </si>
  <si>
    <t>TRENDIANO</t>
    <phoneticPr fontId="4" type="noConversion"/>
  </si>
  <si>
    <t>3F3002</t>
    <phoneticPr fontId="4" type="noConversion"/>
  </si>
  <si>
    <t>SEASON WIND</t>
    <phoneticPr fontId="4" type="noConversion"/>
  </si>
  <si>
    <t>3F3202</t>
  </si>
  <si>
    <t>D ZZIT</t>
    <phoneticPr fontId="4" type="noConversion"/>
  </si>
  <si>
    <t>3F320B</t>
  </si>
  <si>
    <t>SELECTED</t>
    <phoneticPr fontId="4" type="noConversion"/>
  </si>
  <si>
    <t>3F3301</t>
  </si>
  <si>
    <t>单农</t>
    <phoneticPr fontId="4" type="noConversion"/>
  </si>
  <si>
    <t>3F3101</t>
    <phoneticPr fontId="4" type="noConversion"/>
  </si>
  <si>
    <t>HUSH PUPPIES</t>
    <phoneticPr fontId="4" type="noConversion"/>
  </si>
  <si>
    <t>3F3401</t>
  </si>
  <si>
    <t>SAMANSA MOS2</t>
    <phoneticPr fontId="4" type="noConversion"/>
  </si>
  <si>
    <t>3F35A1</t>
    <phoneticPr fontId="4" type="noConversion"/>
  </si>
  <si>
    <t>WAKE UP</t>
    <phoneticPr fontId="4" type="noConversion"/>
  </si>
  <si>
    <t>3F3501</t>
  </si>
  <si>
    <t>MJUKA</t>
    <phoneticPr fontId="4" type="noConversion"/>
  </si>
  <si>
    <t>3F3601</t>
    <phoneticPr fontId="4" type="noConversion"/>
  </si>
  <si>
    <t>海盗船</t>
    <phoneticPr fontId="4" type="noConversion"/>
  </si>
  <si>
    <t>配饰</t>
    <phoneticPr fontId="4" type="noConversion"/>
  </si>
  <si>
    <t>3F3701</t>
    <phoneticPr fontId="4" type="noConversion"/>
  </si>
  <si>
    <t>PIZZA HUT</t>
    <phoneticPr fontId="4" type="noConversion"/>
  </si>
  <si>
    <t>非正餐</t>
    <phoneticPr fontId="4" type="noConversion"/>
  </si>
  <si>
    <t>3F3802</t>
  </si>
  <si>
    <t>BOUTHENTIQUE</t>
    <phoneticPr fontId="4" type="noConversion"/>
  </si>
  <si>
    <t>3F3902</t>
    <phoneticPr fontId="4" type="noConversion"/>
  </si>
  <si>
    <t>数码维修</t>
    <phoneticPr fontId="4" type="noConversion"/>
  </si>
  <si>
    <t>3F39A1</t>
    <phoneticPr fontId="4" type="noConversion"/>
  </si>
  <si>
    <t>服装修改</t>
    <phoneticPr fontId="4" type="noConversion"/>
  </si>
  <si>
    <t>3F2302</t>
  </si>
  <si>
    <t>H S</t>
    <phoneticPr fontId="4" type="noConversion"/>
  </si>
  <si>
    <t>3F4001</t>
  </si>
  <si>
    <t>ADIDAS ORIGINALS</t>
    <phoneticPr fontId="4" type="noConversion"/>
  </si>
  <si>
    <t>3F4101</t>
  </si>
  <si>
    <t>播</t>
    <phoneticPr fontId="4" type="noConversion"/>
  </si>
  <si>
    <t>3F4202</t>
  </si>
  <si>
    <t>BODY ING</t>
    <phoneticPr fontId="4" type="noConversion"/>
  </si>
  <si>
    <t>3F4301</t>
  </si>
  <si>
    <t>LOWRYS FARM等</t>
    <phoneticPr fontId="4" type="noConversion"/>
  </si>
  <si>
    <t>3F4502</t>
    <phoneticPr fontId="4" type="noConversion"/>
  </si>
  <si>
    <t>ONE MORE</t>
    <phoneticPr fontId="4" type="noConversion"/>
  </si>
  <si>
    <t>3F4601</t>
    <phoneticPr fontId="4" type="noConversion"/>
  </si>
  <si>
    <t>6IXTY 8IGHT</t>
    <phoneticPr fontId="4" type="noConversion"/>
  </si>
  <si>
    <t>3F4801</t>
  </si>
  <si>
    <t>优衣库</t>
    <phoneticPr fontId="4" type="noConversion"/>
  </si>
  <si>
    <t>3F5102</t>
    <phoneticPr fontId="4" type="noConversion"/>
  </si>
  <si>
    <t>PEACH JOHN</t>
    <phoneticPr fontId="4" type="noConversion"/>
  </si>
  <si>
    <t>3F5202</t>
    <phoneticPr fontId="4" type="noConversion"/>
  </si>
  <si>
    <t>MIND BRIDGE</t>
    <phoneticPr fontId="4" type="noConversion"/>
  </si>
  <si>
    <t>3F5301</t>
    <phoneticPr fontId="4" type="noConversion"/>
  </si>
  <si>
    <t>MIKIBANA</t>
    <phoneticPr fontId="4" type="noConversion"/>
  </si>
  <si>
    <t>3F5401</t>
    <phoneticPr fontId="4" type="noConversion"/>
  </si>
  <si>
    <t>MARIE N‘ MARY</t>
    <phoneticPr fontId="4" type="noConversion"/>
  </si>
  <si>
    <t>3F5501</t>
    <phoneticPr fontId="4" type="noConversion"/>
  </si>
  <si>
    <t>ODBO</t>
    <phoneticPr fontId="4" type="noConversion"/>
  </si>
  <si>
    <t>3FD005</t>
  </si>
  <si>
    <t>DR.MARTIN</t>
    <phoneticPr fontId="4" type="noConversion"/>
  </si>
  <si>
    <t>3FD009</t>
  </si>
  <si>
    <t>IPKN</t>
    <phoneticPr fontId="4" type="noConversion"/>
  </si>
  <si>
    <t>3FD011</t>
  </si>
  <si>
    <t>再尚秀</t>
    <phoneticPr fontId="4" type="noConversion"/>
  </si>
  <si>
    <t>3FD012</t>
  </si>
  <si>
    <t>RUBY ANG</t>
    <phoneticPr fontId="4" type="noConversion"/>
  </si>
  <si>
    <t>3FD015</t>
    <phoneticPr fontId="4" type="noConversion"/>
  </si>
  <si>
    <t>红卡咖啡</t>
    <phoneticPr fontId="4" type="noConversion"/>
  </si>
  <si>
    <t>3FD023</t>
    <phoneticPr fontId="4" type="noConversion"/>
  </si>
  <si>
    <t>柏文熊</t>
    <phoneticPr fontId="4" type="noConversion"/>
  </si>
  <si>
    <t>3FD025</t>
  </si>
  <si>
    <t>ELLIALOVERRO</t>
    <phoneticPr fontId="4" type="noConversion"/>
  </si>
  <si>
    <t>3FD024</t>
  </si>
  <si>
    <t>FIC</t>
    <phoneticPr fontId="4" type="noConversion"/>
  </si>
  <si>
    <t>3FD026</t>
  </si>
  <si>
    <t>NOP</t>
    <phoneticPr fontId="4" type="noConversion"/>
  </si>
  <si>
    <t>3FD032</t>
  </si>
  <si>
    <t>艾瑞美</t>
    <phoneticPr fontId="4" type="noConversion"/>
  </si>
  <si>
    <t>3FD033</t>
  </si>
  <si>
    <t>缤纷色彩</t>
    <phoneticPr fontId="4" type="noConversion"/>
  </si>
  <si>
    <t>3FD034</t>
  </si>
  <si>
    <t>MRKT</t>
    <phoneticPr fontId="4" type="noConversion"/>
  </si>
  <si>
    <t>3FD035</t>
  </si>
  <si>
    <t>FRANGI</t>
    <phoneticPr fontId="4" type="noConversion"/>
  </si>
  <si>
    <t>3FD036</t>
  </si>
  <si>
    <t>LE WONDER SOCKS</t>
    <phoneticPr fontId="4" type="noConversion"/>
  </si>
  <si>
    <t>3FD037</t>
  </si>
  <si>
    <t>GUESS</t>
    <phoneticPr fontId="4" type="noConversion"/>
  </si>
  <si>
    <t>3FD038</t>
  </si>
  <si>
    <t>Teenie Weenie Café</t>
    <phoneticPr fontId="4" type="noConversion"/>
  </si>
  <si>
    <t>3FD039</t>
    <phoneticPr fontId="4" type="noConversion"/>
  </si>
  <si>
    <t>NGA</t>
    <phoneticPr fontId="4" type="noConversion"/>
  </si>
  <si>
    <t>3FD040</t>
  </si>
  <si>
    <t>I GOLD</t>
    <phoneticPr fontId="4" type="noConversion"/>
  </si>
  <si>
    <t>3FD041</t>
  </si>
  <si>
    <t>SYL</t>
    <phoneticPr fontId="4" type="noConversion"/>
  </si>
  <si>
    <t>3FD042</t>
  </si>
  <si>
    <t>ETRE PAR LEE</t>
    <phoneticPr fontId="4" type="noConversion"/>
  </si>
  <si>
    <t>F4</t>
  </si>
  <si>
    <t>4F0102</t>
  </si>
  <si>
    <t>CONVERSE</t>
    <phoneticPr fontId="4" type="noConversion"/>
  </si>
  <si>
    <t>4F01A2</t>
    <phoneticPr fontId="4" type="noConversion"/>
  </si>
  <si>
    <t>NBA</t>
    <phoneticPr fontId="4" type="noConversion"/>
  </si>
  <si>
    <t>4F0202</t>
    <phoneticPr fontId="4" type="noConversion"/>
  </si>
  <si>
    <t>LALABOBO</t>
    <phoneticPr fontId="4" type="noConversion"/>
  </si>
  <si>
    <t>服装</t>
    <phoneticPr fontId="4" type="noConversion"/>
  </si>
  <si>
    <t>4F0303</t>
    <phoneticPr fontId="4" type="noConversion"/>
  </si>
  <si>
    <t>WESTLINK</t>
    <phoneticPr fontId="4" type="noConversion"/>
  </si>
  <si>
    <t>4F0403</t>
  </si>
  <si>
    <t>GNL</t>
    <phoneticPr fontId="4" type="noConversion"/>
  </si>
  <si>
    <t>4F04A2</t>
    <phoneticPr fontId="4" type="noConversion"/>
  </si>
  <si>
    <t>奈美惠</t>
    <phoneticPr fontId="4" type="noConversion"/>
  </si>
  <si>
    <t>配饰</t>
    <phoneticPr fontId="4" type="noConversion"/>
  </si>
  <si>
    <t>4F0503</t>
    <phoneticPr fontId="4" type="noConversion"/>
  </si>
  <si>
    <t>JDV</t>
    <phoneticPr fontId="4" type="noConversion"/>
  </si>
  <si>
    <t>F4</t>
    <phoneticPr fontId="4" type="noConversion"/>
  </si>
  <si>
    <t>4F0601</t>
    <phoneticPr fontId="4" type="noConversion"/>
  </si>
  <si>
    <t>LILY</t>
    <phoneticPr fontId="4" type="noConversion"/>
  </si>
  <si>
    <t>4F0802</t>
    <phoneticPr fontId="4" type="noConversion"/>
  </si>
  <si>
    <t>AOJO</t>
    <phoneticPr fontId="4" type="noConversion"/>
  </si>
  <si>
    <t>4F0902</t>
  </si>
  <si>
    <t>阪织屋 BANDGEWOO</t>
    <phoneticPr fontId="4" type="noConversion"/>
  </si>
  <si>
    <t>4F09A1</t>
    <phoneticPr fontId="4" type="noConversion"/>
  </si>
  <si>
    <t>KIPLING</t>
    <phoneticPr fontId="4" type="noConversion"/>
  </si>
  <si>
    <t>皮具</t>
    <phoneticPr fontId="4" type="noConversion"/>
  </si>
  <si>
    <t>4F10A2</t>
    <phoneticPr fontId="4" type="noConversion"/>
  </si>
  <si>
    <t>SANRIO</t>
    <phoneticPr fontId="4" type="noConversion"/>
  </si>
  <si>
    <t>家居生活</t>
    <phoneticPr fontId="4" type="noConversion"/>
  </si>
  <si>
    <t>4F1002</t>
    <phoneticPr fontId="4" type="noConversion"/>
  </si>
  <si>
    <t>乐町</t>
    <phoneticPr fontId="4" type="noConversion"/>
  </si>
  <si>
    <t>服装</t>
    <phoneticPr fontId="4" type="noConversion"/>
  </si>
  <si>
    <t>4F1102</t>
    <phoneticPr fontId="4" type="noConversion"/>
  </si>
  <si>
    <t>酷乐潮玩</t>
    <phoneticPr fontId="4" type="noConversion"/>
  </si>
  <si>
    <t>4F12B1</t>
  </si>
  <si>
    <t>美丽田园</t>
    <phoneticPr fontId="4" type="noConversion"/>
  </si>
  <si>
    <t>专项服务</t>
    <phoneticPr fontId="4" type="noConversion"/>
  </si>
  <si>
    <t>F4</t>
    <phoneticPr fontId="4" type="noConversion"/>
  </si>
  <si>
    <t>4F1301</t>
    <phoneticPr fontId="4" type="noConversion"/>
  </si>
  <si>
    <t>贝黎诗</t>
    <phoneticPr fontId="4" type="noConversion"/>
  </si>
  <si>
    <t>4F1401</t>
    <phoneticPr fontId="4" type="noConversion"/>
  </si>
  <si>
    <t>麦淇舍宾</t>
    <phoneticPr fontId="4" type="noConversion"/>
  </si>
  <si>
    <t>4F1502</t>
    <phoneticPr fontId="4" type="noConversion"/>
  </si>
  <si>
    <t>BOY LONDON</t>
    <phoneticPr fontId="4" type="noConversion"/>
  </si>
  <si>
    <t>4F1601</t>
    <phoneticPr fontId="4" type="noConversion"/>
  </si>
  <si>
    <t>TEN MIRO</t>
    <phoneticPr fontId="4" type="noConversion"/>
  </si>
  <si>
    <t>皮具</t>
    <phoneticPr fontId="4" type="noConversion"/>
  </si>
  <si>
    <t>4F1702</t>
    <phoneticPr fontId="4" type="noConversion"/>
  </si>
  <si>
    <t>NASNA</t>
    <phoneticPr fontId="4" type="noConversion"/>
  </si>
  <si>
    <t>4F1804</t>
    <phoneticPr fontId="4" type="noConversion"/>
  </si>
  <si>
    <t>JUCY JUDY</t>
    <phoneticPr fontId="4" type="noConversion"/>
  </si>
  <si>
    <t>4F1902</t>
    <phoneticPr fontId="4" type="noConversion"/>
  </si>
  <si>
    <t>HOTWIND</t>
    <phoneticPr fontId="4" type="noConversion"/>
  </si>
  <si>
    <t>4F0703</t>
  </si>
  <si>
    <t>HI PANDA</t>
    <phoneticPr fontId="4" type="noConversion"/>
  </si>
  <si>
    <t>4F2102</t>
  </si>
  <si>
    <t>MINISO 名创优品</t>
    <phoneticPr fontId="4" type="noConversion"/>
  </si>
  <si>
    <t>4F2201</t>
    <phoneticPr fontId="4" type="noConversion"/>
  </si>
  <si>
    <t>阿童木</t>
    <phoneticPr fontId="4" type="noConversion"/>
  </si>
  <si>
    <t>4F2303</t>
  </si>
  <si>
    <t>DC</t>
    <phoneticPr fontId="4" type="noConversion"/>
  </si>
  <si>
    <t>4F2403</t>
    <phoneticPr fontId="4" type="noConversion"/>
  </si>
  <si>
    <t>肚脐眼NAVEL</t>
    <phoneticPr fontId="4" type="noConversion"/>
  </si>
  <si>
    <t>4F2803</t>
  </si>
  <si>
    <t>TOMS</t>
    <phoneticPr fontId="4" type="noConversion"/>
  </si>
  <si>
    <t>4F11B1</t>
  </si>
  <si>
    <t>ROCOCO</t>
    <phoneticPr fontId="4" type="noConversion"/>
  </si>
  <si>
    <t>4F2903</t>
    <phoneticPr fontId="4" type="noConversion"/>
  </si>
  <si>
    <t>REEMOOR</t>
    <phoneticPr fontId="4" type="noConversion"/>
  </si>
  <si>
    <t>4F3402</t>
  </si>
  <si>
    <t>EVES TEMPTATION</t>
    <phoneticPr fontId="4" type="noConversion"/>
  </si>
  <si>
    <t>4F5002</t>
  </si>
  <si>
    <t>COLUMBIA等</t>
    <phoneticPr fontId="4" type="noConversion"/>
  </si>
  <si>
    <t>4F2502</t>
    <phoneticPr fontId="4" type="noConversion"/>
  </si>
  <si>
    <t>MEET MIMIQ</t>
    <phoneticPr fontId="4" type="noConversion"/>
  </si>
  <si>
    <t>4F2602</t>
    <phoneticPr fontId="4" type="noConversion"/>
  </si>
  <si>
    <t>AJIDOU</t>
    <phoneticPr fontId="4" type="noConversion"/>
  </si>
  <si>
    <t>配饰</t>
    <phoneticPr fontId="4" type="noConversion"/>
  </si>
  <si>
    <t>4F2703</t>
  </si>
  <si>
    <t>PAUL FRANK</t>
    <phoneticPr fontId="4" type="noConversion"/>
  </si>
  <si>
    <t>4F29A2</t>
    <phoneticPr fontId="4" type="noConversion"/>
  </si>
  <si>
    <t>MS FLORA</t>
    <phoneticPr fontId="4" type="noConversion"/>
  </si>
  <si>
    <t>4F3003</t>
  </si>
  <si>
    <t>FOSS PLUS</t>
    <phoneticPr fontId="4" type="noConversion"/>
  </si>
  <si>
    <t>4F3202</t>
    <phoneticPr fontId="4" type="noConversion"/>
  </si>
  <si>
    <t>EBLIN</t>
    <phoneticPr fontId="4" type="noConversion"/>
  </si>
  <si>
    <t>4F3303</t>
    <phoneticPr fontId="4" type="noConversion"/>
  </si>
  <si>
    <t>BODY POPS</t>
    <phoneticPr fontId="4" type="noConversion"/>
  </si>
  <si>
    <t>4F3502</t>
    <phoneticPr fontId="4" type="noConversion"/>
  </si>
  <si>
    <t>爱美丽/IMI'S</t>
    <phoneticPr fontId="4" type="noConversion"/>
  </si>
  <si>
    <t>4F3602</t>
    <phoneticPr fontId="4" type="noConversion"/>
  </si>
  <si>
    <t>CRZ</t>
    <phoneticPr fontId="4" type="noConversion"/>
  </si>
  <si>
    <t>4F3802</t>
    <phoneticPr fontId="4" type="noConversion"/>
  </si>
  <si>
    <t>PANCOAT</t>
    <phoneticPr fontId="4" type="noConversion"/>
  </si>
  <si>
    <t>4F3902</t>
    <phoneticPr fontId="4" type="noConversion"/>
  </si>
  <si>
    <t>E-LAND</t>
    <phoneticPr fontId="4" type="noConversion"/>
  </si>
  <si>
    <t>4F4002</t>
  </si>
  <si>
    <t>THE SHOES BAR</t>
    <phoneticPr fontId="4" type="noConversion"/>
  </si>
  <si>
    <t>4F4101</t>
  </si>
  <si>
    <t>GXG</t>
    <phoneticPr fontId="4" type="noConversion"/>
  </si>
  <si>
    <t>4F4401</t>
    <phoneticPr fontId="4" type="noConversion"/>
  </si>
  <si>
    <t>速写CROQUIS</t>
    <phoneticPr fontId="4" type="noConversion"/>
  </si>
  <si>
    <t>4F4603</t>
    <phoneticPr fontId="4" type="noConversion"/>
  </si>
  <si>
    <t>MOMO</t>
    <phoneticPr fontId="4" type="noConversion"/>
  </si>
  <si>
    <t>4F4901</t>
  </si>
  <si>
    <t>NIKE 360</t>
    <phoneticPr fontId="4" type="noConversion"/>
  </si>
  <si>
    <t>4F5102</t>
    <phoneticPr fontId="4" type="noConversion"/>
  </si>
  <si>
    <t>MLB</t>
    <phoneticPr fontId="4" type="noConversion"/>
  </si>
  <si>
    <t>4F5201</t>
  </si>
  <si>
    <t>NIKE</t>
    <phoneticPr fontId="4" type="noConversion"/>
  </si>
  <si>
    <t>4F5303</t>
    <phoneticPr fontId="4" type="noConversion"/>
  </si>
  <si>
    <t>NEW BALANCE</t>
    <phoneticPr fontId="4" type="noConversion"/>
  </si>
  <si>
    <t>4FD036</t>
  </si>
  <si>
    <t>HI 百货水吧</t>
    <phoneticPr fontId="4" type="noConversion"/>
  </si>
  <si>
    <t>非正餐</t>
    <phoneticPr fontId="4" type="noConversion"/>
  </si>
  <si>
    <t>4FD037</t>
  </si>
  <si>
    <t>FJALLRAVEN</t>
    <phoneticPr fontId="4" type="noConversion"/>
  </si>
  <si>
    <t>4FD041</t>
    <phoneticPr fontId="4" type="noConversion"/>
  </si>
  <si>
    <t>MIX-STYLE</t>
    <phoneticPr fontId="4" type="noConversion"/>
  </si>
  <si>
    <t>数码电器</t>
    <phoneticPr fontId="4" type="noConversion"/>
  </si>
  <si>
    <t>4FD042</t>
    <phoneticPr fontId="4" type="noConversion"/>
  </si>
  <si>
    <t>HI KOREA</t>
    <phoneticPr fontId="4" type="noConversion"/>
  </si>
  <si>
    <t>4F5502</t>
    <phoneticPr fontId="4" type="noConversion"/>
  </si>
  <si>
    <t>HI 百货</t>
    <phoneticPr fontId="4" type="noConversion"/>
  </si>
  <si>
    <t>4F5703</t>
    <phoneticPr fontId="4" type="noConversion"/>
  </si>
  <si>
    <t>ADIDAS</t>
    <phoneticPr fontId="4" type="noConversion"/>
  </si>
  <si>
    <t>4F5803</t>
    <phoneticPr fontId="4" type="noConversion"/>
  </si>
  <si>
    <t>UNDER ARMOUR</t>
    <phoneticPr fontId="4" type="noConversion"/>
  </si>
  <si>
    <t>4F6002</t>
    <phoneticPr fontId="4" type="noConversion"/>
  </si>
  <si>
    <t>VANS</t>
    <phoneticPr fontId="4" type="noConversion"/>
  </si>
  <si>
    <t>4F6102</t>
  </si>
  <si>
    <t>SKECHERS</t>
    <phoneticPr fontId="4" type="noConversion"/>
  </si>
  <si>
    <t>4FD021</t>
    <phoneticPr fontId="4" type="noConversion"/>
  </si>
  <si>
    <t>HULAHULA、SHEARERSUGG</t>
    <phoneticPr fontId="4" type="noConversion"/>
  </si>
  <si>
    <t>4FD022</t>
    <phoneticPr fontId="4" type="noConversion"/>
  </si>
  <si>
    <t>BLUMENOVUM</t>
    <phoneticPr fontId="4" type="noConversion"/>
  </si>
  <si>
    <t>4FD040</t>
  </si>
  <si>
    <t>阿飞正传</t>
    <phoneticPr fontId="4" type="noConversion"/>
  </si>
  <si>
    <t>4FD023</t>
    <phoneticPr fontId="4" type="noConversion"/>
  </si>
  <si>
    <t>木九十</t>
    <phoneticPr fontId="4" type="noConversion"/>
  </si>
  <si>
    <t>4F2003</t>
  </si>
  <si>
    <t>MATERIAL GIRL</t>
    <phoneticPr fontId="4" type="noConversion"/>
  </si>
  <si>
    <t>4FD029</t>
  </si>
  <si>
    <t>DDC</t>
    <phoneticPr fontId="4" type="noConversion"/>
  </si>
  <si>
    <t>4FD031</t>
    <phoneticPr fontId="4" type="noConversion"/>
  </si>
  <si>
    <t>ZIPPO等</t>
    <phoneticPr fontId="4" type="noConversion"/>
  </si>
  <si>
    <t>4FD033</t>
  </si>
  <si>
    <t>LOGIN</t>
    <phoneticPr fontId="4" type="noConversion"/>
  </si>
  <si>
    <t>4FD034</t>
    <phoneticPr fontId="4" type="noConversion"/>
  </si>
  <si>
    <t>TOTORO</t>
    <phoneticPr fontId="4" type="noConversion"/>
  </si>
  <si>
    <t>4FD035</t>
  </si>
  <si>
    <t>肚脐眼</t>
    <phoneticPr fontId="4" type="noConversion"/>
  </si>
  <si>
    <t>4FT009</t>
  </si>
  <si>
    <t>LEVI S特卖</t>
    <phoneticPr fontId="4" type="noConversion"/>
  </si>
  <si>
    <t>4FT006</t>
    <phoneticPr fontId="4" type="noConversion"/>
  </si>
  <si>
    <t>VM特卖</t>
    <phoneticPr fontId="4" type="noConversion"/>
  </si>
  <si>
    <t>4FT020</t>
    <phoneticPr fontId="4" type="noConversion"/>
  </si>
  <si>
    <t>LE SAUNDA特卖</t>
    <phoneticPr fontId="4" type="noConversion"/>
  </si>
  <si>
    <t>F5</t>
  </si>
  <si>
    <t>4FT031</t>
  </si>
  <si>
    <t>BODY POPS特卖</t>
    <phoneticPr fontId="4" type="noConversion"/>
  </si>
  <si>
    <t>4FT028</t>
  </si>
  <si>
    <t>NEW BALANCE特卖</t>
    <phoneticPr fontId="4" type="noConversion"/>
  </si>
  <si>
    <t>4FT026</t>
  </si>
  <si>
    <t>JACK&amp;JONES特卖</t>
    <phoneticPr fontId="4" type="noConversion"/>
  </si>
  <si>
    <t>4FT022</t>
  </si>
  <si>
    <t>TW、ROEM特卖</t>
    <phoneticPr fontId="4" type="noConversion"/>
  </si>
  <si>
    <t>4FT043</t>
  </si>
  <si>
    <t>IMI S特卖</t>
  </si>
  <si>
    <t>服装</t>
  </si>
  <si>
    <t>4FT057</t>
    <phoneticPr fontId="4" type="noConversion"/>
  </si>
  <si>
    <t>GYMBOREE</t>
    <phoneticPr fontId="4" type="noConversion"/>
  </si>
  <si>
    <t>4FT062</t>
    <phoneticPr fontId="4" type="noConversion"/>
  </si>
  <si>
    <t>PAUL FRANK特卖</t>
    <phoneticPr fontId="4" type="noConversion"/>
  </si>
  <si>
    <t>F5</t>
    <phoneticPr fontId="4" type="noConversion"/>
  </si>
  <si>
    <t>5F0101</t>
    <phoneticPr fontId="4" type="noConversion"/>
  </si>
  <si>
    <t>朝阳科技广场</t>
    <phoneticPr fontId="4" type="noConversion"/>
  </si>
  <si>
    <t>数码电器</t>
    <phoneticPr fontId="4" type="noConversion"/>
  </si>
  <si>
    <t>5F0202</t>
    <phoneticPr fontId="4" type="noConversion"/>
  </si>
  <si>
    <t>MOTHERCARE</t>
    <phoneticPr fontId="4" type="noConversion"/>
  </si>
  <si>
    <t>家居生活</t>
    <phoneticPr fontId="4" type="noConversion"/>
  </si>
  <si>
    <t>5F0503</t>
    <phoneticPr fontId="4" type="noConversion"/>
  </si>
  <si>
    <t>LOLLIPOP等</t>
    <phoneticPr fontId="4" type="noConversion"/>
  </si>
  <si>
    <t>5F0603</t>
    <phoneticPr fontId="4" type="noConversion"/>
  </si>
  <si>
    <t>TEENIE WEENIE KIDS</t>
    <phoneticPr fontId="4" type="noConversion"/>
  </si>
  <si>
    <t>5F0803</t>
    <phoneticPr fontId="4" type="noConversion"/>
  </si>
  <si>
    <t>PAUL FRANK KIDS</t>
    <phoneticPr fontId="4" type="noConversion"/>
  </si>
  <si>
    <t>5F1002</t>
  </si>
  <si>
    <t>TOYS R US</t>
    <phoneticPr fontId="4" type="noConversion"/>
  </si>
  <si>
    <t>5F1102</t>
  </si>
  <si>
    <t>BABYLAND</t>
    <phoneticPr fontId="4" type="noConversion"/>
  </si>
  <si>
    <t>5F1203</t>
    <phoneticPr fontId="4" type="noConversion"/>
  </si>
  <si>
    <t>ROOKIE</t>
    <phoneticPr fontId="4" type="noConversion"/>
  </si>
  <si>
    <t>5F1403</t>
    <phoneticPr fontId="4" type="noConversion"/>
  </si>
  <si>
    <t>LIJIA BABY</t>
    <phoneticPr fontId="4" type="noConversion"/>
  </si>
  <si>
    <t>5F14A2</t>
  </si>
  <si>
    <t>HANSA</t>
    <phoneticPr fontId="4" type="noConversion"/>
  </si>
  <si>
    <t>5F1502</t>
  </si>
  <si>
    <t>雅咪贝贝</t>
    <phoneticPr fontId="4" type="noConversion"/>
  </si>
  <si>
    <t>5F2503</t>
  </si>
  <si>
    <t>WHEAT</t>
    <phoneticPr fontId="4" type="noConversion"/>
  </si>
  <si>
    <t>5F1602</t>
  </si>
  <si>
    <t>LEGO</t>
    <phoneticPr fontId="4" type="noConversion"/>
  </si>
  <si>
    <t>5F1702</t>
    <phoneticPr fontId="4" type="noConversion"/>
  </si>
  <si>
    <t>西瓜头</t>
    <phoneticPr fontId="4" type="noConversion"/>
  </si>
  <si>
    <t>文教娱乐</t>
    <phoneticPr fontId="4" type="noConversion"/>
  </si>
  <si>
    <t>5F1803</t>
  </si>
  <si>
    <t>ADIDAS KIDS</t>
    <phoneticPr fontId="4" type="noConversion"/>
  </si>
  <si>
    <t>5F1903</t>
    <phoneticPr fontId="4" type="noConversion"/>
  </si>
  <si>
    <t>NIKE KIDS</t>
    <phoneticPr fontId="4" type="noConversion"/>
  </si>
  <si>
    <t>5F2603</t>
  </si>
  <si>
    <t>PAW IN PAW</t>
    <phoneticPr fontId="4" type="noConversion"/>
  </si>
  <si>
    <t>5F26A1</t>
  </si>
  <si>
    <t>GUESS KIDS</t>
    <phoneticPr fontId="4" type="noConversion"/>
  </si>
  <si>
    <t>5F19A1</t>
    <phoneticPr fontId="4" type="noConversion"/>
  </si>
  <si>
    <t>RAG-MART</t>
    <phoneticPr fontId="4" type="noConversion"/>
  </si>
  <si>
    <t>5F2002</t>
    <phoneticPr fontId="4" type="noConversion"/>
  </si>
  <si>
    <t>DPAM</t>
    <phoneticPr fontId="4" type="noConversion"/>
  </si>
  <si>
    <t>5F2103</t>
    <phoneticPr fontId="4" type="noConversion"/>
  </si>
  <si>
    <t>Stride rite</t>
    <phoneticPr fontId="4" type="noConversion"/>
  </si>
  <si>
    <t>5F2203</t>
    <phoneticPr fontId="4" type="noConversion"/>
  </si>
  <si>
    <t>GXG KIDS</t>
    <phoneticPr fontId="4" type="noConversion"/>
  </si>
  <si>
    <t>5F2303</t>
    <phoneticPr fontId="4" type="noConversion"/>
  </si>
  <si>
    <t>JNBY BY JNBY</t>
    <phoneticPr fontId="4" type="noConversion"/>
  </si>
  <si>
    <t>5F2702</t>
  </si>
  <si>
    <t>ELAND KIDS</t>
    <phoneticPr fontId="4" type="noConversion"/>
  </si>
  <si>
    <t>5F2803</t>
    <phoneticPr fontId="4" type="noConversion"/>
  </si>
  <si>
    <t>GYMBOREE</t>
    <phoneticPr fontId="4" type="noConversion"/>
  </si>
  <si>
    <t>5F2901</t>
    <phoneticPr fontId="4" type="noConversion"/>
  </si>
  <si>
    <t>CROCS</t>
    <phoneticPr fontId="4" type="noConversion"/>
  </si>
  <si>
    <t>5F3001</t>
    <phoneticPr fontId="4" type="noConversion"/>
  </si>
  <si>
    <t>DQ</t>
    <phoneticPr fontId="4" type="noConversion"/>
  </si>
  <si>
    <t>非正餐</t>
    <phoneticPr fontId="4" type="noConversion"/>
  </si>
  <si>
    <t>5F3101</t>
    <phoneticPr fontId="4" type="noConversion"/>
  </si>
  <si>
    <t>PRETTY VALLEY</t>
    <phoneticPr fontId="4" type="noConversion"/>
  </si>
  <si>
    <t>化妆品</t>
    <phoneticPr fontId="4" type="noConversion"/>
  </si>
  <si>
    <t>5F3201</t>
    <phoneticPr fontId="4" type="noConversion"/>
  </si>
  <si>
    <t>lavie home</t>
    <phoneticPr fontId="4" type="noConversion"/>
  </si>
  <si>
    <t>5FD029</t>
  </si>
  <si>
    <t>陶然瓷坊</t>
    <phoneticPr fontId="4" type="noConversion"/>
  </si>
  <si>
    <t>5F3302</t>
  </si>
  <si>
    <t>全爱工匠</t>
    <phoneticPr fontId="4" type="noConversion"/>
  </si>
  <si>
    <t>配饰</t>
    <phoneticPr fontId="4" type="noConversion"/>
  </si>
  <si>
    <t>5F3401</t>
  </si>
  <si>
    <t>HI KOREA</t>
    <phoneticPr fontId="4" type="noConversion"/>
  </si>
  <si>
    <t>5F3501</t>
    <phoneticPr fontId="4" type="noConversion"/>
  </si>
  <si>
    <t>尚品宅配</t>
    <phoneticPr fontId="4" type="noConversion"/>
  </si>
  <si>
    <t>5F3601</t>
  </si>
  <si>
    <t>CANDY LAB 糖果研究室</t>
    <phoneticPr fontId="4" type="noConversion"/>
  </si>
  <si>
    <t>5F3701</t>
  </si>
  <si>
    <t>甲 33</t>
    <phoneticPr fontId="4" type="noConversion"/>
  </si>
  <si>
    <t>专项服务</t>
    <phoneticPr fontId="4" type="noConversion"/>
  </si>
  <si>
    <t>5F3801</t>
    <phoneticPr fontId="4" type="noConversion"/>
  </si>
  <si>
    <t>CUTIE NAIL 悦 指间</t>
    <phoneticPr fontId="4" type="noConversion"/>
  </si>
  <si>
    <t>5F3901</t>
  </si>
  <si>
    <t>彩秀 ESSENSUALS</t>
    <phoneticPr fontId="4" type="noConversion"/>
  </si>
  <si>
    <t>5F4001</t>
    <phoneticPr fontId="4" type="noConversion"/>
  </si>
  <si>
    <t>巴黎汇</t>
    <phoneticPr fontId="4" type="noConversion"/>
  </si>
  <si>
    <t>5F4101</t>
    <phoneticPr fontId="4" type="noConversion"/>
  </si>
  <si>
    <t>同或绘馆</t>
    <phoneticPr fontId="4" type="noConversion"/>
  </si>
  <si>
    <t>休闲娱乐</t>
    <phoneticPr fontId="4" type="noConversion"/>
  </si>
  <si>
    <t>5F4201</t>
  </si>
  <si>
    <t>单向街</t>
    <phoneticPr fontId="4" type="noConversion"/>
  </si>
  <si>
    <t>5F4301</t>
    <phoneticPr fontId="4" type="noConversion"/>
  </si>
  <si>
    <t>青瓷故事馆</t>
    <phoneticPr fontId="4" type="noConversion"/>
  </si>
  <si>
    <t>5F4401</t>
    <phoneticPr fontId="4" type="noConversion"/>
  </si>
  <si>
    <t>DISC</t>
    <phoneticPr fontId="4" type="noConversion"/>
  </si>
  <si>
    <t>5F4501</t>
    <phoneticPr fontId="4" type="noConversion"/>
  </si>
  <si>
    <t>awfully chocolate</t>
    <phoneticPr fontId="4" type="noConversion"/>
  </si>
  <si>
    <t>5F4601</t>
    <phoneticPr fontId="4" type="noConversion"/>
  </si>
  <si>
    <t>MS BONBON</t>
    <phoneticPr fontId="4" type="noConversion"/>
  </si>
  <si>
    <t>5F4701</t>
    <phoneticPr fontId="4" type="noConversion"/>
  </si>
  <si>
    <t>曼思欢乐厨房</t>
    <phoneticPr fontId="4" type="noConversion"/>
  </si>
  <si>
    <t>5F4801</t>
    <phoneticPr fontId="4" type="noConversion"/>
  </si>
  <si>
    <t>星巴克</t>
    <phoneticPr fontId="4" type="noConversion"/>
  </si>
  <si>
    <t>5F5001</t>
    <phoneticPr fontId="4" type="noConversion"/>
  </si>
  <si>
    <t>TIAGO</t>
    <phoneticPr fontId="4" type="noConversion"/>
  </si>
  <si>
    <t>正餐</t>
    <phoneticPr fontId="4" type="noConversion"/>
  </si>
  <si>
    <t>5F5101</t>
    <phoneticPr fontId="4" type="noConversion"/>
  </si>
  <si>
    <t>浆宝</t>
    <phoneticPr fontId="4" type="noConversion"/>
  </si>
  <si>
    <t>5FD005</t>
    <phoneticPr fontId="4" type="noConversion"/>
  </si>
  <si>
    <t>CARRERA</t>
    <phoneticPr fontId="4" type="noConversion"/>
  </si>
  <si>
    <t>5FD014</t>
  </si>
  <si>
    <t>悦童</t>
    <phoneticPr fontId="4" type="noConversion"/>
  </si>
  <si>
    <t>5FD015</t>
    <phoneticPr fontId="4" type="noConversion"/>
  </si>
  <si>
    <t>霾星人</t>
    <phoneticPr fontId="4" type="noConversion"/>
  </si>
  <si>
    <t>5FD018</t>
  </si>
  <si>
    <t>INMOTION 乐行体感车</t>
    <phoneticPr fontId="4" type="noConversion"/>
  </si>
  <si>
    <t>5FD019</t>
  </si>
  <si>
    <t>棉花糖</t>
    <phoneticPr fontId="4" type="noConversion"/>
  </si>
  <si>
    <t>5FD028</t>
  </si>
  <si>
    <t>兔子不在家</t>
    <phoneticPr fontId="4" type="noConversion"/>
  </si>
  <si>
    <t>5FD023</t>
  </si>
  <si>
    <t>DELIZIEFOLLIE</t>
    <phoneticPr fontId="4" type="noConversion"/>
  </si>
  <si>
    <t>5FD024</t>
  </si>
  <si>
    <t>木玩世家等</t>
    <phoneticPr fontId="4" type="noConversion"/>
  </si>
  <si>
    <t>5FD025</t>
    <phoneticPr fontId="4" type="noConversion"/>
  </si>
  <si>
    <t>DODO KIDS</t>
    <phoneticPr fontId="4" type="noConversion"/>
  </si>
  <si>
    <t>楼层小计</t>
    <phoneticPr fontId="4" type="noConversion"/>
  </si>
  <si>
    <t>F6</t>
  </si>
  <si>
    <t>6F0401</t>
    <phoneticPr fontId="4" type="noConversion"/>
  </si>
  <si>
    <t>三元梅园</t>
    <phoneticPr fontId="4" type="noConversion"/>
  </si>
  <si>
    <t>非正餐</t>
    <phoneticPr fontId="4" type="noConversion"/>
  </si>
  <si>
    <t>6F04A1</t>
    <phoneticPr fontId="4" type="noConversion"/>
  </si>
  <si>
    <t>STICKHOUSE</t>
    <phoneticPr fontId="4" type="noConversion"/>
  </si>
  <si>
    <t>F6</t>
    <phoneticPr fontId="4" type="noConversion"/>
  </si>
  <si>
    <t>6F0501</t>
    <phoneticPr fontId="4" type="noConversion"/>
  </si>
  <si>
    <t>西堤牛排</t>
    <phoneticPr fontId="4" type="noConversion"/>
  </si>
  <si>
    <t>正餐</t>
    <phoneticPr fontId="4" type="noConversion"/>
  </si>
  <si>
    <t>F6</t>
    <phoneticPr fontId="4" type="noConversion"/>
  </si>
  <si>
    <t>6F0601</t>
    <phoneticPr fontId="4" type="noConversion"/>
  </si>
  <si>
    <t>MR.PIZZA</t>
    <phoneticPr fontId="4" type="noConversion"/>
  </si>
  <si>
    <t>非正餐</t>
    <phoneticPr fontId="4" type="noConversion"/>
  </si>
  <si>
    <t>6F0701</t>
    <phoneticPr fontId="4" type="noConversion"/>
  </si>
  <si>
    <t>满记甜品</t>
    <phoneticPr fontId="4" type="noConversion"/>
  </si>
  <si>
    <t>6F0801</t>
    <phoneticPr fontId="4" type="noConversion"/>
  </si>
  <si>
    <t>金鼎轩</t>
    <phoneticPr fontId="4" type="noConversion"/>
  </si>
  <si>
    <t>6F0902</t>
    <phoneticPr fontId="4" type="noConversion"/>
  </si>
  <si>
    <t>外婆家</t>
    <phoneticPr fontId="4" type="noConversion"/>
  </si>
  <si>
    <t>正餐</t>
    <phoneticPr fontId="4" type="noConversion"/>
  </si>
  <si>
    <t>6F1001</t>
    <phoneticPr fontId="4" type="noConversion"/>
  </si>
  <si>
    <t>权金城</t>
    <phoneticPr fontId="4" type="noConversion"/>
  </si>
  <si>
    <t>6F1102</t>
    <phoneticPr fontId="4" type="noConversion"/>
  </si>
  <si>
    <t>潮粤小馆</t>
    <phoneticPr fontId="4" type="noConversion"/>
  </si>
  <si>
    <t>6F0101</t>
    <phoneticPr fontId="4" type="noConversion"/>
  </si>
  <si>
    <t>泰和草本</t>
    <phoneticPr fontId="4" type="noConversion"/>
  </si>
  <si>
    <t>6F1203</t>
    <phoneticPr fontId="4" type="noConversion"/>
  </si>
  <si>
    <t>很有面</t>
    <phoneticPr fontId="4" type="noConversion"/>
  </si>
  <si>
    <t>6F03A2</t>
  </si>
  <si>
    <t>小面驾到</t>
    <phoneticPr fontId="4" type="noConversion"/>
  </si>
  <si>
    <t>6F1501</t>
    <phoneticPr fontId="4" type="noConversion"/>
  </si>
  <si>
    <t>一麻一辣</t>
    <phoneticPr fontId="4" type="noConversion"/>
  </si>
  <si>
    <t>6F1803</t>
    <phoneticPr fontId="4" type="noConversion"/>
  </si>
  <si>
    <t>博多一幸舍</t>
    <phoneticPr fontId="4" type="noConversion"/>
  </si>
  <si>
    <t>6F2201</t>
    <phoneticPr fontId="4" type="noConversion"/>
  </si>
  <si>
    <t>大渔</t>
    <phoneticPr fontId="4" type="noConversion"/>
  </si>
  <si>
    <t>6F16A1</t>
    <phoneticPr fontId="4" type="noConversion"/>
  </si>
  <si>
    <t>一品小笼</t>
    <phoneticPr fontId="4" type="noConversion"/>
  </si>
  <si>
    <t>6F16B1</t>
    <phoneticPr fontId="4" type="noConversion"/>
  </si>
  <si>
    <t>滇草香</t>
    <phoneticPr fontId="4" type="noConversion"/>
  </si>
  <si>
    <t>6F1702</t>
    <phoneticPr fontId="4" type="noConversion"/>
  </si>
  <si>
    <t>很高兴遇见你</t>
    <phoneticPr fontId="4" type="noConversion"/>
  </si>
  <si>
    <t>6F1902</t>
    <phoneticPr fontId="4" type="noConversion"/>
  </si>
  <si>
    <t>争鲜</t>
    <phoneticPr fontId="4" type="noConversion"/>
  </si>
  <si>
    <t>6F2001</t>
    <phoneticPr fontId="4" type="noConversion"/>
  </si>
  <si>
    <t>鹿港小镇</t>
    <phoneticPr fontId="4" type="noConversion"/>
  </si>
  <si>
    <t>6F2102</t>
    <phoneticPr fontId="4" type="noConversion"/>
  </si>
  <si>
    <t>艾特尔诺</t>
    <phoneticPr fontId="4" type="noConversion"/>
  </si>
  <si>
    <t>6F2301</t>
    <phoneticPr fontId="4" type="noConversion"/>
  </si>
  <si>
    <t>肥猫</t>
    <phoneticPr fontId="4" type="noConversion"/>
  </si>
  <si>
    <t>6F2401</t>
    <phoneticPr fontId="4" type="noConversion"/>
  </si>
  <si>
    <t>MR J 周大侠</t>
    <phoneticPr fontId="4" type="noConversion"/>
  </si>
  <si>
    <t>6F2501</t>
    <phoneticPr fontId="4" type="noConversion"/>
  </si>
  <si>
    <t>神户六甲道</t>
    <phoneticPr fontId="4" type="noConversion"/>
  </si>
  <si>
    <t>F7</t>
  </si>
  <si>
    <t>6F2601</t>
    <phoneticPr fontId="4" type="noConversion"/>
  </si>
  <si>
    <t>57度湘</t>
    <phoneticPr fontId="4" type="noConversion"/>
  </si>
  <si>
    <t>6F2701</t>
    <phoneticPr fontId="4" type="noConversion"/>
  </si>
  <si>
    <t>薛蟠</t>
    <phoneticPr fontId="4" type="noConversion"/>
  </si>
  <si>
    <t>F8</t>
  </si>
  <si>
    <t>6F2801</t>
    <phoneticPr fontId="4" type="noConversion"/>
  </si>
  <si>
    <t>MIU 秘团</t>
    <phoneticPr fontId="4" type="noConversion"/>
  </si>
  <si>
    <t>6F2901</t>
  </si>
  <si>
    <t>爵士屋</t>
    <phoneticPr fontId="4" type="noConversion"/>
  </si>
  <si>
    <t>6F3001</t>
    <phoneticPr fontId="4" type="noConversion"/>
  </si>
  <si>
    <t>费尼</t>
    <phoneticPr fontId="4" type="noConversion"/>
  </si>
  <si>
    <t>6F21A1</t>
    <phoneticPr fontId="4" type="noConversion"/>
  </si>
  <si>
    <t>树心旁</t>
    <phoneticPr fontId="4" type="noConversion"/>
  </si>
  <si>
    <t>6F3101</t>
    <phoneticPr fontId="4" type="noConversion"/>
  </si>
  <si>
    <t>THE RUG CHAT ROOM</t>
    <phoneticPr fontId="4" type="noConversion"/>
  </si>
  <si>
    <t>6FD002</t>
  </si>
  <si>
    <t>马迭尔冰棍</t>
    <phoneticPr fontId="4" type="noConversion"/>
  </si>
  <si>
    <t>6FD003</t>
  </si>
  <si>
    <t>漫果工坊</t>
    <phoneticPr fontId="4" type="noConversion"/>
  </si>
  <si>
    <t>6FD004</t>
  </si>
  <si>
    <t>CAKE BOSS</t>
    <phoneticPr fontId="4" type="noConversion"/>
  </si>
  <si>
    <t>6FT001</t>
    <phoneticPr fontId="4" type="noConversion"/>
  </si>
  <si>
    <t>悦木之源</t>
    <phoneticPr fontId="4" type="noConversion"/>
  </si>
  <si>
    <t>家居生活</t>
    <phoneticPr fontId="4" type="noConversion"/>
  </si>
  <si>
    <t>F7</t>
    <phoneticPr fontId="4" type="noConversion"/>
  </si>
  <si>
    <t>7F0102</t>
    <phoneticPr fontId="4" type="noConversion"/>
  </si>
  <si>
    <t>水货</t>
    <phoneticPr fontId="4" type="noConversion"/>
  </si>
  <si>
    <t>正餐</t>
    <phoneticPr fontId="4" type="noConversion"/>
  </si>
  <si>
    <t>7F0203</t>
    <phoneticPr fontId="4" type="noConversion"/>
  </si>
  <si>
    <t>串亭烧烤居酒屋</t>
    <phoneticPr fontId="4" type="noConversion"/>
  </si>
  <si>
    <t>7F0301</t>
    <phoneticPr fontId="4" type="noConversion"/>
  </si>
  <si>
    <t>赤坂亭</t>
    <phoneticPr fontId="4" type="noConversion"/>
  </si>
  <si>
    <t>7F0401</t>
    <phoneticPr fontId="4" type="noConversion"/>
  </si>
  <si>
    <t>拿渡</t>
    <phoneticPr fontId="4" type="noConversion"/>
  </si>
  <si>
    <t>7F05A1</t>
    <phoneticPr fontId="4" type="noConversion"/>
  </si>
  <si>
    <t>度小月</t>
    <phoneticPr fontId="4" type="noConversion"/>
  </si>
  <si>
    <t>7F05B1</t>
    <phoneticPr fontId="4" type="noConversion"/>
  </si>
  <si>
    <t>雕爷牛腩</t>
    <phoneticPr fontId="4" type="noConversion"/>
  </si>
  <si>
    <t>7F0603</t>
  </si>
  <si>
    <t>心泰心厨</t>
    <phoneticPr fontId="4" type="noConversion"/>
  </si>
  <si>
    <t>7F0701</t>
    <phoneticPr fontId="4" type="noConversion"/>
  </si>
  <si>
    <t>苗乡楼</t>
    <phoneticPr fontId="4" type="noConversion"/>
  </si>
  <si>
    <t>7F0801</t>
    <phoneticPr fontId="4" type="noConversion"/>
  </si>
  <si>
    <t>便宜坊</t>
    <phoneticPr fontId="4" type="noConversion"/>
  </si>
  <si>
    <t>7F0902</t>
  </si>
  <si>
    <t>西贝</t>
    <phoneticPr fontId="4" type="noConversion"/>
  </si>
  <si>
    <t>7F1002</t>
    <phoneticPr fontId="4" type="noConversion"/>
  </si>
  <si>
    <t>新辣道</t>
    <phoneticPr fontId="4" type="noConversion"/>
  </si>
  <si>
    <t>7F1103</t>
    <phoneticPr fontId="4" type="noConversion"/>
  </si>
  <si>
    <t>旺池</t>
    <phoneticPr fontId="4" type="noConversion"/>
  </si>
  <si>
    <t>7F1201</t>
    <phoneticPr fontId="4" type="noConversion"/>
  </si>
  <si>
    <t>望湘园</t>
    <phoneticPr fontId="4" type="noConversion"/>
  </si>
  <si>
    <t>7F1301</t>
    <phoneticPr fontId="4" type="noConversion"/>
  </si>
  <si>
    <t>品苑</t>
    <phoneticPr fontId="4" type="noConversion"/>
  </si>
  <si>
    <t>7F1401</t>
    <phoneticPr fontId="4" type="noConversion"/>
  </si>
  <si>
    <t>将太无二</t>
    <phoneticPr fontId="4" type="noConversion"/>
  </si>
  <si>
    <t>7F15A1</t>
    <phoneticPr fontId="4" type="noConversion"/>
  </si>
  <si>
    <t>饺来饺去</t>
    <phoneticPr fontId="4" type="noConversion"/>
  </si>
  <si>
    <t>7F15B1</t>
    <phoneticPr fontId="4" type="noConversion"/>
  </si>
  <si>
    <t>HI 辣</t>
    <phoneticPr fontId="4" type="noConversion"/>
  </si>
  <si>
    <t>7F15C1</t>
    <phoneticPr fontId="4" type="noConversion"/>
  </si>
  <si>
    <t>海盗猫</t>
    <phoneticPr fontId="4" type="noConversion"/>
  </si>
  <si>
    <t>7FD001</t>
    <phoneticPr fontId="4" type="noConversion"/>
  </si>
  <si>
    <t>集美红酒</t>
    <phoneticPr fontId="4" type="noConversion"/>
  </si>
  <si>
    <t>7F1602</t>
    <phoneticPr fontId="4" type="noConversion"/>
  </si>
  <si>
    <t>云海肴</t>
    <phoneticPr fontId="4" type="noConversion"/>
  </si>
  <si>
    <t>7F1801</t>
    <phoneticPr fontId="4" type="noConversion"/>
  </si>
  <si>
    <t>鲜芋仙</t>
    <phoneticPr fontId="4" type="noConversion"/>
  </si>
  <si>
    <t>7FZ011</t>
    <phoneticPr fontId="4" type="noConversion"/>
  </si>
  <si>
    <t>冠军冰场</t>
    <phoneticPr fontId="4" type="noConversion"/>
  </si>
  <si>
    <t>休闲娱乐</t>
    <phoneticPr fontId="4" type="noConversion"/>
  </si>
  <si>
    <t>楼层小计</t>
    <phoneticPr fontId="4" type="noConversion"/>
  </si>
  <si>
    <t>F8</t>
    <phoneticPr fontId="4" type="noConversion"/>
  </si>
  <si>
    <t>8F0102</t>
    <phoneticPr fontId="4" type="noConversion"/>
  </si>
  <si>
    <t>一品三笑</t>
    <phoneticPr fontId="4" type="noConversion"/>
  </si>
  <si>
    <t>8F0201</t>
    <phoneticPr fontId="4" type="noConversion"/>
  </si>
  <si>
    <t>汉堡王</t>
    <phoneticPr fontId="4" type="noConversion"/>
  </si>
  <si>
    <t>8F0302</t>
    <phoneticPr fontId="4" type="noConversion"/>
  </si>
  <si>
    <t>萨丁小厨</t>
    <phoneticPr fontId="4" type="noConversion"/>
  </si>
  <si>
    <t>8F0401</t>
    <phoneticPr fontId="4" type="noConversion"/>
  </si>
  <si>
    <t>权味</t>
    <phoneticPr fontId="4" type="noConversion"/>
  </si>
  <si>
    <t>8F0501</t>
    <phoneticPr fontId="4" type="noConversion"/>
  </si>
  <si>
    <t>面香居</t>
    <phoneticPr fontId="4" type="noConversion"/>
  </si>
  <si>
    <t>8F0601</t>
    <phoneticPr fontId="4" type="noConversion"/>
  </si>
  <si>
    <t>萨莉亚</t>
    <phoneticPr fontId="4" type="noConversion"/>
  </si>
  <si>
    <t>8F0701</t>
    <phoneticPr fontId="4" type="noConversion"/>
  </si>
  <si>
    <t>胡椒厨房</t>
    <phoneticPr fontId="4" type="noConversion"/>
  </si>
  <si>
    <t>8F0801</t>
    <phoneticPr fontId="4" type="noConversion"/>
  </si>
  <si>
    <t>肯德基</t>
    <phoneticPr fontId="4" type="noConversion"/>
  </si>
  <si>
    <t>8F09A1</t>
    <phoneticPr fontId="4" type="noConversion"/>
  </si>
  <si>
    <t>醉三分</t>
    <phoneticPr fontId="4" type="noConversion"/>
  </si>
  <si>
    <t>8F09B1</t>
    <phoneticPr fontId="4" type="noConversion"/>
  </si>
  <si>
    <t>赛百味</t>
    <phoneticPr fontId="4" type="noConversion"/>
  </si>
  <si>
    <t>8F09C1</t>
    <phoneticPr fontId="4" type="noConversion"/>
  </si>
  <si>
    <t>鲜饮空间</t>
    <phoneticPr fontId="4" type="noConversion"/>
  </si>
  <si>
    <t>8F10A1</t>
    <phoneticPr fontId="4" type="noConversion"/>
  </si>
  <si>
    <t>丸龟制面</t>
    <phoneticPr fontId="4" type="noConversion"/>
  </si>
  <si>
    <t>非正餐</t>
    <phoneticPr fontId="4" type="noConversion"/>
  </si>
  <si>
    <t>8F10B1</t>
    <phoneticPr fontId="4" type="noConversion"/>
  </si>
  <si>
    <t>澳门味道</t>
    <phoneticPr fontId="4" type="noConversion"/>
  </si>
  <si>
    <t>非正餐</t>
    <phoneticPr fontId="4" type="noConversion"/>
  </si>
  <si>
    <t>8F10C1</t>
    <phoneticPr fontId="4" type="noConversion"/>
  </si>
  <si>
    <t>NEW YORK FRIES</t>
    <phoneticPr fontId="4" type="noConversion"/>
  </si>
  <si>
    <t>8F1303</t>
    <phoneticPr fontId="4" type="noConversion"/>
  </si>
  <si>
    <t>玩伴</t>
    <phoneticPr fontId="4" type="noConversion"/>
  </si>
  <si>
    <t>8F14A3</t>
    <phoneticPr fontId="4" type="noConversion"/>
  </si>
  <si>
    <t>56度 CAKE</t>
    <phoneticPr fontId="4" type="noConversion"/>
  </si>
  <si>
    <t>F8</t>
    <phoneticPr fontId="4" type="noConversion"/>
  </si>
  <si>
    <t>8F14B2</t>
    <phoneticPr fontId="4" type="noConversion"/>
  </si>
  <si>
    <t>咖喱虎</t>
    <phoneticPr fontId="4" type="noConversion"/>
  </si>
  <si>
    <t>8F1501</t>
    <phoneticPr fontId="4" type="noConversion"/>
  </si>
  <si>
    <t>珍仕菓</t>
    <phoneticPr fontId="4" type="noConversion"/>
  </si>
  <si>
    <t>8F15A1</t>
    <phoneticPr fontId="4" type="noConversion"/>
  </si>
  <si>
    <t>泰焦鸡</t>
    <phoneticPr fontId="4" type="noConversion"/>
  </si>
  <si>
    <t>8F1601</t>
    <phoneticPr fontId="4" type="noConversion"/>
  </si>
  <si>
    <t>贝尔多爸爸</t>
    <phoneticPr fontId="4" type="noConversion"/>
  </si>
  <si>
    <t>8F1702</t>
  </si>
  <si>
    <t>找茶</t>
    <phoneticPr fontId="4" type="noConversion"/>
  </si>
  <si>
    <t>8F1801</t>
    <phoneticPr fontId="4" type="noConversion"/>
  </si>
  <si>
    <t>鲜元素</t>
    <phoneticPr fontId="4" type="noConversion"/>
  </si>
  <si>
    <t>8F2001</t>
    <phoneticPr fontId="4" type="noConversion"/>
  </si>
  <si>
    <t>吉野家+DQ</t>
    <phoneticPr fontId="4" type="noConversion"/>
  </si>
  <si>
    <t>8F2101</t>
    <phoneticPr fontId="4" type="noConversion"/>
  </si>
  <si>
    <t>呷哺呷哺</t>
    <phoneticPr fontId="4" type="noConversion"/>
  </si>
  <si>
    <t>8F26A1</t>
  </si>
  <si>
    <t>文宇奶酪</t>
    <phoneticPr fontId="4" type="noConversion"/>
  </si>
  <si>
    <t>8F26B1</t>
    <phoneticPr fontId="4" type="noConversion"/>
  </si>
  <si>
    <t>阳光物语</t>
    <phoneticPr fontId="4" type="noConversion"/>
  </si>
  <si>
    <t>8F2701</t>
  </si>
  <si>
    <t>COLDSTONE</t>
    <phoneticPr fontId="4" type="noConversion"/>
  </si>
  <si>
    <t>8F2801</t>
    <phoneticPr fontId="4" type="noConversion"/>
  </si>
  <si>
    <t>许留山</t>
    <phoneticPr fontId="4" type="noConversion"/>
  </si>
  <si>
    <t>8FD003</t>
  </si>
  <si>
    <t>多得路</t>
    <phoneticPr fontId="4" type="noConversion"/>
  </si>
  <si>
    <t>8FD004</t>
  </si>
  <si>
    <t>酷姆思CRUMBS</t>
    <phoneticPr fontId="4" type="noConversion"/>
  </si>
  <si>
    <t>8FD005</t>
    <phoneticPr fontId="4" type="noConversion"/>
  </si>
  <si>
    <t>香记肉干</t>
    <phoneticPr fontId="4" type="noConversion"/>
  </si>
  <si>
    <t>8FD006</t>
  </si>
  <si>
    <t>爱有梅有</t>
    <phoneticPr fontId="4" type="noConversion"/>
  </si>
  <si>
    <t>8FD007</t>
  </si>
  <si>
    <t>太平洋咖啡</t>
    <phoneticPr fontId="4" type="noConversion"/>
  </si>
  <si>
    <t>8FD008</t>
    <phoneticPr fontId="4" type="noConversion"/>
  </si>
  <si>
    <t>Millons of milkshakes</t>
    <phoneticPr fontId="4" type="noConversion"/>
  </si>
  <si>
    <t>8FD009</t>
  </si>
  <si>
    <t>租宝戴戴</t>
    <phoneticPr fontId="4" type="noConversion"/>
  </si>
  <si>
    <t>配饰</t>
    <phoneticPr fontId="4" type="noConversion"/>
  </si>
  <si>
    <t>8FD010</t>
    <phoneticPr fontId="4" type="noConversion"/>
  </si>
  <si>
    <t>集品堂</t>
    <phoneticPr fontId="4" type="noConversion"/>
  </si>
  <si>
    <t>家居生活</t>
    <phoneticPr fontId="4" type="noConversion"/>
  </si>
  <si>
    <t>8FZ011</t>
    <phoneticPr fontId="4" type="noConversion"/>
  </si>
  <si>
    <t>金银岛</t>
    <phoneticPr fontId="4" type="noConversion"/>
  </si>
  <si>
    <t>休闲娱乐</t>
    <phoneticPr fontId="4" type="noConversion"/>
  </si>
  <si>
    <t>8FD012</t>
    <phoneticPr fontId="4" type="noConversion"/>
  </si>
  <si>
    <t>鲜品萃</t>
    <phoneticPr fontId="4" type="noConversion"/>
  </si>
  <si>
    <t>8FD013</t>
  </si>
  <si>
    <t>肖蒙马卡龙</t>
    <phoneticPr fontId="4" type="noConversion"/>
  </si>
  <si>
    <t>8FZ021</t>
  </si>
  <si>
    <t>金逸影院</t>
    <phoneticPr fontId="4" type="noConversion"/>
  </si>
  <si>
    <t>8FD011</t>
  </si>
  <si>
    <t>乐客VR</t>
    <phoneticPr fontId="4" type="noConversion"/>
  </si>
  <si>
    <t>8FZ031</t>
  </si>
  <si>
    <t>绿茶</t>
    <phoneticPr fontId="4" type="noConversion"/>
  </si>
  <si>
    <t>正餐</t>
    <phoneticPr fontId="4" type="noConversion"/>
  </si>
  <si>
    <t>楼层小计</t>
    <phoneticPr fontId="4" type="noConversion"/>
  </si>
  <si>
    <t>F9</t>
    <phoneticPr fontId="4" type="noConversion"/>
  </si>
  <si>
    <t>9F0101</t>
    <phoneticPr fontId="4" type="noConversion"/>
  </si>
  <si>
    <t>金钱豹</t>
    <phoneticPr fontId="4" type="noConversion"/>
  </si>
  <si>
    <t>正餐</t>
    <phoneticPr fontId="4" type="noConversion"/>
  </si>
  <si>
    <t>9F0201</t>
    <phoneticPr fontId="4" type="noConversion"/>
  </si>
  <si>
    <t>唐宫</t>
    <phoneticPr fontId="4" type="noConversion"/>
  </si>
  <si>
    <t>F9</t>
  </si>
  <si>
    <t>9F0302</t>
    <phoneticPr fontId="4" type="noConversion"/>
  </si>
  <si>
    <t>火炉火</t>
    <phoneticPr fontId="4" type="noConversion"/>
  </si>
  <si>
    <t>9F0403</t>
    <phoneticPr fontId="4" type="noConversion"/>
  </si>
  <si>
    <t>疆爱</t>
    <phoneticPr fontId="4" type="noConversion"/>
  </si>
  <si>
    <t>9F0501</t>
    <phoneticPr fontId="4" type="noConversion"/>
  </si>
  <si>
    <t>八八空间</t>
    <phoneticPr fontId="4" type="noConversion"/>
  </si>
  <si>
    <t>文教娱乐</t>
    <phoneticPr fontId="4" type="noConversion"/>
  </si>
  <si>
    <t>9FZ011</t>
    <phoneticPr fontId="4" type="noConversion"/>
  </si>
  <si>
    <t>柏斯琴行</t>
    <phoneticPr fontId="4" type="noConversion"/>
  </si>
  <si>
    <t>楼层小计</t>
    <phoneticPr fontId="4" type="noConversion"/>
  </si>
  <si>
    <t>B1</t>
  </si>
  <si>
    <t>B10202</t>
    <phoneticPr fontId="4" type="noConversion"/>
  </si>
  <si>
    <t>TUTUANNA</t>
    <phoneticPr fontId="4" type="noConversion"/>
  </si>
  <si>
    <t>服装</t>
    <phoneticPr fontId="4" type="noConversion"/>
  </si>
  <si>
    <t>B10302</t>
    <phoneticPr fontId="4" type="noConversion"/>
  </si>
  <si>
    <t>蕾舒翠</t>
    <phoneticPr fontId="4" type="noConversion"/>
  </si>
  <si>
    <t>化妆品</t>
    <phoneticPr fontId="4" type="noConversion"/>
  </si>
  <si>
    <t>B10403</t>
    <phoneticPr fontId="4" type="noConversion"/>
  </si>
  <si>
    <t>木九十</t>
    <phoneticPr fontId="4" type="noConversion"/>
  </si>
  <si>
    <t>配饰</t>
    <phoneticPr fontId="4" type="noConversion"/>
  </si>
  <si>
    <t>B10502</t>
    <phoneticPr fontId="4" type="noConversion"/>
  </si>
  <si>
    <t>可多</t>
    <phoneticPr fontId="4" type="noConversion"/>
  </si>
  <si>
    <t>家居生活</t>
    <phoneticPr fontId="4" type="noConversion"/>
  </si>
  <si>
    <t>B10603</t>
    <phoneticPr fontId="4" type="noConversion"/>
  </si>
  <si>
    <t>CYO VAPE</t>
    <phoneticPr fontId="4" type="noConversion"/>
  </si>
  <si>
    <t>B10702</t>
  </si>
  <si>
    <t>UNCLE SMITH</t>
    <phoneticPr fontId="4" type="noConversion"/>
  </si>
  <si>
    <t>专项服务</t>
    <phoneticPr fontId="4" type="noConversion"/>
  </si>
  <si>
    <t>B10803</t>
  </si>
  <si>
    <t>HUSH</t>
    <phoneticPr fontId="4" type="noConversion"/>
  </si>
  <si>
    <t>B11003</t>
    <phoneticPr fontId="4" type="noConversion"/>
  </si>
  <si>
    <t>丽时美发</t>
    <phoneticPr fontId="4" type="noConversion"/>
  </si>
  <si>
    <t>B11102</t>
    <phoneticPr fontId="4" type="noConversion"/>
  </si>
  <si>
    <t>ABC COOKING STUDIO</t>
    <phoneticPr fontId="4" type="noConversion"/>
  </si>
  <si>
    <t>休闲娱乐</t>
    <phoneticPr fontId="4" type="noConversion"/>
  </si>
  <si>
    <t>B11202</t>
  </si>
  <si>
    <t>POP MART</t>
    <phoneticPr fontId="4" type="noConversion"/>
  </si>
  <si>
    <t>综合服务</t>
    <phoneticPr fontId="4" type="noConversion"/>
  </si>
  <si>
    <t>B1</t>
    <phoneticPr fontId="4" type="noConversion"/>
  </si>
  <si>
    <t>B11303</t>
    <phoneticPr fontId="4" type="noConversion"/>
  </si>
  <si>
    <t>多得路</t>
    <phoneticPr fontId="4" type="noConversion"/>
  </si>
  <si>
    <t>非正餐</t>
    <phoneticPr fontId="4" type="noConversion"/>
  </si>
  <si>
    <t>B11405</t>
  </si>
  <si>
    <t>SKIN FOOD</t>
    <phoneticPr fontId="4" type="noConversion"/>
  </si>
  <si>
    <t>B11502</t>
    <phoneticPr fontId="4" type="noConversion"/>
  </si>
  <si>
    <t>宝岛眼镜</t>
    <phoneticPr fontId="4" type="noConversion"/>
  </si>
  <si>
    <t>B11603</t>
  </si>
  <si>
    <t>B.DUCK</t>
    <phoneticPr fontId="4" type="noConversion"/>
  </si>
  <si>
    <t>B11604</t>
  </si>
  <si>
    <t>AGATHA</t>
    <phoneticPr fontId="4" type="noConversion"/>
  </si>
  <si>
    <t>B11705</t>
  </si>
  <si>
    <t>HT</t>
    <phoneticPr fontId="4" type="noConversion"/>
  </si>
  <si>
    <t>B11706</t>
  </si>
  <si>
    <t>CASIO</t>
    <phoneticPr fontId="4" type="noConversion"/>
  </si>
  <si>
    <t>B11803</t>
  </si>
  <si>
    <t>SWATCH</t>
    <phoneticPr fontId="4" type="noConversion"/>
  </si>
  <si>
    <t>B17801</t>
  </si>
  <si>
    <t>优禾生活</t>
    <phoneticPr fontId="4" type="noConversion"/>
  </si>
  <si>
    <t>B11802</t>
  </si>
  <si>
    <t>阿芙</t>
    <phoneticPr fontId="4" type="noConversion"/>
  </si>
  <si>
    <t>B11902</t>
  </si>
  <si>
    <t>KASANRIN</t>
    <phoneticPr fontId="4" type="noConversion"/>
  </si>
  <si>
    <t>B12001</t>
  </si>
  <si>
    <t>面包新语</t>
    <phoneticPr fontId="4" type="noConversion"/>
  </si>
  <si>
    <t>B12101</t>
  </si>
  <si>
    <t>EDIBLE</t>
    <phoneticPr fontId="4" type="noConversion"/>
  </si>
  <si>
    <t>B14005</t>
  </si>
  <si>
    <t>西树泡芙</t>
    <phoneticPr fontId="4" type="noConversion"/>
  </si>
  <si>
    <t>B12301</t>
  </si>
  <si>
    <t>爱一道</t>
    <phoneticPr fontId="4" type="noConversion"/>
  </si>
  <si>
    <t>B12402</t>
    <phoneticPr fontId="4" type="noConversion"/>
  </si>
  <si>
    <t>池田寿司</t>
    <phoneticPr fontId="4" type="noConversion"/>
  </si>
  <si>
    <t>B10103</t>
  </si>
  <si>
    <t>同仁堂</t>
    <phoneticPr fontId="4" type="noConversion"/>
  </si>
  <si>
    <t>B12503</t>
    <phoneticPr fontId="4" type="noConversion"/>
  </si>
  <si>
    <t>美珍香</t>
    <phoneticPr fontId="4" type="noConversion"/>
  </si>
  <si>
    <t>B12703</t>
    <phoneticPr fontId="4" type="noConversion"/>
  </si>
  <si>
    <t>西少爷肉夹馍</t>
    <phoneticPr fontId="4" type="noConversion"/>
  </si>
  <si>
    <t>非正餐</t>
    <phoneticPr fontId="4" type="noConversion"/>
  </si>
  <si>
    <t>B12805</t>
  </si>
  <si>
    <t>卡西欧</t>
    <phoneticPr fontId="4" type="noConversion"/>
  </si>
  <si>
    <t>配饰</t>
    <phoneticPr fontId="4" type="noConversion"/>
  </si>
  <si>
    <t>B12904</t>
  </si>
  <si>
    <t>CICIG</t>
    <phoneticPr fontId="4" type="noConversion"/>
  </si>
  <si>
    <t>B13001</t>
    <phoneticPr fontId="4" type="noConversion"/>
  </si>
  <si>
    <t>有机地球</t>
    <phoneticPr fontId="4" type="noConversion"/>
  </si>
  <si>
    <t>化妆品</t>
    <phoneticPr fontId="4" type="noConversion"/>
  </si>
  <si>
    <t>B13102</t>
  </si>
  <si>
    <t>COOL4</t>
    <phoneticPr fontId="4" type="noConversion"/>
  </si>
  <si>
    <t>B13203</t>
  </si>
  <si>
    <t>NUZZLE</t>
    <phoneticPr fontId="4" type="noConversion"/>
  </si>
  <si>
    <t>家居生活</t>
    <phoneticPr fontId="4" type="noConversion"/>
  </si>
  <si>
    <t>B13302</t>
  </si>
  <si>
    <t>BONE</t>
    <phoneticPr fontId="4" type="noConversion"/>
  </si>
  <si>
    <t>B13403</t>
    <phoneticPr fontId="4" type="noConversion"/>
  </si>
  <si>
    <t>贡茶</t>
    <phoneticPr fontId="4" type="noConversion"/>
  </si>
  <si>
    <t>B13501</t>
  </si>
  <si>
    <t>薯皇</t>
    <phoneticPr fontId="4" type="noConversion"/>
  </si>
  <si>
    <t>B13604</t>
    <phoneticPr fontId="4" type="noConversion"/>
  </si>
  <si>
    <t>优之良品</t>
    <phoneticPr fontId="4" type="noConversion"/>
  </si>
  <si>
    <t>B13702</t>
  </si>
  <si>
    <t>槑玩槑了</t>
    <phoneticPr fontId="4" type="noConversion"/>
  </si>
  <si>
    <t>B13803</t>
  </si>
  <si>
    <t>快乐柠檬</t>
    <phoneticPr fontId="4" type="noConversion"/>
  </si>
  <si>
    <t>B13902</t>
  </si>
  <si>
    <t>弹丸滋地</t>
    <phoneticPr fontId="4" type="noConversion"/>
  </si>
  <si>
    <t>B14106</t>
    <phoneticPr fontId="4" type="noConversion"/>
  </si>
  <si>
    <t>渔夫得利</t>
    <phoneticPr fontId="4" type="noConversion"/>
  </si>
  <si>
    <t>B14203</t>
    <phoneticPr fontId="4" type="noConversion"/>
  </si>
  <si>
    <t>小尾盐酥鸡</t>
    <phoneticPr fontId="4" type="noConversion"/>
  </si>
  <si>
    <t>B14302</t>
  </si>
  <si>
    <t>MAX FACTOR</t>
    <phoneticPr fontId="4" type="noConversion"/>
  </si>
  <si>
    <t>B14403</t>
  </si>
  <si>
    <t>HITOMI</t>
    <phoneticPr fontId="4" type="noConversion"/>
  </si>
  <si>
    <t>B14503</t>
  </si>
  <si>
    <t>悦木之源</t>
    <phoneticPr fontId="4" type="noConversion"/>
  </si>
  <si>
    <t>B14603</t>
  </si>
  <si>
    <t>林清轩</t>
    <phoneticPr fontId="4" type="noConversion"/>
  </si>
  <si>
    <t>B14703</t>
  </si>
  <si>
    <t>XOXO</t>
    <phoneticPr fontId="4" type="noConversion"/>
  </si>
  <si>
    <t>B14802</t>
    <phoneticPr fontId="4" type="noConversion"/>
  </si>
  <si>
    <t>霍尼韦尔</t>
    <phoneticPr fontId="4" type="noConversion"/>
  </si>
  <si>
    <t>B14904</t>
    <phoneticPr fontId="4" type="noConversion"/>
  </si>
  <si>
    <t>恋暖初茶</t>
    <phoneticPr fontId="4" type="noConversion"/>
  </si>
  <si>
    <t>B15002</t>
  </si>
  <si>
    <t>自然之宝</t>
    <phoneticPr fontId="4" type="noConversion"/>
  </si>
  <si>
    <t>B15102</t>
    <phoneticPr fontId="4" type="noConversion"/>
  </si>
  <si>
    <t>北澳宝蓝</t>
    <phoneticPr fontId="4" type="noConversion"/>
  </si>
  <si>
    <t>B15204</t>
    <phoneticPr fontId="4" type="noConversion"/>
  </si>
  <si>
    <t>喵不乖</t>
    <phoneticPr fontId="4" type="noConversion"/>
  </si>
  <si>
    <t>B15303</t>
    <phoneticPr fontId="4" type="noConversion"/>
  </si>
  <si>
    <t>吧台料理烘培工坊</t>
    <phoneticPr fontId="4" type="noConversion"/>
  </si>
  <si>
    <t>B15601</t>
    <phoneticPr fontId="4" type="noConversion"/>
  </si>
  <si>
    <t>哈霸欧顶</t>
    <phoneticPr fontId="4" type="noConversion"/>
  </si>
  <si>
    <t>B1</t>
    <phoneticPr fontId="4" type="noConversion"/>
  </si>
  <si>
    <t>B15702</t>
  </si>
  <si>
    <t>雅漾</t>
    <phoneticPr fontId="4" type="noConversion"/>
  </si>
  <si>
    <t>B10902</t>
  </si>
  <si>
    <t>elecom</t>
    <phoneticPr fontId="4" type="noConversion"/>
  </si>
  <si>
    <t>数码电器</t>
    <phoneticPr fontId="4" type="noConversion"/>
  </si>
  <si>
    <t>B10903</t>
  </si>
  <si>
    <t>MAKOTO 诚</t>
    <phoneticPr fontId="4" type="noConversion"/>
  </si>
  <si>
    <t>B15802</t>
    <phoneticPr fontId="4" type="noConversion"/>
  </si>
  <si>
    <t>DYSON</t>
    <phoneticPr fontId="4" type="noConversion"/>
  </si>
  <si>
    <t>B15903</t>
    <phoneticPr fontId="4" type="noConversion"/>
  </si>
  <si>
    <t>CHAUMONT</t>
    <phoneticPr fontId="4" type="noConversion"/>
  </si>
  <si>
    <t>B15904</t>
  </si>
  <si>
    <t>HOME TANG 堂悦坊</t>
    <phoneticPr fontId="4" type="noConversion"/>
  </si>
  <si>
    <t>B16003</t>
  </si>
  <si>
    <t>YANKEE CANDLE</t>
    <phoneticPr fontId="4" type="noConversion"/>
  </si>
  <si>
    <t>B16202</t>
  </si>
  <si>
    <t>极草</t>
    <phoneticPr fontId="4" type="noConversion"/>
  </si>
  <si>
    <t>B16303</t>
  </si>
  <si>
    <t>KLYDO</t>
    <phoneticPr fontId="4" type="noConversion"/>
  </si>
  <si>
    <t>B16403</t>
    <phoneticPr fontId="4" type="noConversion"/>
  </si>
  <si>
    <t>CANDY MASTER</t>
    <phoneticPr fontId="4" type="noConversion"/>
  </si>
  <si>
    <t>非正餐</t>
    <phoneticPr fontId="4" type="noConversion"/>
  </si>
  <si>
    <t>B16502</t>
    <phoneticPr fontId="4" type="noConversion"/>
  </si>
  <si>
    <t>雷诺瓦</t>
    <phoneticPr fontId="4" type="noConversion"/>
  </si>
  <si>
    <t>家居生活</t>
    <phoneticPr fontId="4" type="noConversion"/>
  </si>
  <si>
    <t>B16602</t>
    <phoneticPr fontId="4" type="noConversion"/>
  </si>
  <si>
    <t>安赛朵拉</t>
    <phoneticPr fontId="4" type="noConversion"/>
  </si>
  <si>
    <t>B16603</t>
  </si>
  <si>
    <t>阿芙</t>
    <phoneticPr fontId="4" type="noConversion"/>
  </si>
  <si>
    <t>化妆品</t>
    <phoneticPr fontId="4" type="noConversion"/>
  </si>
  <si>
    <t>B16701</t>
  </si>
  <si>
    <t>CAMPO MARZIO</t>
    <phoneticPr fontId="4" type="noConversion"/>
  </si>
  <si>
    <t>B16802</t>
    <phoneticPr fontId="4" type="noConversion"/>
  </si>
  <si>
    <t>LAMY</t>
    <phoneticPr fontId="4" type="noConversion"/>
  </si>
  <si>
    <t>B16902</t>
  </si>
  <si>
    <t>优贝施进口药妆</t>
    <phoneticPr fontId="4" type="noConversion"/>
  </si>
  <si>
    <t>B1</t>
    <phoneticPr fontId="4" type="noConversion"/>
  </si>
  <si>
    <t>B17001</t>
  </si>
  <si>
    <t>屈臣氏</t>
    <phoneticPr fontId="4" type="noConversion"/>
  </si>
  <si>
    <t>综合服务</t>
    <phoneticPr fontId="4" type="noConversion"/>
  </si>
  <si>
    <t>B17205</t>
  </si>
  <si>
    <t>INCOCO</t>
    <phoneticPr fontId="4" type="noConversion"/>
  </si>
  <si>
    <t>配饰</t>
    <phoneticPr fontId="4" type="noConversion"/>
  </si>
  <si>
    <t>B17302</t>
    <phoneticPr fontId="4" type="noConversion"/>
  </si>
  <si>
    <t>FANTASTICK</t>
    <phoneticPr fontId="4" type="noConversion"/>
  </si>
  <si>
    <t>B17402</t>
    <phoneticPr fontId="4" type="noConversion"/>
  </si>
  <si>
    <t>SOYYU</t>
    <phoneticPr fontId="4" type="noConversion"/>
  </si>
  <si>
    <t>B17403</t>
  </si>
  <si>
    <t>ANE MONE</t>
    <phoneticPr fontId="4" type="noConversion"/>
  </si>
  <si>
    <t>B17501</t>
    <phoneticPr fontId="4" type="noConversion"/>
  </si>
  <si>
    <t>U.SCEN</t>
    <phoneticPr fontId="4" type="noConversion"/>
  </si>
  <si>
    <t>B17701</t>
    <phoneticPr fontId="4" type="noConversion"/>
  </si>
  <si>
    <t>迷你美珠</t>
    <phoneticPr fontId="4" type="noConversion"/>
  </si>
  <si>
    <t>B17901</t>
  </si>
  <si>
    <t>撒露</t>
    <phoneticPr fontId="4" type="noConversion"/>
  </si>
  <si>
    <t>B12602</t>
    <phoneticPr fontId="4" type="noConversion"/>
  </si>
  <si>
    <t>三佰瑞</t>
    <phoneticPr fontId="4" type="noConversion"/>
  </si>
  <si>
    <t>B12204</t>
  </si>
  <si>
    <t>苏松府</t>
    <phoneticPr fontId="4" type="noConversion"/>
  </si>
  <si>
    <t>B1Z011</t>
    <phoneticPr fontId="4" type="noConversion"/>
  </si>
  <si>
    <t>永旺超市</t>
    <phoneticPr fontId="4" type="noConversion"/>
  </si>
  <si>
    <t>B1Z021</t>
  </si>
  <si>
    <t>小鬼当佳</t>
    <phoneticPr fontId="4" type="noConversion"/>
  </si>
  <si>
    <t>文教娱乐</t>
    <phoneticPr fontId="4" type="noConversion"/>
  </si>
  <si>
    <t>B2</t>
    <phoneticPr fontId="4" type="noConversion"/>
  </si>
  <si>
    <t>B20102</t>
    <phoneticPr fontId="4" type="noConversion"/>
  </si>
  <si>
    <t>美车堂B2</t>
    <phoneticPr fontId="4" type="noConversion"/>
  </si>
  <si>
    <t>专项服务</t>
    <phoneticPr fontId="4" type="noConversion"/>
  </si>
  <si>
    <t>楼层小计</t>
    <phoneticPr fontId="4" type="noConversion"/>
  </si>
  <si>
    <t>总计</t>
    <phoneticPr fontId="4" type="noConversion"/>
  </si>
  <si>
    <t>相关分析：</t>
  </si>
  <si>
    <t>1、本日总销售5960662.4元，其中餐饮业态销售占24.8%，非餐饮业态销售占75.2%。</t>
    <phoneticPr fontId="4" type="noConversion"/>
  </si>
  <si>
    <t>2、主题活动：会员签到积点停车劵大放送；</t>
    <phoneticPr fontId="4" type="noConversion"/>
  </si>
  <si>
    <t>3、ZARA、MD、monki、H&amp;M为估值。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</si>
</sst>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yyyy&quot;年&quot;m&quot;月&quot;d&quot;日&quot;;@"/>
    <numFmt numFmtId="177" formatCode="0.00_);[Red]\(0.00\)"/>
    <numFmt numFmtId="178" formatCode="[$-804]aaaa;@"/>
    <numFmt numFmtId="179" formatCode="#,##0.00_);[Red]\(#,##0.00\)"/>
    <numFmt numFmtId="180" formatCode="0_);[Red]\(0\)"/>
    <numFmt numFmtId="181" formatCode="_ * #,##0.0_ ;_ * \-#,##0.0_ ;_ * &quot;-&quot;?_ ;_ @_ "/>
    <numFmt numFmtId="182" formatCode="_(* #,##0_);_(* \(#,##0\);_(* &quot;-&quot;_);_(@_)"/>
    <numFmt numFmtId="183" formatCode="0.0%"/>
  </numFmts>
  <fonts count="10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B8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>
      <alignment vertical="center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left" vertical="center"/>
    </xf>
    <xf numFmtId="176" fontId="5" fillId="0" borderId="1" xfId="2" applyNumberFormat="1" applyFont="1" applyBorder="1" applyAlignment="1">
      <alignment vertical="center"/>
    </xf>
    <xf numFmtId="177" fontId="5" fillId="0" borderId="1" xfId="2" applyNumberFormat="1" applyFont="1" applyBorder="1" applyAlignment="1">
      <alignment horizontal="left" vertical="center"/>
    </xf>
    <xf numFmtId="178" fontId="2" fillId="0" borderId="0" xfId="2" applyNumberFormat="1" applyFont="1" applyAlignment="1">
      <alignment horizontal="center" vertical="center"/>
    </xf>
    <xf numFmtId="179" fontId="6" fillId="0" borderId="1" xfId="2" applyNumberFormat="1" applyFont="1" applyBorder="1" applyAlignment="1">
      <alignment horizontal="right" vertical="center"/>
    </xf>
    <xf numFmtId="180" fontId="6" fillId="0" borderId="1" xfId="2" applyNumberFormat="1" applyFont="1" applyBorder="1" applyAlignment="1">
      <alignment horizontal="left" vertical="center"/>
    </xf>
    <xf numFmtId="0" fontId="2" fillId="0" borderId="0" xfId="2" applyFont="1" applyAlignment="1">
      <alignment vertical="center"/>
    </xf>
    <xf numFmtId="49" fontId="7" fillId="0" borderId="0" xfId="2" applyNumberFormat="1" applyFont="1" applyAlignment="1">
      <alignment horizontal="left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/>
    </xf>
    <xf numFmtId="0" fontId="8" fillId="3" borderId="2" xfId="2" applyNumberFormat="1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 wrapText="1"/>
    </xf>
    <xf numFmtId="49" fontId="8" fillId="2" borderId="2" xfId="2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181" fontId="7" fillId="0" borderId="2" xfId="2" applyNumberFormat="1" applyFont="1" applyBorder="1" applyAlignment="1">
      <alignment vertical="center"/>
    </xf>
    <xf numFmtId="182" fontId="7" fillId="0" borderId="2" xfId="2" applyNumberFormat="1" applyFont="1" applyBorder="1" applyAlignment="1">
      <alignment vertical="center"/>
    </xf>
    <xf numFmtId="183" fontId="7" fillId="0" borderId="2" xfId="2" applyNumberFormat="1" applyFont="1" applyBorder="1" applyAlignment="1">
      <alignment vertical="center"/>
    </xf>
    <xf numFmtId="49" fontId="7" fillId="4" borderId="2" xfId="2" applyNumberFormat="1" applyFont="1" applyFill="1" applyBorder="1" applyAlignment="1" applyProtection="1">
      <alignment horizontal="left" vertical="center"/>
    </xf>
    <xf numFmtId="0" fontId="7" fillId="0" borderId="0" xfId="2" applyFont="1" applyAlignment="1">
      <alignment vertical="center"/>
    </xf>
    <xf numFmtId="0" fontId="7" fillId="0" borderId="2" xfId="2" applyNumberFormat="1" applyFont="1" applyFill="1" applyBorder="1" applyAlignment="1">
      <alignment horizontal="center" vertical="center"/>
    </xf>
    <xf numFmtId="49" fontId="7" fillId="0" borderId="2" xfId="2" applyNumberFormat="1" applyFont="1" applyBorder="1" applyAlignment="1">
      <alignment horizontal="left" vertical="center"/>
    </xf>
    <xf numFmtId="0" fontId="8" fillId="5" borderId="3" xfId="2" applyFont="1" applyFill="1" applyBorder="1" applyAlignment="1">
      <alignment vertical="center"/>
    </xf>
    <xf numFmtId="0" fontId="8" fillId="5" borderId="4" xfId="2" applyFont="1" applyFill="1" applyBorder="1" applyAlignment="1">
      <alignment vertical="center"/>
    </xf>
    <xf numFmtId="0" fontId="7" fillId="5" borderId="2" xfId="2" applyFont="1" applyFill="1" applyBorder="1" applyAlignment="1">
      <alignment horizontal="center" vertical="center"/>
    </xf>
    <xf numFmtId="181" fontId="7" fillId="5" borderId="2" xfId="2" applyNumberFormat="1" applyFont="1" applyFill="1" applyBorder="1" applyAlignment="1">
      <alignment vertical="center"/>
    </xf>
    <xf numFmtId="182" fontId="7" fillId="5" borderId="2" xfId="2" applyNumberFormat="1" applyFont="1" applyFill="1" applyBorder="1" applyAlignment="1">
      <alignment vertical="center"/>
    </xf>
    <xf numFmtId="183" fontId="7" fillId="5" borderId="2" xfId="2" applyNumberFormat="1" applyFont="1" applyFill="1" applyBorder="1" applyAlignment="1">
      <alignment vertical="center"/>
    </xf>
    <xf numFmtId="49" fontId="7" fillId="5" borderId="2" xfId="2" applyNumberFormat="1" applyFont="1" applyFill="1" applyBorder="1" applyAlignment="1">
      <alignment horizontal="left" vertical="center"/>
    </xf>
    <xf numFmtId="49" fontId="7" fillId="4" borderId="2" xfId="2" applyNumberFormat="1" applyFont="1" applyFill="1" applyBorder="1" applyAlignment="1">
      <alignment horizontal="left" vertical="center"/>
    </xf>
    <xf numFmtId="0" fontId="7" fillId="0" borderId="5" xfId="2" applyNumberFormat="1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7" fillId="0" borderId="2" xfId="2" applyNumberFormat="1" applyFont="1" applyFill="1" applyBorder="1" applyAlignment="1">
      <alignment vertical="center"/>
    </xf>
    <xf numFmtId="0" fontId="7" fillId="0" borderId="2" xfId="3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vertical="center"/>
    </xf>
    <xf numFmtId="0" fontId="8" fillId="0" borderId="0" xfId="2" applyFont="1" applyFill="1" applyAlignment="1">
      <alignment vertical="center"/>
    </xf>
    <xf numFmtId="0" fontId="7" fillId="5" borderId="0" xfId="2" applyFont="1" applyFill="1" applyAlignment="1">
      <alignment vertical="center"/>
    </xf>
    <xf numFmtId="0" fontId="7" fillId="0" borderId="5" xfId="3" applyNumberFormat="1" applyFont="1" applyFill="1" applyBorder="1" applyAlignment="1">
      <alignment horizontal="center" vertical="center"/>
    </xf>
    <xf numFmtId="49" fontId="7" fillId="4" borderId="2" xfId="2" applyNumberFormat="1" applyFont="1" applyFill="1" applyBorder="1" applyAlignment="1" applyProtection="1">
      <alignment horizontal="left" vertical="center"/>
      <protection locked="0"/>
    </xf>
    <xf numFmtId="0" fontId="8" fillId="0" borderId="0" xfId="2" applyFont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0" fontId="7" fillId="0" borderId="2" xfId="4" applyNumberFormat="1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2" fillId="0" borderId="0" xfId="2" applyFont="1" applyFill="1" applyAlignment="1">
      <alignment vertical="center"/>
    </xf>
    <xf numFmtId="0" fontId="8" fillId="3" borderId="3" xfId="2" applyFont="1" applyFill="1" applyBorder="1" applyAlignment="1">
      <alignment vertical="center"/>
    </xf>
    <xf numFmtId="0" fontId="8" fillId="3" borderId="4" xfId="2" applyFont="1" applyFill="1" applyBorder="1" applyAlignment="1">
      <alignment vertical="center"/>
    </xf>
    <xf numFmtId="181" fontId="7" fillId="3" borderId="2" xfId="2" applyNumberFormat="1" applyFont="1" applyFill="1" applyBorder="1" applyAlignment="1">
      <alignment horizontal="center" vertical="center"/>
    </xf>
    <xf numFmtId="183" fontId="7" fillId="3" borderId="2" xfId="2" applyNumberFormat="1" applyFont="1" applyFill="1" applyBorder="1" applyAlignment="1">
      <alignment vertical="center"/>
    </xf>
    <xf numFmtId="181" fontId="2" fillId="3" borderId="2" xfId="2" applyNumberFormat="1" applyFont="1" applyFill="1" applyBorder="1" applyAlignment="1">
      <alignment vertical="center"/>
    </xf>
    <xf numFmtId="49" fontId="7" fillId="3" borderId="2" xfId="2" applyNumberFormat="1" applyFont="1" applyFill="1" applyBorder="1" applyAlignment="1">
      <alignment horizontal="left" vertical="center"/>
    </xf>
    <xf numFmtId="0" fontId="9" fillId="0" borderId="6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49" fontId="7" fillId="0" borderId="8" xfId="2" applyNumberFormat="1" applyFont="1" applyBorder="1" applyAlignment="1">
      <alignment horizontal="left" vertical="center"/>
    </xf>
    <xf numFmtId="0" fontId="9" fillId="0" borderId="9" xfId="2" applyFont="1" applyBorder="1" applyAlignment="1">
      <alignment vertical="center"/>
    </xf>
    <xf numFmtId="0" fontId="9" fillId="0" borderId="10" xfId="2" applyFont="1" applyBorder="1" applyAlignment="1">
      <alignment vertical="center"/>
    </xf>
    <xf numFmtId="177" fontId="1" fillId="0" borderId="0" xfId="2" applyNumberFormat="1" applyAlignment="1">
      <alignment vertical="center"/>
    </xf>
    <xf numFmtId="49" fontId="7" fillId="0" borderId="11" xfId="2" applyNumberFormat="1" applyFont="1" applyBorder="1" applyAlignment="1">
      <alignment horizontal="left" vertical="center"/>
    </xf>
    <xf numFmtId="0" fontId="2" fillId="0" borderId="0" xfId="2" applyFont="1" applyFill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1" fillId="0" borderId="0" xfId="2" applyNumberFormat="1" applyAlignment="1">
      <alignment vertical="center"/>
    </xf>
    <xf numFmtId="177" fontId="2" fillId="0" borderId="0" xfId="2" applyNumberFormat="1" applyFont="1" applyAlignment="1">
      <alignment horizontal="right" vertical="center"/>
    </xf>
    <xf numFmtId="181" fontId="2" fillId="0" borderId="0" xfId="2" applyNumberFormat="1" applyFont="1" applyAlignment="1">
      <alignment vertical="center"/>
    </xf>
    <xf numFmtId="177" fontId="1" fillId="0" borderId="0" xfId="1" applyNumberFormat="1" applyAlignment="1">
      <alignment vertical="center"/>
    </xf>
  </cellXfs>
  <cellStyles count="5">
    <cellStyle name="百分比" xfId="1" builtinId="5"/>
    <cellStyle name="常规" xfId="0" builtinId="0"/>
    <cellStyle name="常规 11" xfId="2"/>
    <cellStyle name="常规_Sheet1" xfId="3"/>
    <cellStyle name="常规_Sheet1_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2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3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\&#25253;&#21578;\&#26085;&#25253;-&#26397;&#38451;\&#26397;&#38451;&#22823;&#24742;&#22478;&#26085;&#25253;201603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P3"/>
      <sheetName val="其他"/>
      <sheetName val="销售数据"/>
      <sheetName val="Sheet2"/>
      <sheetName val="Sheet3"/>
    </sheetNames>
    <sheetDataSet>
      <sheetData sheetId="0">
        <row r="4">
          <cell r="E4" t="str">
            <v>霾 7/-5℃</v>
          </cell>
        </row>
        <row r="10">
          <cell r="B10">
            <v>48478</v>
          </cell>
        </row>
        <row r="11">
          <cell r="B11">
            <v>3756</v>
          </cell>
        </row>
      </sheetData>
      <sheetData sheetId="1"/>
      <sheetData sheetId="2"/>
      <sheetData sheetId="3">
        <row r="2">
          <cell r="N2">
            <v>42432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35"/>
  <sheetViews>
    <sheetView tabSelected="1" topLeftCell="D1" workbookViewId="0">
      <pane ySplit="2" topLeftCell="A242" activePane="bottomLeft" state="frozen"/>
      <selection pane="bottomLeft" activeCell="J270" sqref="J270"/>
    </sheetView>
  </sheetViews>
  <sheetFormatPr defaultColWidth="9" defaultRowHeight="16.5" x14ac:dyDescent="0.15"/>
  <cols>
    <col min="1" max="1" width="4.875" style="8" customWidth="1"/>
    <col min="2" max="2" width="6.75" style="60" customWidth="1"/>
    <col min="3" max="3" width="8.25" style="61" customWidth="1"/>
    <col min="4" max="4" width="22.25" style="62" customWidth="1"/>
    <col min="5" max="5" width="12.5" style="63" customWidth="1"/>
    <col min="6" max="6" width="12" style="60" customWidth="1"/>
    <col min="7" max="7" width="15" style="8" bestFit="1" customWidth="1"/>
    <col min="8" max="8" width="10.625" style="8" customWidth="1"/>
    <col min="9" max="9" width="16.75" style="8" bestFit="1" customWidth="1"/>
    <col min="10" max="10" width="18.625" style="8" bestFit="1" customWidth="1"/>
    <col min="11" max="11" width="11.875" style="8" customWidth="1"/>
    <col min="12" max="12" width="12" style="8" customWidth="1"/>
    <col min="13" max="13" width="19" style="9" customWidth="1"/>
    <col min="14" max="16384" width="9" style="8"/>
  </cols>
  <sheetData>
    <row r="1" spans="1:13" ht="22.5" x14ac:dyDescent="0.15">
      <c r="A1" s="1" t="s">
        <v>0</v>
      </c>
      <c r="B1" s="2" t="str">
        <f>[1]P1!E4</f>
        <v>霾 7/-5℃</v>
      </c>
      <c r="C1" s="2"/>
      <c r="D1" s="3">
        <f>[1]其他!N2</f>
        <v>42432</v>
      </c>
      <c r="E1" s="4" t="s">
        <v>1</v>
      </c>
      <c r="F1" s="4"/>
      <c r="G1" s="5">
        <f>[1]其他!N2</f>
        <v>42432</v>
      </c>
      <c r="H1" s="6" t="s">
        <v>2</v>
      </c>
      <c r="I1" s="7">
        <f>[1]P1!B11</f>
        <v>3756</v>
      </c>
      <c r="J1" s="6" t="s">
        <v>3</v>
      </c>
      <c r="K1" s="7">
        <f>[1]P1!B10</f>
        <v>48478</v>
      </c>
      <c r="L1" s="8" t="s">
        <v>4</v>
      </c>
    </row>
    <row r="2" spans="1:13" s="15" customFormat="1" ht="49.5" x14ac:dyDescent="0.15">
      <c r="A2" s="10" t="s">
        <v>5</v>
      </c>
      <c r="B2" s="10" t="s">
        <v>6</v>
      </c>
      <c r="C2" s="11" t="s">
        <v>7</v>
      </c>
      <c r="D2" s="10" t="s">
        <v>8</v>
      </c>
      <c r="E2" s="10" t="s">
        <v>9</v>
      </c>
      <c r="F2" s="10" t="s">
        <v>10</v>
      </c>
      <c r="G2" s="12" t="s">
        <v>11</v>
      </c>
      <c r="H2" s="12" t="s">
        <v>12</v>
      </c>
      <c r="I2" s="12" t="s">
        <v>13</v>
      </c>
      <c r="J2" s="11" t="s">
        <v>14</v>
      </c>
      <c r="K2" s="11" t="s">
        <v>15</v>
      </c>
      <c r="L2" s="13" t="s">
        <v>16</v>
      </c>
      <c r="M2" s="14" t="s">
        <v>17</v>
      </c>
    </row>
    <row r="3" spans="1:13" s="22" customFormat="1" x14ac:dyDescent="0.15">
      <c r="A3" s="16"/>
      <c r="B3" s="17" t="s">
        <v>18</v>
      </c>
      <c r="C3" s="17" t="s">
        <v>19</v>
      </c>
      <c r="D3" s="17" t="s">
        <v>20</v>
      </c>
      <c r="E3" s="18">
        <v>6883.53</v>
      </c>
      <c r="F3" s="17" t="s">
        <v>21</v>
      </c>
      <c r="G3" s="18">
        <v>7285</v>
      </c>
      <c r="H3" s="19">
        <v>18</v>
      </c>
      <c r="I3" s="18">
        <f t="shared" ref="I3:I66" si="0">IF(OR(H3=0,G3=0),0,G3/H3)</f>
        <v>404.72222222222223</v>
      </c>
      <c r="J3" s="18">
        <v>22775</v>
      </c>
      <c r="K3" s="20">
        <f t="shared" ref="K3:K66" si="1">G3/$G$527</f>
        <v>1.2221796061531003E-3</v>
      </c>
      <c r="L3" s="18">
        <f t="shared" ref="L3:L66" si="2">G3/E3</f>
        <v>1.0583232730880814</v>
      </c>
      <c r="M3" s="21"/>
    </row>
    <row r="4" spans="1:13" s="22" customFormat="1" x14ac:dyDescent="0.15">
      <c r="A4" s="16"/>
      <c r="B4" s="17" t="s">
        <v>22</v>
      </c>
      <c r="C4" s="23" t="s">
        <v>23</v>
      </c>
      <c r="D4" s="23" t="s">
        <v>24</v>
      </c>
      <c r="E4" s="18">
        <v>1565.07</v>
      </c>
      <c r="F4" s="17" t="s">
        <v>25</v>
      </c>
      <c r="G4" s="18"/>
      <c r="H4" s="19"/>
      <c r="I4" s="18">
        <f t="shared" si="0"/>
        <v>0</v>
      </c>
      <c r="J4" s="18"/>
      <c r="K4" s="20">
        <f t="shared" si="1"/>
        <v>0</v>
      </c>
      <c r="L4" s="18">
        <f t="shared" si="2"/>
        <v>0</v>
      </c>
      <c r="M4" s="21"/>
    </row>
    <row r="5" spans="1:13" s="22" customFormat="1" x14ac:dyDescent="0.15">
      <c r="A5" s="16"/>
      <c r="B5" s="17" t="s">
        <v>22</v>
      </c>
      <c r="C5" s="23" t="s">
        <v>26</v>
      </c>
      <c r="D5" s="23" t="s">
        <v>27</v>
      </c>
      <c r="E5" s="18">
        <v>925.91</v>
      </c>
      <c r="F5" s="17" t="s">
        <v>25</v>
      </c>
      <c r="G5" s="18">
        <v>15680</v>
      </c>
      <c r="H5" s="19">
        <v>1</v>
      </c>
      <c r="I5" s="18">
        <f t="shared" si="0"/>
        <v>15680</v>
      </c>
      <c r="J5" s="18">
        <v>15680</v>
      </c>
      <c r="K5" s="20">
        <f t="shared" si="1"/>
        <v>2.6305801269019373E-3</v>
      </c>
      <c r="L5" s="18">
        <f t="shared" si="2"/>
        <v>16.934691276689961</v>
      </c>
      <c r="M5" s="24"/>
    </row>
    <row r="6" spans="1:13" s="22" customFormat="1" x14ac:dyDescent="0.15">
      <c r="A6" s="25" t="s">
        <v>28</v>
      </c>
      <c r="B6" s="26"/>
      <c r="C6" s="26"/>
      <c r="D6" s="27"/>
      <c r="E6" s="28">
        <f>SUM(E3:E5)</f>
        <v>9374.51</v>
      </c>
      <c r="F6" s="27"/>
      <c r="G6" s="28">
        <f>SUM(G3:G5)</f>
        <v>22965</v>
      </c>
      <c r="H6" s="29">
        <f>SUM(H3:H5)</f>
        <v>19</v>
      </c>
      <c r="I6" s="28">
        <f t="shared" si="0"/>
        <v>1208.6842105263158</v>
      </c>
      <c r="J6" s="28">
        <f>SUM(J3:J5)</f>
        <v>38455</v>
      </c>
      <c r="K6" s="30">
        <f t="shared" si="1"/>
        <v>3.8527597330550375E-3</v>
      </c>
      <c r="L6" s="28">
        <f t="shared" si="2"/>
        <v>2.4497280391188445</v>
      </c>
      <c r="M6" s="31"/>
    </row>
    <row r="7" spans="1:13" s="22" customFormat="1" x14ac:dyDescent="0.15">
      <c r="A7" s="16"/>
      <c r="B7" s="17" t="s">
        <v>29</v>
      </c>
      <c r="C7" s="23" t="s">
        <v>30</v>
      </c>
      <c r="D7" s="23" t="s">
        <v>31</v>
      </c>
      <c r="E7" s="18">
        <v>3152.89</v>
      </c>
      <c r="F7" s="17" t="s">
        <v>32</v>
      </c>
      <c r="G7" s="18">
        <v>19153</v>
      </c>
      <c r="H7" s="19">
        <v>140</v>
      </c>
      <c r="I7" s="18">
        <f t="shared" si="0"/>
        <v>136.80714285714285</v>
      </c>
      <c r="J7" s="18">
        <v>62007</v>
      </c>
      <c r="K7" s="20">
        <f t="shared" si="1"/>
        <v>3.2132334930199493E-3</v>
      </c>
      <c r="L7" s="18">
        <f t="shared" si="2"/>
        <v>6.0747441236452904</v>
      </c>
      <c r="M7" s="21"/>
    </row>
    <row r="8" spans="1:13" s="22" customFormat="1" x14ac:dyDescent="0.15">
      <c r="A8" s="25" t="s">
        <v>33</v>
      </c>
      <c r="B8" s="26"/>
      <c r="C8" s="26"/>
      <c r="D8" s="27"/>
      <c r="E8" s="28">
        <f>SUM(E7)</f>
        <v>3152.89</v>
      </c>
      <c r="F8" s="27"/>
      <c r="G8" s="28">
        <f>SUM(G7)</f>
        <v>19153</v>
      </c>
      <c r="H8" s="29">
        <f>SUM(H7)</f>
        <v>140</v>
      </c>
      <c r="I8" s="28">
        <f t="shared" si="0"/>
        <v>136.80714285714285</v>
      </c>
      <c r="J8" s="28">
        <f>SUM(J7)</f>
        <v>62007</v>
      </c>
      <c r="K8" s="30">
        <f t="shared" si="1"/>
        <v>3.2132334930199493E-3</v>
      </c>
      <c r="L8" s="28">
        <f t="shared" si="2"/>
        <v>6.0747441236452904</v>
      </c>
      <c r="M8" s="31"/>
    </row>
    <row r="9" spans="1:13" s="22" customFormat="1" x14ac:dyDescent="0.15">
      <c r="A9" s="16"/>
      <c r="B9" s="17" t="s">
        <v>34</v>
      </c>
      <c r="C9" s="23" t="s">
        <v>35</v>
      </c>
      <c r="D9" s="23" t="s">
        <v>36</v>
      </c>
      <c r="E9" s="18">
        <v>62.190000000000005</v>
      </c>
      <c r="F9" s="17" t="s">
        <v>37</v>
      </c>
      <c r="G9" s="18">
        <v>5970</v>
      </c>
      <c r="H9" s="19">
        <v>12</v>
      </c>
      <c r="I9" s="18">
        <f t="shared" si="0"/>
        <v>497.5</v>
      </c>
      <c r="J9" s="18">
        <v>18520</v>
      </c>
      <c r="K9" s="20">
        <f t="shared" si="1"/>
        <v>1.0015665406635564E-3</v>
      </c>
      <c r="L9" s="18">
        <f t="shared" si="2"/>
        <v>95.996140858658947</v>
      </c>
      <c r="M9" s="24"/>
    </row>
    <row r="10" spans="1:13" s="22" customFormat="1" x14ac:dyDescent="0.15">
      <c r="A10" s="16"/>
      <c r="B10" s="17" t="s">
        <v>34</v>
      </c>
      <c r="C10" s="23" t="s">
        <v>38</v>
      </c>
      <c r="D10" s="23" t="s">
        <v>39</v>
      </c>
      <c r="E10" s="18">
        <v>182.88</v>
      </c>
      <c r="F10" s="17" t="s">
        <v>40</v>
      </c>
      <c r="G10" s="18">
        <v>31724.5</v>
      </c>
      <c r="H10" s="19">
        <v>667</v>
      </c>
      <c r="I10" s="18">
        <f t="shared" si="0"/>
        <v>47.562968515742128</v>
      </c>
      <c r="J10" s="18">
        <v>93568.58</v>
      </c>
      <c r="K10" s="20">
        <f t="shared" si="1"/>
        <v>5.3223111757589609E-3</v>
      </c>
      <c r="L10" s="18">
        <f t="shared" si="2"/>
        <v>173.47167541557306</v>
      </c>
      <c r="M10" s="24"/>
    </row>
    <row r="11" spans="1:13" s="22" customFormat="1" x14ac:dyDescent="0.15">
      <c r="A11" s="16"/>
      <c r="B11" s="17" t="s">
        <v>41</v>
      </c>
      <c r="C11" s="23" t="s">
        <v>42</v>
      </c>
      <c r="D11" s="23" t="s">
        <v>43</v>
      </c>
      <c r="E11" s="18">
        <v>200</v>
      </c>
      <c r="F11" s="17" t="s">
        <v>44</v>
      </c>
      <c r="G11" s="18">
        <v>11852</v>
      </c>
      <c r="H11" s="19">
        <v>8</v>
      </c>
      <c r="I11" s="18">
        <f t="shared" si="0"/>
        <v>1481.5</v>
      </c>
      <c r="J11" s="18">
        <v>24188</v>
      </c>
      <c r="K11" s="20">
        <f t="shared" si="1"/>
        <v>1.9883696214312348E-3</v>
      </c>
      <c r="L11" s="18">
        <f t="shared" si="2"/>
        <v>59.26</v>
      </c>
      <c r="M11" s="24"/>
    </row>
    <row r="12" spans="1:13" s="22" customFormat="1" x14ac:dyDescent="0.15">
      <c r="A12" s="16"/>
      <c r="B12" s="17" t="s">
        <v>34</v>
      </c>
      <c r="C12" s="23" t="s">
        <v>45</v>
      </c>
      <c r="D12" s="23" t="s">
        <v>46</v>
      </c>
      <c r="E12" s="18">
        <v>71.62</v>
      </c>
      <c r="F12" s="17" t="s">
        <v>47</v>
      </c>
      <c r="G12" s="18"/>
      <c r="H12" s="19"/>
      <c r="I12" s="18">
        <f t="shared" si="0"/>
        <v>0</v>
      </c>
      <c r="J12" s="18"/>
      <c r="K12" s="20">
        <f t="shared" si="1"/>
        <v>0</v>
      </c>
      <c r="L12" s="18">
        <f t="shared" si="2"/>
        <v>0</v>
      </c>
      <c r="M12" s="24"/>
    </row>
    <row r="13" spans="1:13" s="22" customFormat="1" x14ac:dyDescent="0.15">
      <c r="A13" s="16"/>
      <c r="B13" s="17" t="s">
        <v>34</v>
      </c>
      <c r="C13" s="23" t="s">
        <v>48</v>
      </c>
      <c r="D13" s="23" t="s">
        <v>49</v>
      </c>
      <c r="E13" s="18">
        <v>99</v>
      </c>
      <c r="F13" s="17" t="s">
        <v>50</v>
      </c>
      <c r="G13" s="18">
        <v>6942</v>
      </c>
      <c r="H13" s="19">
        <v>3</v>
      </c>
      <c r="I13" s="18">
        <f t="shared" si="0"/>
        <v>2314</v>
      </c>
      <c r="J13" s="18">
        <v>12363.2</v>
      </c>
      <c r="K13" s="20">
        <f t="shared" si="1"/>
        <v>1.1646356658771204E-3</v>
      </c>
      <c r="L13" s="18">
        <f t="shared" si="2"/>
        <v>70.121212121212125</v>
      </c>
      <c r="M13" s="24"/>
    </row>
    <row r="14" spans="1:13" s="22" customFormat="1" x14ac:dyDescent="0.15">
      <c r="A14" s="16"/>
      <c r="B14" s="17" t="s">
        <v>34</v>
      </c>
      <c r="C14" s="23" t="s">
        <v>51</v>
      </c>
      <c r="D14" s="23" t="s">
        <v>52</v>
      </c>
      <c r="E14" s="18">
        <v>33</v>
      </c>
      <c r="F14" s="17" t="s">
        <v>47</v>
      </c>
      <c r="G14" s="18">
        <v>53268</v>
      </c>
      <c r="H14" s="19">
        <v>19</v>
      </c>
      <c r="I14" s="18">
        <f t="shared" si="0"/>
        <v>2803.5789473684213</v>
      </c>
      <c r="J14" s="18">
        <v>127506</v>
      </c>
      <c r="K14" s="20">
        <f t="shared" si="1"/>
        <v>8.9365907015186465E-3</v>
      </c>
      <c r="L14" s="18">
        <f t="shared" si="2"/>
        <v>1614.1818181818182</v>
      </c>
      <c r="M14" s="24"/>
    </row>
    <row r="15" spans="1:13" s="22" customFormat="1" x14ac:dyDescent="0.15">
      <c r="A15" s="16"/>
      <c r="B15" s="17" t="s">
        <v>34</v>
      </c>
      <c r="C15" s="17" t="s">
        <v>53</v>
      </c>
      <c r="D15" s="17" t="s">
        <v>54</v>
      </c>
      <c r="E15" s="18">
        <v>70</v>
      </c>
      <c r="F15" s="17" t="s">
        <v>37</v>
      </c>
      <c r="G15" s="18">
        <v>12794</v>
      </c>
      <c r="H15" s="19">
        <v>27</v>
      </c>
      <c r="I15" s="18">
        <f t="shared" si="0"/>
        <v>473.85185185185185</v>
      </c>
      <c r="J15" s="18">
        <v>36798</v>
      </c>
      <c r="K15" s="20">
        <f t="shared" si="1"/>
        <v>2.1464057489530221E-3</v>
      </c>
      <c r="L15" s="18">
        <f t="shared" si="2"/>
        <v>182.77142857142857</v>
      </c>
      <c r="M15" s="24"/>
    </row>
    <row r="16" spans="1:13" s="22" customFormat="1" x14ac:dyDescent="0.15">
      <c r="A16" s="16"/>
      <c r="B16" s="17" t="s">
        <v>34</v>
      </c>
      <c r="C16" s="17" t="s">
        <v>55</v>
      </c>
      <c r="D16" s="17" t="s">
        <v>56</v>
      </c>
      <c r="E16" s="18">
        <v>36</v>
      </c>
      <c r="F16" s="17" t="s">
        <v>37</v>
      </c>
      <c r="G16" s="18">
        <v>12900</v>
      </c>
      <c r="H16" s="19">
        <v>21</v>
      </c>
      <c r="I16" s="18">
        <f t="shared" si="0"/>
        <v>614.28571428571433</v>
      </c>
      <c r="J16" s="18">
        <v>37875</v>
      </c>
      <c r="K16" s="20">
        <f t="shared" si="1"/>
        <v>2.164189007463966E-3</v>
      </c>
      <c r="L16" s="18">
        <f t="shared" si="2"/>
        <v>358.33333333333331</v>
      </c>
      <c r="M16" s="24"/>
    </row>
    <row r="17" spans="1:13" s="22" customFormat="1" x14ac:dyDescent="0.15">
      <c r="A17" s="16"/>
      <c r="B17" s="17" t="s">
        <v>34</v>
      </c>
      <c r="C17" s="17" t="s">
        <v>57</v>
      </c>
      <c r="D17" s="17" t="s">
        <v>58</v>
      </c>
      <c r="E17" s="18">
        <v>183</v>
      </c>
      <c r="F17" s="17" t="s">
        <v>40</v>
      </c>
      <c r="G17" s="18">
        <v>1930</v>
      </c>
      <c r="H17" s="19">
        <v>16</v>
      </c>
      <c r="I17" s="18">
        <f t="shared" si="0"/>
        <v>120.625</v>
      </c>
      <c r="J17" s="18">
        <v>20966.3</v>
      </c>
      <c r="K17" s="20">
        <f t="shared" si="1"/>
        <v>3.237895181709655E-4</v>
      </c>
      <c r="L17" s="18">
        <f t="shared" si="2"/>
        <v>10.546448087431694</v>
      </c>
      <c r="M17" s="24"/>
    </row>
    <row r="18" spans="1:13" s="22" customFormat="1" x14ac:dyDescent="0.15">
      <c r="A18" s="16"/>
      <c r="B18" s="17" t="s">
        <v>34</v>
      </c>
      <c r="C18" s="17" t="s">
        <v>59</v>
      </c>
      <c r="D18" s="17" t="s">
        <v>60</v>
      </c>
      <c r="E18" s="18">
        <v>1805.62</v>
      </c>
      <c r="F18" s="17" t="s">
        <v>50</v>
      </c>
      <c r="G18" s="18">
        <v>67550.899999999994</v>
      </c>
      <c r="H18" s="19">
        <v>206</v>
      </c>
      <c r="I18" s="18">
        <f t="shared" si="0"/>
        <v>327.9169902912621</v>
      </c>
      <c r="J18" s="18">
        <v>209259.69999999998</v>
      </c>
      <c r="K18" s="20">
        <f t="shared" si="1"/>
        <v>1.1332784125914545E-2</v>
      </c>
      <c r="L18" s="18">
        <f t="shared" si="2"/>
        <v>37.411470852117276</v>
      </c>
      <c r="M18" s="24"/>
    </row>
    <row r="19" spans="1:13" s="22" customFormat="1" x14ac:dyDescent="0.15">
      <c r="A19" s="16"/>
      <c r="B19" s="17" t="s">
        <v>34</v>
      </c>
      <c r="C19" s="17" t="s">
        <v>61</v>
      </c>
      <c r="D19" s="17" t="s">
        <v>62</v>
      </c>
      <c r="E19" s="18">
        <v>45.82</v>
      </c>
      <c r="F19" s="17" t="s">
        <v>47</v>
      </c>
      <c r="G19" s="18">
        <v>7254</v>
      </c>
      <c r="H19" s="19">
        <v>4</v>
      </c>
      <c r="I19" s="18">
        <f t="shared" si="0"/>
        <v>1813.5</v>
      </c>
      <c r="J19" s="18">
        <v>17521</v>
      </c>
      <c r="K19" s="20">
        <f t="shared" si="1"/>
        <v>1.2169788418715977E-3</v>
      </c>
      <c r="L19" s="18">
        <f t="shared" si="2"/>
        <v>158.31514622435617</v>
      </c>
      <c r="M19" s="24"/>
    </row>
    <row r="20" spans="1:13" s="22" customFormat="1" x14ac:dyDescent="0.15">
      <c r="A20" s="16"/>
      <c r="B20" s="17" t="s">
        <v>34</v>
      </c>
      <c r="C20" s="17" t="s">
        <v>63</v>
      </c>
      <c r="D20" s="17" t="s">
        <v>64</v>
      </c>
      <c r="E20" s="18">
        <v>60.93</v>
      </c>
      <c r="F20" s="17" t="s">
        <v>47</v>
      </c>
      <c r="G20" s="18">
        <v>8788</v>
      </c>
      <c r="H20" s="19">
        <v>2</v>
      </c>
      <c r="I20" s="18">
        <f t="shared" si="0"/>
        <v>4394</v>
      </c>
      <c r="J20" s="18">
        <v>53345</v>
      </c>
      <c r="K20" s="20">
        <f t="shared" si="1"/>
        <v>1.4743327905111113E-3</v>
      </c>
      <c r="L20" s="18">
        <f t="shared" si="2"/>
        <v>144.23108485146889</v>
      </c>
      <c r="M20" s="24"/>
    </row>
    <row r="21" spans="1:13" x14ac:dyDescent="0.15">
      <c r="A21" s="16"/>
      <c r="B21" s="17" t="s">
        <v>41</v>
      </c>
      <c r="C21" s="23" t="s">
        <v>65</v>
      </c>
      <c r="D21" s="23" t="s">
        <v>66</v>
      </c>
      <c r="E21" s="18">
        <v>386.01</v>
      </c>
      <c r="F21" s="17" t="s">
        <v>37</v>
      </c>
      <c r="G21" s="18">
        <v>123432</v>
      </c>
      <c r="H21" s="19">
        <v>256</v>
      </c>
      <c r="I21" s="18">
        <f t="shared" si="0"/>
        <v>482.15625</v>
      </c>
      <c r="J21" s="18">
        <v>330969.90000000002</v>
      </c>
      <c r="K21" s="20">
        <f t="shared" si="1"/>
        <v>2.0707765703045913E-2</v>
      </c>
      <c r="L21" s="18">
        <f t="shared" si="2"/>
        <v>319.76373669075929</v>
      </c>
      <c r="M21" s="32"/>
    </row>
    <row r="22" spans="1:13" x14ac:dyDescent="0.15">
      <c r="A22" s="16"/>
      <c r="B22" s="17" t="s">
        <v>34</v>
      </c>
      <c r="C22" s="23" t="s">
        <v>67</v>
      </c>
      <c r="D22" s="23" t="s">
        <v>68</v>
      </c>
      <c r="E22" s="18">
        <v>63.87</v>
      </c>
      <c r="F22" s="17" t="s">
        <v>37</v>
      </c>
      <c r="G22" s="18">
        <v>30256</v>
      </c>
      <c r="H22" s="19">
        <v>44</v>
      </c>
      <c r="I22" s="18">
        <f t="shared" si="0"/>
        <v>687.63636363636363</v>
      </c>
      <c r="J22" s="18">
        <v>90596.5</v>
      </c>
      <c r="K22" s="20">
        <f t="shared" si="1"/>
        <v>5.075945938746493E-3</v>
      </c>
      <c r="L22" s="18">
        <f t="shared" si="2"/>
        <v>473.71222796304994</v>
      </c>
      <c r="M22" s="32"/>
    </row>
    <row r="23" spans="1:13" s="22" customFormat="1" x14ac:dyDescent="0.15">
      <c r="A23" s="16"/>
      <c r="B23" s="17" t="s">
        <v>41</v>
      </c>
      <c r="C23" s="23" t="s">
        <v>69</v>
      </c>
      <c r="D23" s="23" t="s">
        <v>70</v>
      </c>
      <c r="E23" s="18">
        <v>140</v>
      </c>
      <c r="F23" s="17" t="s">
        <v>50</v>
      </c>
      <c r="G23" s="18">
        <v>19982</v>
      </c>
      <c r="H23" s="19">
        <v>9</v>
      </c>
      <c r="I23" s="18">
        <f t="shared" si="0"/>
        <v>2220.2222222222222</v>
      </c>
      <c r="J23" s="18">
        <v>32502</v>
      </c>
      <c r="K23" s="20">
        <f t="shared" si="1"/>
        <v>3.3523119959027112E-3</v>
      </c>
      <c r="L23" s="18">
        <f t="shared" si="2"/>
        <v>142.72857142857143</v>
      </c>
      <c r="M23" s="24"/>
    </row>
    <row r="24" spans="1:13" s="22" customFormat="1" x14ac:dyDescent="0.15">
      <c r="A24" s="16"/>
      <c r="B24" s="17" t="s">
        <v>41</v>
      </c>
      <c r="C24" s="23" t="s">
        <v>71</v>
      </c>
      <c r="D24" s="23" t="s">
        <v>72</v>
      </c>
      <c r="E24" s="18">
        <v>80</v>
      </c>
      <c r="F24" s="17" t="s">
        <v>50</v>
      </c>
      <c r="G24" s="18">
        <v>2940</v>
      </c>
      <c r="H24" s="19">
        <v>2</v>
      </c>
      <c r="I24" s="18">
        <f t="shared" si="0"/>
        <v>1470</v>
      </c>
      <c r="J24" s="18">
        <v>12986</v>
      </c>
      <c r="K24" s="20">
        <f t="shared" si="1"/>
        <v>4.9323377379411324E-4</v>
      </c>
      <c r="L24" s="18">
        <f t="shared" si="2"/>
        <v>36.75</v>
      </c>
      <c r="M24" s="24"/>
    </row>
    <row r="25" spans="1:13" s="22" customFormat="1" x14ac:dyDescent="0.15">
      <c r="A25" s="16"/>
      <c r="B25" s="17" t="s">
        <v>41</v>
      </c>
      <c r="C25" s="23" t="s">
        <v>73</v>
      </c>
      <c r="D25" s="23" t="s">
        <v>74</v>
      </c>
      <c r="E25" s="18">
        <v>100.1</v>
      </c>
      <c r="F25" s="17" t="s">
        <v>50</v>
      </c>
      <c r="G25" s="18">
        <v>3860</v>
      </c>
      <c r="H25" s="19">
        <v>4</v>
      </c>
      <c r="I25" s="18">
        <f t="shared" si="0"/>
        <v>965</v>
      </c>
      <c r="J25" s="18">
        <v>16523</v>
      </c>
      <c r="K25" s="20">
        <f t="shared" si="1"/>
        <v>6.47579036341931E-4</v>
      </c>
      <c r="L25" s="18">
        <f t="shared" si="2"/>
        <v>38.561438561438564</v>
      </c>
      <c r="M25" s="24"/>
    </row>
    <row r="26" spans="1:13" s="22" customFormat="1" x14ac:dyDescent="0.15">
      <c r="A26" s="16"/>
      <c r="B26" s="17" t="s">
        <v>41</v>
      </c>
      <c r="C26" s="23" t="s">
        <v>75</v>
      </c>
      <c r="D26" s="23" t="s">
        <v>76</v>
      </c>
      <c r="E26" s="18">
        <v>173.59</v>
      </c>
      <c r="F26" s="17" t="s">
        <v>50</v>
      </c>
      <c r="G26" s="18">
        <v>8310</v>
      </c>
      <c r="H26" s="19">
        <v>4</v>
      </c>
      <c r="I26" s="18">
        <f t="shared" si="0"/>
        <v>2077.5</v>
      </c>
      <c r="J26" s="18">
        <v>21288</v>
      </c>
      <c r="K26" s="20">
        <f t="shared" si="1"/>
        <v>1.3941403606221364E-3</v>
      </c>
      <c r="L26" s="18">
        <f t="shared" si="2"/>
        <v>47.87142116481364</v>
      </c>
      <c r="M26" s="24"/>
    </row>
    <row r="27" spans="1:13" s="22" customFormat="1" x14ac:dyDescent="0.15">
      <c r="A27" s="16"/>
      <c r="B27" s="17" t="s">
        <v>41</v>
      </c>
      <c r="C27" s="23" t="s">
        <v>77</v>
      </c>
      <c r="D27" s="17" t="s">
        <v>78</v>
      </c>
      <c r="E27" s="18">
        <v>79.510000000000005</v>
      </c>
      <c r="F27" s="17" t="s">
        <v>47</v>
      </c>
      <c r="G27" s="18">
        <v>26322</v>
      </c>
      <c r="H27" s="19">
        <v>2</v>
      </c>
      <c r="I27" s="18">
        <f t="shared" si="0"/>
        <v>13161</v>
      </c>
      <c r="J27" s="18">
        <v>113853</v>
      </c>
      <c r="K27" s="20">
        <f t="shared" si="1"/>
        <v>4.4159521747648466E-3</v>
      </c>
      <c r="L27" s="18">
        <f t="shared" si="2"/>
        <v>331.05269777386491</v>
      </c>
      <c r="M27" s="24"/>
    </row>
    <row r="28" spans="1:13" s="22" customFormat="1" x14ac:dyDescent="0.15">
      <c r="A28" s="16"/>
      <c r="B28" s="17" t="s">
        <v>41</v>
      </c>
      <c r="C28" s="23" t="s">
        <v>79</v>
      </c>
      <c r="D28" s="17" t="s">
        <v>80</v>
      </c>
      <c r="E28" s="18">
        <v>75.150000000000006</v>
      </c>
      <c r="F28" s="17" t="s">
        <v>47</v>
      </c>
      <c r="G28" s="18">
        <v>15729</v>
      </c>
      <c r="H28" s="19">
        <v>13</v>
      </c>
      <c r="I28" s="18">
        <f t="shared" si="0"/>
        <v>1209.9230769230769</v>
      </c>
      <c r="J28" s="18">
        <v>39988</v>
      </c>
      <c r="K28" s="20">
        <f t="shared" si="1"/>
        <v>2.6388006897985058E-3</v>
      </c>
      <c r="L28" s="18">
        <f t="shared" si="2"/>
        <v>209.30139720558881</v>
      </c>
      <c r="M28" s="24"/>
    </row>
    <row r="29" spans="1:13" s="22" customFormat="1" x14ac:dyDescent="0.15">
      <c r="A29" s="16"/>
      <c r="B29" s="17" t="s">
        <v>34</v>
      </c>
      <c r="C29" s="23" t="s">
        <v>81</v>
      </c>
      <c r="D29" s="17" t="s">
        <v>82</v>
      </c>
      <c r="E29" s="18">
        <v>65.83</v>
      </c>
      <c r="F29" s="17" t="s">
        <v>37</v>
      </c>
      <c r="G29" s="18">
        <v>42305.1</v>
      </c>
      <c r="H29" s="19">
        <v>128</v>
      </c>
      <c r="I29" s="18">
        <f t="shared" si="0"/>
        <v>330.50859374999999</v>
      </c>
      <c r="J29" s="18">
        <v>133180.9</v>
      </c>
      <c r="K29" s="20">
        <f t="shared" si="1"/>
        <v>7.0973823550127E-3</v>
      </c>
      <c r="L29" s="18">
        <f t="shared" si="2"/>
        <v>642.641652741911</v>
      </c>
      <c r="M29" s="24"/>
    </row>
    <row r="30" spans="1:13" s="22" customFormat="1" x14ac:dyDescent="0.15">
      <c r="A30" s="16"/>
      <c r="B30" s="17" t="s">
        <v>41</v>
      </c>
      <c r="C30" s="23" t="s">
        <v>83</v>
      </c>
      <c r="D30" s="23" t="s">
        <v>84</v>
      </c>
      <c r="E30" s="18">
        <v>747.79</v>
      </c>
      <c r="F30" s="17" t="s">
        <v>85</v>
      </c>
      <c r="G30" s="18">
        <v>67561</v>
      </c>
      <c r="H30" s="19">
        <v>499</v>
      </c>
      <c r="I30" s="18">
        <f t="shared" si="0"/>
        <v>135.3927855711423</v>
      </c>
      <c r="J30" s="18">
        <v>219447</v>
      </c>
      <c r="K30" s="20">
        <f t="shared" si="1"/>
        <v>1.1334478568470776E-2</v>
      </c>
      <c r="L30" s="18">
        <f t="shared" si="2"/>
        <v>90.347557469343002</v>
      </c>
      <c r="M30" s="24"/>
    </row>
    <row r="31" spans="1:13" s="22" customFormat="1" x14ac:dyDescent="0.15">
      <c r="A31" s="16"/>
      <c r="B31" s="17" t="s">
        <v>41</v>
      </c>
      <c r="C31" s="23" t="s">
        <v>86</v>
      </c>
      <c r="D31" s="17" t="s">
        <v>87</v>
      </c>
      <c r="E31" s="18">
        <v>89.39</v>
      </c>
      <c r="F31" s="17" t="s">
        <v>50</v>
      </c>
      <c r="G31" s="18">
        <v>4690</v>
      </c>
      <c r="H31" s="19">
        <v>1</v>
      </c>
      <c r="I31" s="18">
        <v>10</v>
      </c>
      <c r="J31" s="18">
        <v>8818</v>
      </c>
      <c r="K31" s="20">
        <f t="shared" si="1"/>
        <v>7.8682530581441871E-4</v>
      </c>
      <c r="L31" s="18">
        <f t="shared" si="2"/>
        <v>52.466718872357085</v>
      </c>
      <c r="M31" s="24"/>
    </row>
    <row r="32" spans="1:13" s="22" customFormat="1" x14ac:dyDescent="0.15">
      <c r="A32" s="16"/>
      <c r="B32" s="17" t="s">
        <v>41</v>
      </c>
      <c r="C32" s="23" t="s">
        <v>88</v>
      </c>
      <c r="D32" s="17" t="s">
        <v>89</v>
      </c>
      <c r="E32" s="18">
        <v>827</v>
      </c>
      <c r="F32" s="17" t="s">
        <v>90</v>
      </c>
      <c r="G32" s="18">
        <v>580000</v>
      </c>
      <c r="H32" s="19">
        <v>1</v>
      </c>
      <c r="I32" s="18">
        <f t="shared" ref="I32" si="3">IF(OR(H32=0,G32=0),0,G32/H32)</f>
        <v>580000</v>
      </c>
      <c r="J32" s="18">
        <v>1660000</v>
      </c>
      <c r="K32" s="20">
        <f t="shared" si="1"/>
        <v>9.7304622041015532E-2</v>
      </c>
      <c r="L32" s="18">
        <f t="shared" si="2"/>
        <v>701.33010882708584</v>
      </c>
      <c r="M32" s="24"/>
    </row>
    <row r="33" spans="1:13" s="22" customFormat="1" x14ac:dyDescent="0.15">
      <c r="A33" s="16"/>
      <c r="B33" s="17" t="s">
        <v>34</v>
      </c>
      <c r="C33" s="23" t="s">
        <v>91</v>
      </c>
      <c r="D33" s="23" t="s">
        <v>92</v>
      </c>
      <c r="E33" s="18">
        <v>1954.7</v>
      </c>
      <c r="F33" s="17" t="s">
        <v>50</v>
      </c>
      <c r="G33" s="18">
        <v>159000</v>
      </c>
      <c r="H33" s="19">
        <v>480</v>
      </c>
      <c r="I33" s="18">
        <f t="shared" si="0"/>
        <v>331.25</v>
      </c>
      <c r="J33" s="18">
        <v>460000</v>
      </c>
      <c r="K33" s="20">
        <f t="shared" si="1"/>
        <v>2.6674887766416328E-2</v>
      </c>
      <c r="L33" s="18">
        <f t="shared" si="2"/>
        <v>81.342405484217522</v>
      </c>
      <c r="M33" s="24"/>
    </row>
    <row r="34" spans="1:13" s="22" customFormat="1" x14ac:dyDescent="0.15">
      <c r="A34" s="16"/>
      <c r="B34" s="17" t="s">
        <v>34</v>
      </c>
      <c r="C34" s="23" t="s">
        <v>93</v>
      </c>
      <c r="D34" s="23" t="s">
        <v>94</v>
      </c>
      <c r="E34" s="18">
        <v>434.2</v>
      </c>
      <c r="F34" s="17" t="s">
        <v>50</v>
      </c>
      <c r="G34" s="18">
        <v>25000</v>
      </c>
      <c r="H34" s="19">
        <v>1</v>
      </c>
      <c r="I34" s="18">
        <f t="shared" si="0"/>
        <v>25000</v>
      </c>
      <c r="J34" s="18">
        <v>72500</v>
      </c>
      <c r="K34" s="20">
        <f t="shared" si="1"/>
        <v>4.1941647431472211E-3</v>
      </c>
      <c r="L34" s="18">
        <f t="shared" si="2"/>
        <v>57.577153385536619</v>
      </c>
      <c r="M34" s="24"/>
    </row>
    <row r="35" spans="1:13" s="22" customFormat="1" x14ac:dyDescent="0.15">
      <c r="A35" s="16"/>
      <c r="B35" s="17" t="s">
        <v>95</v>
      </c>
      <c r="C35" s="23" t="s">
        <v>96</v>
      </c>
      <c r="D35" s="23" t="s">
        <v>97</v>
      </c>
      <c r="E35" s="18">
        <v>22</v>
      </c>
      <c r="F35" s="17" t="s">
        <v>40</v>
      </c>
      <c r="G35" s="18"/>
      <c r="H35" s="19"/>
      <c r="I35" s="18">
        <f t="shared" si="0"/>
        <v>0</v>
      </c>
      <c r="J35" s="18"/>
      <c r="K35" s="20">
        <f t="shared" si="1"/>
        <v>0</v>
      </c>
      <c r="L35" s="18">
        <f t="shared" si="2"/>
        <v>0</v>
      </c>
      <c r="M35" s="24"/>
    </row>
    <row r="36" spans="1:13" s="22" customFormat="1" x14ac:dyDescent="0.15">
      <c r="A36" s="16"/>
      <c r="B36" s="17" t="s">
        <v>34</v>
      </c>
      <c r="C36" s="23" t="s">
        <v>98</v>
      </c>
      <c r="D36" s="23" t="s">
        <v>99</v>
      </c>
      <c r="E36" s="18">
        <v>173</v>
      </c>
      <c r="F36" s="17" t="s">
        <v>100</v>
      </c>
      <c r="G36" s="18">
        <v>305</v>
      </c>
      <c r="H36" s="19">
        <v>3</v>
      </c>
      <c r="I36" s="18">
        <f t="shared" si="0"/>
        <v>101.66666666666667</v>
      </c>
      <c r="J36" s="18">
        <v>1824</v>
      </c>
      <c r="K36" s="20">
        <f t="shared" si="1"/>
        <v>5.1168809866396102E-5</v>
      </c>
      <c r="L36" s="18">
        <f t="shared" si="2"/>
        <v>1.7630057803468209</v>
      </c>
      <c r="M36" s="24"/>
    </row>
    <row r="37" spans="1:13" s="22" customFormat="1" x14ac:dyDescent="0.15">
      <c r="A37" s="16"/>
      <c r="B37" s="17" t="s">
        <v>41</v>
      </c>
      <c r="C37" s="23" t="s">
        <v>101</v>
      </c>
      <c r="D37" s="23" t="s">
        <v>102</v>
      </c>
      <c r="E37" s="18">
        <v>127.91</v>
      </c>
      <c r="F37" s="17" t="s">
        <v>40</v>
      </c>
      <c r="G37" s="18">
        <v>20103.900000000001</v>
      </c>
      <c r="H37" s="19">
        <v>3</v>
      </c>
      <c r="I37" s="18">
        <f t="shared" si="0"/>
        <v>6701.3</v>
      </c>
      <c r="J37" s="18">
        <v>54519.700000000004</v>
      </c>
      <c r="K37" s="20">
        <f t="shared" si="1"/>
        <v>3.3727627431902971E-3</v>
      </c>
      <c r="L37" s="18">
        <f t="shared" si="2"/>
        <v>157.17223047455244</v>
      </c>
      <c r="M37" s="32"/>
    </row>
    <row r="38" spans="1:13" s="22" customFormat="1" x14ac:dyDescent="0.15">
      <c r="A38" s="16"/>
      <c r="B38" s="17" t="s">
        <v>34</v>
      </c>
      <c r="C38" s="23" t="s">
        <v>103</v>
      </c>
      <c r="D38" s="23" t="s">
        <v>104</v>
      </c>
      <c r="E38" s="18">
        <v>140.08000000000001</v>
      </c>
      <c r="F38" s="17" t="s">
        <v>105</v>
      </c>
      <c r="G38" s="18">
        <v>25568.799999999999</v>
      </c>
      <c r="H38" s="19">
        <v>1641</v>
      </c>
      <c r="I38" s="18">
        <f t="shared" si="0"/>
        <v>15.581230956733698</v>
      </c>
      <c r="J38" s="18">
        <v>78948.2</v>
      </c>
      <c r="K38" s="20">
        <f t="shared" si="1"/>
        <v>4.2895903793833063E-3</v>
      </c>
      <c r="L38" s="18">
        <f t="shared" si="2"/>
        <v>182.52998286693315</v>
      </c>
      <c r="M38" s="32"/>
    </row>
    <row r="39" spans="1:13" s="22" customFormat="1" x14ac:dyDescent="0.15">
      <c r="A39" s="16"/>
      <c r="B39" s="17" t="s">
        <v>34</v>
      </c>
      <c r="C39" s="23" t="s">
        <v>106</v>
      </c>
      <c r="D39" s="23" t="s">
        <v>107</v>
      </c>
      <c r="E39" s="18">
        <v>65.540000000000006</v>
      </c>
      <c r="F39" s="17" t="s">
        <v>47</v>
      </c>
      <c r="G39" s="18">
        <v>3924</v>
      </c>
      <c r="H39" s="19">
        <v>3</v>
      </c>
      <c r="I39" s="18">
        <f t="shared" si="0"/>
        <v>1308</v>
      </c>
      <c r="J39" s="18">
        <v>15423</v>
      </c>
      <c r="K39" s="20">
        <f t="shared" si="1"/>
        <v>6.5831609808438788E-4</v>
      </c>
      <c r="L39" s="18">
        <f t="shared" si="2"/>
        <v>59.871833994507163</v>
      </c>
      <c r="M39" s="24"/>
    </row>
    <row r="40" spans="1:13" s="22" customFormat="1" x14ac:dyDescent="0.15">
      <c r="A40" s="16"/>
      <c r="B40" s="17" t="s">
        <v>34</v>
      </c>
      <c r="C40" s="23" t="s">
        <v>108</v>
      </c>
      <c r="D40" s="23" t="s">
        <v>109</v>
      </c>
      <c r="E40" s="18">
        <v>100.16</v>
      </c>
      <c r="F40" s="17" t="s">
        <v>50</v>
      </c>
      <c r="G40" s="18"/>
      <c r="H40" s="19"/>
      <c r="I40" s="18">
        <f t="shared" si="0"/>
        <v>0</v>
      </c>
      <c r="J40" s="18"/>
      <c r="K40" s="20">
        <f t="shared" si="1"/>
        <v>0</v>
      </c>
      <c r="L40" s="18">
        <f t="shared" si="2"/>
        <v>0</v>
      </c>
      <c r="M40" s="24"/>
    </row>
    <row r="41" spans="1:13" s="22" customFormat="1" x14ac:dyDescent="0.15">
      <c r="A41" s="16"/>
      <c r="B41" s="17" t="s">
        <v>34</v>
      </c>
      <c r="C41" s="23" t="s">
        <v>110</v>
      </c>
      <c r="D41" s="23" t="s">
        <v>111</v>
      </c>
      <c r="E41" s="18">
        <v>90</v>
      </c>
      <c r="F41" s="17" t="s">
        <v>50</v>
      </c>
      <c r="G41" s="18">
        <v>4215.7</v>
      </c>
      <c r="H41" s="19">
        <v>6</v>
      </c>
      <c r="I41" s="18">
        <f t="shared" si="0"/>
        <v>702.61666666666667</v>
      </c>
      <c r="J41" s="18">
        <v>25585.600000000002</v>
      </c>
      <c r="K41" s="20">
        <f t="shared" si="1"/>
        <v>7.0725361230742961E-4</v>
      </c>
      <c r="L41" s="18">
        <f t="shared" si="2"/>
        <v>46.841111111111111</v>
      </c>
      <c r="M41" s="24"/>
    </row>
    <row r="42" spans="1:13" s="22" customFormat="1" x14ac:dyDescent="0.15">
      <c r="A42" s="16"/>
      <c r="B42" s="17" t="s">
        <v>34</v>
      </c>
      <c r="C42" s="23" t="s">
        <v>112</v>
      </c>
      <c r="D42" s="23" t="s">
        <v>113</v>
      </c>
      <c r="E42" s="18">
        <v>194.2</v>
      </c>
      <c r="F42" s="17" t="s">
        <v>50</v>
      </c>
      <c r="G42" s="18">
        <v>30609</v>
      </c>
      <c r="H42" s="19">
        <v>15</v>
      </c>
      <c r="I42" s="18">
        <f t="shared" si="0"/>
        <v>2040.6</v>
      </c>
      <c r="J42" s="18">
        <v>62904</v>
      </c>
      <c r="K42" s="20">
        <f t="shared" si="1"/>
        <v>5.1351675449197321E-3</v>
      </c>
      <c r="L42" s="18">
        <f t="shared" si="2"/>
        <v>157.61585993820805</v>
      </c>
      <c r="M42" s="24"/>
    </row>
    <row r="43" spans="1:13" s="22" customFormat="1" x14ac:dyDescent="0.15">
      <c r="A43" s="16"/>
      <c r="B43" s="17" t="s">
        <v>34</v>
      </c>
      <c r="C43" s="23" t="s">
        <v>114</v>
      </c>
      <c r="D43" s="23" t="s">
        <v>115</v>
      </c>
      <c r="E43" s="18">
        <v>175</v>
      </c>
      <c r="F43" s="17" t="s">
        <v>44</v>
      </c>
      <c r="G43" s="18">
        <v>22483</v>
      </c>
      <c r="H43" s="19">
        <v>49</v>
      </c>
      <c r="I43" s="18">
        <f t="shared" si="0"/>
        <v>458.83673469387753</v>
      </c>
      <c r="J43" s="18">
        <v>82807</v>
      </c>
      <c r="K43" s="20">
        <f t="shared" si="1"/>
        <v>3.7718962368071588E-3</v>
      </c>
      <c r="L43" s="18">
        <f t="shared" si="2"/>
        <v>128.47428571428571</v>
      </c>
      <c r="M43" s="24"/>
    </row>
    <row r="44" spans="1:13" s="22" customFormat="1" x14ac:dyDescent="0.15">
      <c r="A44" s="16"/>
      <c r="B44" s="17" t="s">
        <v>41</v>
      </c>
      <c r="C44" s="23" t="s">
        <v>116</v>
      </c>
      <c r="D44" s="23" t="s">
        <v>117</v>
      </c>
      <c r="E44" s="18">
        <v>32.630000000000003</v>
      </c>
      <c r="F44" s="17" t="s">
        <v>47</v>
      </c>
      <c r="G44" s="18">
        <v>1050</v>
      </c>
      <c r="H44" s="19">
        <v>2</v>
      </c>
      <c r="I44" s="18">
        <f t="shared" si="0"/>
        <v>525</v>
      </c>
      <c r="J44" s="18">
        <v>5150</v>
      </c>
      <c r="K44" s="20">
        <f t="shared" si="1"/>
        <v>1.7615491921218329E-4</v>
      </c>
      <c r="L44" s="18">
        <f t="shared" si="2"/>
        <v>32.178976402083968</v>
      </c>
      <c r="M44" s="24"/>
    </row>
    <row r="45" spans="1:13" s="22" customFormat="1" x14ac:dyDescent="0.15">
      <c r="A45" s="16"/>
      <c r="B45" s="17" t="s">
        <v>34</v>
      </c>
      <c r="C45" s="23" t="s">
        <v>118</v>
      </c>
      <c r="D45" s="23" t="s">
        <v>119</v>
      </c>
      <c r="E45" s="18">
        <v>73.900000000000006</v>
      </c>
      <c r="F45" s="17" t="s">
        <v>47</v>
      </c>
      <c r="G45" s="18">
        <v>30874.5</v>
      </c>
      <c r="H45" s="19">
        <v>20</v>
      </c>
      <c r="I45" s="18">
        <f t="shared" si="0"/>
        <v>1543.7249999999999</v>
      </c>
      <c r="J45" s="18">
        <v>93263.5</v>
      </c>
      <c r="K45" s="20">
        <f t="shared" si="1"/>
        <v>5.1797095744919551E-3</v>
      </c>
      <c r="L45" s="18">
        <f t="shared" si="2"/>
        <v>417.78755074424896</v>
      </c>
      <c r="M45" s="24"/>
    </row>
    <row r="46" spans="1:13" s="22" customFormat="1" x14ac:dyDescent="0.15">
      <c r="A46" s="16"/>
      <c r="B46" s="17" t="s">
        <v>34</v>
      </c>
      <c r="C46" s="23" t="s">
        <v>120</v>
      </c>
      <c r="D46" s="23" t="s">
        <v>121</v>
      </c>
      <c r="E46" s="18">
        <v>49.76</v>
      </c>
      <c r="F46" s="17" t="s">
        <v>47</v>
      </c>
      <c r="G46" s="18">
        <v>8350</v>
      </c>
      <c r="H46" s="19">
        <v>4</v>
      </c>
      <c r="I46" s="18">
        <f t="shared" si="0"/>
        <v>2087.5</v>
      </c>
      <c r="J46" s="18">
        <v>24300</v>
      </c>
      <c r="K46" s="20">
        <f t="shared" si="1"/>
        <v>1.400851024211172E-3</v>
      </c>
      <c r="L46" s="18">
        <f t="shared" si="2"/>
        <v>167.80546623794214</v>
      </c>
      <c r="M46" s="24"/>
    </row>
    <row r="47" spans="1:13" s="22" customFormat="1" x14ac:dyDescent="0.15">
      <c r="A47" s="16"/>
      <c r="B47" s="17" t="s">
        <v>34</v>
      </c>
      <c r="C47" s="23" t="s">
        <v>122</v>
      </c>
      <c r="D47" s="23" t="s">
        <v>123</v>
      </c>
      <c r="E47" s="18">
        <v>60</v>
      </c>
      <c r="F47" s="17" t="s">
        <v>47</v>
      </c>
      <c r="G47" s="18">
        <v>12400</v>
      </c>
      <c r="H47" s="19">
        <v>12</v>
      </c>
      <c r="I47" s="18">
        <f t="shared" si="0"/>
        <v>1033.3333333333333</v>
      </c>
      <c r="J47" s="18">
        <v>40370</v>
      </c>
      <c r="K47" s="20">
        <f t="shared" si="1"/>
        <v>2.0803057126010218E-3</v>
      </c>
      <c r="L47" s="18">
        <f t="shared" si="2"/>
        <v>206.66666666666666</v>
      </c>
      <c r="M47" s="24"/>
    </row>
    <row r="48" spans="1:13" s="22" customFormat="1" x14ac:dyDescent="0.15">
      <c r="A48" s="16"/>
      <c r="B48" s="17" t="s">
        <v>34</v>
      </c>
      <c r="C48" s="23" t="s">
        <v>124</v>
      </c>
      <c r="D48" s="17" t="s">
        <v>125</v>
      </c>
      <c r="E48" s="18">
        <v>75.680000000000007</v>
      </c>
      <c r="F48" s="17" t="s">
        <v>50</v>
      </c>
      <c r="G48" s="18">
        <v>7000</v>
      </c>
      <c r="H48" s="19">
        <v>3</v>
      </c>
      <c r="I48" s="18">
        <f t="shared" si="0"/>
        <v>2333.3333333333335</v>
      </c>
      <c r="J48" s="18">
        <v>25590</v>
      </c>
      <c r="K48" s="20">
        <f t="shared" si="1"/>
        <v>1.1743661280812219E-3</v>
      </c>
      <c r="L48" s="18">
        <f t="shared" si="2"/>
        <v>92.494714587737832</v>
      </c>
      <c r="M48" s="24"/>
    </row>
    <row r="49" spans="1:13" s="22" customFormat="1" x14ac:dyDescent="0.15">
      <c r="A49" s="16"/>
      <c r="B49" s="17" t="s">
        <v>34</v>
      </c>
      <c r="C49" s="23" t="s">
        <v>126</v>
      </c>
      <c r="D49" s="17" t="s">
        <v>127</v>
      </c>
      <c r="E49" s="18">
        <v>81</v>
      </c>
      <c r="F49" s="17" t="s">
        <v>37</v>
      </c>
      <c r="G49" s="18">
        <v>20210</v>
      </c>
      <c r="H49" s="19">
        <v>12</v>
      </c>
      <c r="I49" s="18">
        <f t="shared" si="0"/>
        <v>1684.1666666666667</v>
      </c>
      <c r="J49" s="18">
        <v>81055</v>
      </c>
      <c r="K49" s="20">
        <f t="shared" si="1"/>
        <v>3.3905627783602137E-3</v>
      </c>
      <c r="L49" s="18">
        <f t="shared" si="2"/>
        <v>249.50617283950618</v>
      </c>
      <c r="M49" s="24"/>
    </row>
    <row r="50" spans="1:13" s="22" customFormat="1" x14ac:dyDescent="0.15">
      <c r="A50" s="16"/>
      <c r="B50" s="17" t="s">
        <v>34</v>
      </c>
      <c r="C50" s="23" t="s">
        <v>128</v>
      </c>
      <c r="D50" s="17" t="s">
        <v>129</v>
      </c>
      <c r="E50" s="18">
        <v>2261.48</v>
      </c>
      <c r="F50" s="17" t="s">
        <v>50</v>
      </c>
      <c r="G50" s="18">
        <v>100252</v>
      </c>
      <c r="H50" s="19">
        <v>402</v>
      </c>
      <c r="I50" s="18">
        <f t="shared" si="0"/>
        <v>249.38308457711443</v>
      </c>
      <c r="J50" s="18">
        <v>239463</v>
      </c>
      <c r="K50" s="20">
        <f t="shared" si="1"/>
        <v>1.681893615319981E-2</v>
      </c>
      <c r="L50" s="18">
        <f t="shared" si="2"/>
        <v>44.330261598599144</v>
      </c>
      <c r="M50" s="24"/>
    </row>
    <row r="51" spans="1:13" s="22" customFormat="1" x14ac:dyDescent="0.15">
      <c r="A51" s="16"/>
      <c r="B51" s="17" t="s">
        <v>34</v>
      </c>
      <c r="C51" s="23" t="s">
        <v>130</v>
      </c>
      <c r="D51" s="17" t="s">
        <v>131</v>
      </c>
      <c r="E51" s="18">
        <v>508</v>
      </c>
      <c r="F51" s="17" t="s">
        <v>85</v>
      </c>
      <c r="G51" s="18">
        <v>15782</v>
      </c>
      <c r="H51" s="19">
        <v>64</v>
      </c>
      <c r="I51" s="18">
        <f t="shared" si="0"/>
        <v>246.59375</v>
      </c>
      <c r="J51" s="18">
        <v>36379</v>
      </c>
      <c r="K51" s="20">
        <f t="shared" si="1"/>
        <v>2.6476923190539778E-3</v>
      </c>
      <c r="L51" s="18">
        <f t="shared" si="2"/>
        <v>31.066929133858267</v>
      </c>
      <c r="M51" s="24"/>
    </row>
    <row r="52" spans="1:13" s="22" customFormat="1" x14ac:dyDescent="0.15">
      <c r="A52" s="16"/>
      <c r="B52" s="17" t="s">
        <v>34</v>
      </c>
      <c r="C52" s="23" t="s">
        <v>132</v>
      </c>
      <c r="D52" s="23" t="s">
        <v>133</v>
      </c>
      <c r="E52" s="18">
        <v>27</v>
      </c>
      <c r="F52" s="17" t="s">
        <v>47</v>
      </c>
      <c r="G52" s="18"/>
      <c r="H52" s="19"/>
      <c r="I52" s="18">
        <f t="shared" si="0"/>
        <v>0</v>
      </c>
      <c r="J52" s="18"/>
      <c r="K52" s="20">
        <f t="shared" si="1"/>
        <v>0</v>
      </c>
      <c r="L52" s="18">
        <f t="shared" si="2"/>
        <v>0</v>
      </c>
      <c r="M52" s="24"/>
    </row>
    <row r="53" spans="1:13" s="22" customFormat="1" x14ac:dyDescent="0.15">
      <c r="A53" s="16"/>
      <c r="B53" s="17" t="s">
        <v>34</v>
      </c>
      <c r="C53" s="23" t="s">
        <v>134</v>
      </c>
      <c r="D53" s="17" t="s">
        <v>135</v>
      </c>
      <c r="E53" s="18">
        <v>22</v>
      </c>
      <c r="F53" s="17" t="s">
        <v>47</v>
      </c>
      <c r="G53" s="18"/>
      <c r="H53" s="19"/>
      <c r="I53" s="18">
        <f t="shared" si="0"/>
        <v>0</v>
      </c>
      <c r="J53" s="18"/>
      <c r="K53" s="20">
        <f t="shared" si="1"/>
        <v>0</v>
      </c>
      <c r="L53" s="18">
        <f t="shared" si="2"/>
        <v>0</v>
      </c>
      <c r="M53" s="24"/>
    </row>
    <row r="54" spans="1:13" s="22" customFormat="1" x14ac:dyDescent="0.15">
      <c r="A54" s="16"/>
      <c r="B54" s="17" t="s">
        <v>34</v>
      </c>
      <c r="C54" s="33" t="s">
        <v>136</v>
      </c>
      <c r="D54" s="23" t="s">
        <v>137</v>
      </c>
      <c r="E54" s="18">
        <v>274.88</v>
      </c>
      <c r="F54" s="17" t="s">
        <v>40</v>
      </c>
      <c r="G54" s="18">
        <v>6504</v>
      </c>
      <c r="H54" s="19">
        <v>132</v>
      </c>
      <c r="I54" s="18">
        <f t="shared" si="0"/>
        <v>49.272727272727273</v>
      </c>
      <c r="J54" s="18">
        <v>19815</v>
      </c>
      <c r="K54" s="20">
        <f t="shared" si="1"/>
        <v>1.0911538995771811E-3</v>
      </c>
      <c r="L54" s="18">
        <f t="shared" si="2"/>
        <v>23.661233993015134</v>
      </c>
      <c r="M54" s="24"/>
    </row>
    <row r="55" spans="1:13" s="22" customFormat="1" x14ac:dyDescent="0.15">
      <c r="A55" s="16"/>
      <c r="B55" s="17" t="s">
        <v>34</v>
      </c>
      <c r="C55" s="33" t="s">
        <v>138</v>
      </c>
      <c r="D55" s="23" t="s">
        <v>139</v>
      </c>
      <c r="E55" s="18">
        <v>21</v>
      </c>
      <c r="F55" s="17" t="s">
        <v>100</v>
      </c>
      <c r="G55" s="18">
        <v>1238</v>
      </c>
      <c r="H55" s="19">
        <v>25</v>
      </c>
      <c r="I55" s="18">
        <f t="shared" si="0"/>
        <v>49.52</v>
      </c>
      <c r="J55" s="18">
        <v>3268</v>
      </c>
      <c r="K55" s="20">
        <f t="shared" si="1"/>
        <v>2.076950380806504E-4</v>
      </c>
      <c r="L55" s="18">
        <f t="shared" si="2"/>
        <v>58.952380952380949</v>
      </c>
      <c r="M55" s="24"/>
    </row>
    <row r="56" spans="1:13" s="22" customFormat="1" x14ac:dyDescent="0.15">
      <c r="A56" s="16"/>
      <c r="B56" s="17" t="s">
        <v>34</v>
      </c>
      <c r="C56" s="33" t="s">
        <v>140</v>
      </c>
      <c r="D56" s="23" t="s">
        <v>141</v>
      </c>
      <c r="E56" s="18">
        <v>608.08000000000004</v>
      </c>
      <c r="F56" s="17" t="s">
        <v>40</v>
      </c>
      <c r="G56" s="18">
        <v>6817</v>
      </c>
      <c r="H56" s="19">
        <v>37</v>
      </c>
      <c r="I56" s="18">
        <f t="shared" si="0"/>
        <v>184.24324324324326</v>
      </c>
      <c r="J56" s="18">
        <v>26539</v>
      </c>
      <c r="K56" s="20">
        <f t="shared" si="1"/>
        <v>1.1436648421613842E-3</v>
      </c>
      <c r="L56" s="18">
        <f t="shared" si="2"/>
        <v>11.210695961057755</v>
      </c>
      <c r="M56" s="24"/>
    </row>
    <row r="57" spans="1:13" s="22" customFormat="1" x14ac:dyDescent="0.15">
      <c r="A57" s="34"/>
      <c r="B57" s="17" t="s">
        <v>41</v>
      </c>
      <c r="C57" s="23" t="s">
        <v>142</v>
      </c>
      <c r="D57" s="23" t="s">
        <v>143</v>
      </c>
      <c r="E57" s="35">
        <v>440</v>
      </c>
      <c r="F57" s="17" t="s">
        <v>50</v>
      </c>
      <c r="G57" s="18">
        <v>49000</v>
      </c>
      <c r="H57" s="19">
        <v>1</v>
      </c>
      <c r="I57" s="18">
        <f t="shared" si="0"/>
        <v>49000</v>
      </c>
      <c r="J57" s="18">
        <v>133000</v>
      </c>
      <c r="K57" s="20">
        <f t="shared" si="1"/>
        <v>8.2205628965685527E-3</v>
      </c>
      <c r="L57" s="18">
        <f t="shared" si="2"/>
        <v>111.36363636363636</v>
      </c>
      <c r="M57" s="23"/>
    </row>
    <row r="58" spans="1:13" s="22" customFormat="1" x14ac:dyDescent="0.15">
      <c r="A58" s="25" t="s">
        <v>144</v>
      </c>
      <c r="B58" s="26"/>
      <c r="C58" s="26"/>
      <c r="D58" s="27"/>
      <c r="E58" s="28">
        <f>SUM(E9:E56)</f>
        <v>13250.5</v>
      </c>
      <c r="F58" s="27"/>
      <c r="G58" s="28">
        <f>SUM(G9:G57)</f>
        <v>1697047.4</v>
      </c>
      <c r="H58" s="29">
        <f>SUM(H9:H56)</f>
        <v>4862</v>
      </c>
      <c r="I58" s="28">
        <f t="shared" si="0"/>
        <v>349.04306869600987</v>
      </c>
      <c r="J58" s="28">
        <f>SUM(J9:J56)</f>
        <v>4781767.08</v>
      </c>
      <c r="K58" s="30">
        <f t="shared" si="1"/>
        <v>0.28470785490118639</v>
      </c>
      <c r="L58" s="28">
        <f t="shared" si="2"/>
        <v>128.07421606731822</v>
      </c>
      <c r="M58" s="31"/>
    </row>
    <row r="59" spans="1:13" s="22" customFormat="1" x14ac:dyDescent="0.15">
      <c r="A59" s="16"/>
      <c r="B59" s="17" t="s">
        <v>95</v>
      </c>
      <c r="C59" s="36" t="s">
        <v>145</v>
      </c>
      <c r="D59" s="23" t="s">
        <v>146</v>
      </c>
      <c r="E59" s="18">
        <v>108.21</v>
      </c>
      <c r="F59" s="17" t="s">
        <v>147</v>
      </c>
      <c r="G59" s="18">
        <v>9708</v>
      </c>
      <c r="H59" s="19">
        <v>11</v>
      </c>
      <c r="I59" s="18">
        <f t="shared" si="0"/>
        <v>882.5454545454545</v>
      </c>
      <c r="J59" s="18">
        <v>27402</v>
      </c>
      <c r="K59" s="20">
        <f t="shared" si="1"/>
        <v>1.6286780530589289E-3</v>
      </c>
      <c r="L59" s="18">
        <f t="shared" si="2"/>
        <v>89.71444413640144</v>
      </c>
      <c r="M59" s="32"/>
    </row>
    <row r="60" spans="1:13" s="22" customFormat="1" x14ac:dyDescent="0.15">
      <c r="A60" s="16"/>
      <c r="B60" s="17" t="s">
        <v>148</v>
      </c>
      <c r="C60" s="36" t="s">
        <v>149</v>
      </c>
      <c r="D60" s="23" t="s">
        <v>150</v>
      </c>
      <c r="E60" s="18">
        <v>124.35</v>
      </c>
      <c r="F60" s="17" t="s">
        <v>147</v>
      </c>
      <c r="G60" s="18">
        <v>1880</v>
      </c>
      <c r="H60" s="19">
        <v>1</v>
      </c>
      <c r="I60" s="18">
        <f t="shared" si="0"/>
        <v>1880</v>
      </c>
      <c r="J60" s="18">
        <v>7082</v>
      </c>
      <c r="K60" s="20">
        <f t="shared" si="1"/>
        <v>3.1540118868467106E-4</v>
      </c>
      <c r="L60" s="18">
        <f t="shared" si="2"/>
        <v>15.118616807398473</v>
      </c>
      <c r="M60" s="32"/>
    </row>
    <row r="61" spans="1:13" s="22" customFormat="1" x14ac:dyDescent="0.15">
      <c r="A61" s="16"/>
      <c r="B61" s="17" t="s">
        <v>95</v>
      </c>
      <c r="C61" s="36" t="s">
        <v>151</v>
      </c>
      <c r="D61" s="23" t="s">
        <v>152</v>
      </c>
      <c r="E61" s="18">
        <v>137.86000000000001</v>
      </c>
      <c r="F61" s="17" t="s">
        <v>147</v>
      </c>
      <c r="G61" s="18">
        <v>2731</v>
      </c>
      <c r="H61" s="19">
        <v>6</v>
      </c>
      <c r="I61" s="18">
        <f t="shared" si="0"/>
        <v>455.16666666666669</v>
      </c>
      <c r="J61" s="18">
        <v>38115</v>
      </c>
      <c r="K61" s="20">
        <f t="shared" si="1"/>
        <v>4.5817055654140247E-4</v>
      </c>
      <c r="L61" s="18">
        <f t="shared" si="2"/>
        <v>19.809952125344552</v>
      </c>
      <c r="M61" s="32"/>
    </row>
    <row r="62" spans="1:13" s="22" customFormat="1" x14ac:dyDescent="0.15">
      <c r="A62" s="16"/>
      <c r="B62" s="17" t="s">
        <v>95</v>
      </c>
      <c r="C62" s="36" t="s">
        <v>153</v>
      </c>
      <c r="D62" s="23" t="s">
        <v>154</v>
      </c>
      <c r="E62" s="18">
        <v>93.11</v>
      </c>
      <c r="F62" s="17" t="s">
        <v>147</v>
      </c>
      <c r="G62" s="18">
        <v>2375</v>
      </c>
      <c r="H62" s="19">
        <v>2</v>
      </c>
      <c r="I62" s="18">
        <f t="shared" si="0"/>
        <v>1187.5</v>
      </c>
      <c r="J62" s="18">
        <v>4301</v>
      </c>
      <c r="K62" s="20">
        <f t="shared" si="1"/>
        <v>3.9844565059898602E-4</v>
      </c>
      <c r="L62" s="18">
        <f t="shared" si="2"/>
        <v>25.507464289549993</v>
      </c>
      <c r="M62" s="32"/>
    </row>
    <row r="63" spans="1:13" s="22" customFormat="1" x14ac:dyDescent="0.15">
      <c r="A63" s="16"/>
      <c r="B63" s="17" t="s">
        <v>95</v>
      </c>
      <c r="C63" s="36" t="s">
        <v>155</v>
      </c>
      <c r="D63" s="23" t="s">
        <v>156</v>
      </c>
      <c r="E63" s="18">
        <v>309.69</v>
      </c>
      <c r="F63" s="17" t="s">
        <v>147</v>
      </c>
      <c r="G63" s="18">
        <v>4390</v>
      </c>
      <c r="H63" s="19">
        <v>2</v>
      </c>
      <c r="I63" s="18">
        <f t="shared" si="0"/>
        <v>2195</v>
      </c>
      <c r="J63" s="18">
        <v>16651</v>
      </c>
      <c r="K63" s="20">
        <f t="shared" si="1"/>
        <v>7.3649532889665209E-4</v>
      </c>
      <c r="L63" s="18">
        <f t="shared" si="2"/>
        <v>14.175465788369014</v>
      </c>
      <c r="M63" s="32"/>
    </row>
    <row r="64" spans="1:13" s="22" customFormat="1" x14ac:dyDescent="0.15">
      <c r="A64" s="16"/>
      <c r="B64" s="17" t="s">
        <v>148</v>
      </c>
      <c r="C64" s="36" t="s">
        <v>157</v>
      </c>
      <c r="D64" s="23" t="s">
        <v>158</v>
      </c>
      <c r="E64" s="18">
        <v>90</v>
      </c>
      <c r="F64" s="17" t="s">
        <v>159</v>
      </c>
      <c r="G64" s="18">
        <v>12713</v>
      </c>
      <c r="H64" s="19">
        <v>7</v>
      </c>
      <c r="I64" s="18">
        <f t="shared" si="0"/>
        <v>1816.1428571428571</v>
      </c>
      <c r="J64" s="18">
        <v>29896</v>
      </c>
      <c r="K64" s="20">
        <f t="shared" si="1"/>
        <v>2.1328166551852251E-3</v>
      </c>
      <c r="L64" s="18">
        <f t="shared" si="2"/>
        <v>141.25555555555556</v>
      </c>
      <c r="M64" s="24"/>
    </row>
    <row r="65" spans="1:13" s="22" customFormat="1" x14ac:dyDescent="0.15">
      <c r="A65" s="16"/>
      <c r="B65" s="17" t="s">
        <v>95</v>
      </c>
      <c r="C65" s="36" t="s">
        <v>160</v>
      </c>
      <c r="D65" s="23" t="s">
        <v>161</v>
      </c>
      <c r="E65" s="18">
        <v>59</v>
      </c>
      <c r="F65" s="17" t="s">
        <v>159</v>
      </c>
      <c r="G65" s="18">
        <v>5067</v>
      </c>
      <c r="H65" s="19">
        <v>7</v>
      </c>
      <c r="I65" s="18">
        <f t="shared" si="0"/>
        <v>723.85714285714289</v>
      </c>
      <c r="J65" s="18">
        <v>11349</v>
      </c>
      <c r="K65" s="20">
        <f t="shared" si="1"/>
        <v>8.5007331014107885E-4</v>
      </c>
      <c r="L65" s="18">
        <f t="shared" si="2"/>
        <v>85.881355932203391</v>
      </c>
      <c r="M65" s="32"/>
    </row>
    <row r="66" spans="1:13" s="22" customFormat="1" x14ac:dyDescent="0.15">
      <c r="A66" s="16"/>
      <c r="B66" s="17" t="s">
        <v>95</v>
      </c>
      <c r="C66" s="36" t="s">
        <v>162</v>
      </c>
      <c r="D66" s="23" t="s">
        <v>163</v>
      </c>
      <c r="E66" s="18">
        <v>80</v>
      </c>
      <c r="F66" s="17" t="s">
        <v>147</v>
      </c>
      <c r="G66" s="18"/>
      <c r="H66" s="19"/>
      <c r="I66" s="18">
        <f t="shared" si="0"/>
        <v>0</v>
      </c>
      <c r="J66" s="18">
        <v>12285.2</v>
      </c>
      <c r="K66" s="20">
        <f t="shared" si="1"/>
        <v>0</v>
      </c>
      <c r="L66" s="18">
        <f t="shared" si="2"/>
        <v>0</v>
      </c>
      <c r="M66" s="32"/>
    </row>
    <row r="67" spans="1:13" s="22" customFormat="1" x14ac:dyDescent="0.15">
      <c r="A67" s="16"/>
      <c r="B67" s="17" t="s">
        <v>95</v>
      </c>
      <c r="C67" s="36" t="s">
        <v>164</v>
      </c>
      <c r="D67" s="23" t="s">
        <v>165</v>
      </c>
      <c r="E67" s="18">
        <v>72</v>
      </c>
      <c r="F67" s="17" t="s">
        <v>147</v>
      </c>
      <c r="G67" s="18">
        <v>4497</v>
      </c>
      <c r="H67" s="19">
        <v>6</v>
      </c>
      <c r="I67" s="18">
        <f t="shared" ref="I67:I130" si="4">IF(OR(H67=0,G67=0),0,G67/H67)</f>
        <v>749.5</v>
      </c>
      <c r="J67" s="18">
        <v>18753</v>
      </c>
      <c r="K67" s="20">
        <f t="shared" ref="K67:K130" si="5">G67/$G$527</f>
        <v>7.544463539973221E-4</v>
      </c>
      <c r="L67" s="18">
        <f t="shared" ref="L67:L130" si="6">G67/E67</f>
        <v>62.458333333333336</v>
      </c>
      <c r="M67" s="32"/>
    </row>
    <row r="68" spans="1:13" s="22" customFormat="1" x14ac:dyDescent="0.15">
      <c r="A68" s="16"/>
      <c r="B68" s="17" t="s">
        <v>166</v>
      </c>
      <c r="C68" s="23" t="s">
        <v>167</v>
      </c>
      <c r="D68" s="23" t="s">
        <v>168</v>
      </c>
      <c r="E68" s="18">
        <v>86.42</v>
      </c>
      <c r="F68" s="17" t="s">
        <v>169</v>
      </c>
      <c r="G68" s="18">
        <v>7013</v>
      </c>
      <c r="H68" s="19">
        <v>6</v>
      </c>
      <c r="I68" s="18">
        <f t="shared" si="4"/>
        <v>1168.8333333333333</v>
      </c>
      <c r="J68" s="18">
        <v>17199</v>
      </c>
      <c r="K68" s="20">
        <f t="shared" si="5"/>
        <v>1.1765470937476585E-3</v>
      </c>
      <c r="L68" s="18">
        <f t="shared" si="6"/>
        <v>81.150196713723673</v>
      </c>
      <c r="M68" s="32"/>
    </row>
    <row r="69" spans="1:13" s="22" customFormat="1" x14ac:dyDescent="0.15">
      <c r="A69" s="16"/>
      <c r="B69" s="17" t="s">
        <v>166</v>
      </c>
      <c r="C69" s="23" t="s">
        <v>170</v>
      </c>
      <c r="D69" s="17" t="s">
        <v>171</v>
      </c>
      <c r="E69" s="18">
        <v>122.47</v>
      </c>
      <c r="F69" s="17" t="s">
        <v>169</v>
      </c>
      <c r="G69" s="18">
        <v>29918</v>
      </c>
      <c r="H69" s="19">
        <v>18</v>
      </c>
      <c r="I69" s="18">
        <f t="shared" si="4"/>
        <v>1662.1111111111111</v>
      </c>
      <c r="J69" s="18">
        <v>67395</v>
      </c>
      <c r="K69" s="20">
        <f t="shared" si="5"/>
        <v>5.0192408314191422E-3</v>
      </c>
      <c r="L69" s="18">
        <f t="shared" si="6"/>
        <v>244.28839715848778</v>
      </c>
      <c r="M69" s="32"/>
    </row>
    <row r="70" spans="1:13" s="22" customFormat="1" x14ac:dyDescent="0.15">
      <c r="A70" s="16"/>
      <c r="B70" s="17" t="s">
        <v>95</v>
      </c>
      <c r="C70" s="23" t="s">
        <v>172</v>
      </c>
      <c r="D70" s="17" t="s">
        <v>173</v>
      </c>
      <c r="E70" s="18">
        <v>85</v>
      </c>
      <c r="F70" s="17" t="s">
        <v>169</v>
      </c>
      <c r="G70" s="18">
        <v>7069</v>
      </c>
      <c r="H70" s="19">
        <v>7</v>
      </c>
      <c r="I70" s="18">
        <f t="shared" si="4"/>
        <v>1009.8571428571429</v>
      </c>
      <c r="J70" s="18">
        <v>12571</v>
      </c>
      <c r="K70" s="20">
        <f t="shared" si="5"/>
        <v>1.1859420227723083E-3</v>
      </c>
      <c r="L70" s="18">
        <f t="shared" si="6"/>
        <v>83.164705882352948</v>
      </c>
      <c r="M70" s="32"/>
    </row>
    <row r="71" spans="1:13" s="22" customFormat="1" x14ac:dyDescent="0.15">
      <c r="A71" s="16"/>
      <c r="B71" s="17" t="s">
        <v>95</v>
      </c>
      <c r="C71" s="23" t="s">
        <v>174</v>
      </c>
      <c r="D71" s="17" t="s">
        <v>175</v>
      </c>
      <c r="E71" s="18">
        <v>95</v>
      </c>
      <c r="F71" s="17" t="s">
        <v>169</v>
      </c>
      <c r="G71" s="18">
        <v>12173</v>
      </c>
      <c r="H71" s="19">
        <v>6</v>
      </c>
      <c r="I71" s="18">
        <f t="shared" si="4"/>
        <v>2028.8333333333333</v>
      </c>
      <c r="J71" s="18">
        <v>32357</v>
      </c>
      <c r="K71" s="20">
        <f t="shared" si="5"/>
        <v>2.0422226967332451E-3</v>
      </c>
      <c r="L71" s="18">
        <f t="shared" si="6"/>
        <v>128.13684210526316</v>
      </c>
      <c r="M71" s="32"/>
    </row>
    <row r="72" spans="1:13" s="22" customFormat="1" x14ac:dyDescent="0.15">
      <c r="A72" s="16"/>
      <c r="B72" s="17" t="s">
        <v>95</v>
      </c>
      <c r="C72" s="23" t="s">
        <v>176</v>
      </c>
      <c r="D72" s="17" t="s">
        <v>177</v>
      </c>
      <c r="E72" s="18">
        <v>179</v>
      </c>
      <c r="F72" s="17" t="s">
        <v>169</v>
      </c>
      <c r="G72" s="18">
        <v>11157.8</v>
      </c>
      <c r="H72" s="19">
        <v>11</v>
      </c>
      <c r="I72" s="18">
        <f t="shared" si="4"/>
        <v>1014.3454545454545</v>
      </c>
      <c r="J72" s="18">
        <v>25179.8</v>
      </c>
      <c r="K72" s="20">
        <f t="shared" si="5"/>
        <v>1.8719060548435225E-3</v>
      </c>
      <c r="L72" s="18">
        <f t="shared" si="6"/>
        <v>62.3340782122905</v>
      </c>
      <c r="M72" s="32"/>
    </row>
    <row r="73" spans="1:13" s="22" customFormat="1" x14ac:dyDescent="0.15">
      <c r="A73" s="16"/>
      <c r="B73" s="17" t="s">
        <v>95</v>
      </c>
      <c r="C73" s="23" t="s">
        <v>178</v>
      </c>
      <c r="D73" s="17" t="s">
        <v>179</v>
      </c>
      <c r="E73" s="18">
        <v>153</v>
      </c>
      <c r="F73" s="17" t="s">
        <v>169</v>
      </c>
      <c r="G73" s="18">
        <v>5964</v>
      </c>
      <c r="H73" s="19">
        <v>10</v>
      </c>
      <c r="I73" s="18">
        <f t="shared" si="4"/>
        <v>596.4</v>
      </c>
      <c r="J73" s="18">
        <v>19563.2</v>
      </c>
      <c r="K73" s="20">
        <f t="shared" si="5"/>
        <v>1.000559941125201E-3</v>
      </c>
      <c r="L73" s="18">
        <f t="shared" si="6"/>
        <v>38.980392156862742</v>
      </c>
      <c r="M73" s="32"/>
    </row>
    <row r="74" spans="1:13" s="22" customFormat="1" x14ac:dyDescent="0.15">
      <c r="A74" s="16"/>
      <c r="B74" s="17" t="s">
        <v>95</v>
      </c>
      <c r="C74" s="23" t="s">
        <v>180</v>
      </c>
      <c r="D74" s="17" t="s">
        <v>181</v>
      </c>
      <c r="E74" s="18">
        <v>97</v>
      </c>
      <c r="F74" s="17" t="s">
        <v>169</v>
      </c>
      <c r="G74" s="18">
        <v>20158</v>
      </c>
      <c r="H74" s="19">
        <v>6</v>
      </c>
      <c r="I74" s="18">
        <f t="shared" si="4"/>
        <v>3359.6666666666665</v>
      </c>
      <c r="J74" s="18">
        <v>35883</v>
      </c>
      <c r="K74" s="20">
        <f t="shared" si="5"/>
        <v>3.3818389156944676E-3</v>
      </c>
      <c r="L74" s="18">
        <f t="shared" si="6"/>
        <v>207.81443298969072</v>
      </c>
      <c r="M74" s="32"/>
    </row>
    <row r="75" spans="1:13" s="22" customFormat="1" x14ac:dyDescent="0.15">
      <c r="A75" s="16"/>
      <c r="B75" s="17" t="s">
        <v>95</v>
      </c>
      <c r="C75" s="23" t="s">
        <v>182</v>
      </c>
      <c r="D75" s="17" t="s">
        <v>183</v>
      </c>
      <c r="E75" s="18">
        <v>100</v>
      </c>
      <c r="F75" s="17" t="s">
        <v>169</v>
      </c>
      <c r="G75" s="18">
        <v>3964</v>
      </c>
      <c r="H75" s="19">
        <v>1</v>
      </c>
      <c r="I75" s="18">
        <f t="shared" si="4"/>
        <v>3964</v>
      </c>
      <c r="J75" s="18">
        <v>18311</v>
      </c>
      <c r="K75" s="20">
        <f t="shared" si="5"/>
        <v>6.6502676167342343E-4</v>
      </c>
      <c r="L75" s="18">
        <f t="shared" si="6"/>
        <v>39.64</v>
      </c>
      <c r="M75" s="24"/>
    </row>
    <row r="76" spans="1:13" s="22" customFormat="1" x14ac:dyDescent="0.15">
      <c r="A76" s="16"/>
      <c r="B76" s="17" t="s">
        <v>166</v>
      </c>
      <c r="C76" s="23" t="s">
        <v>184</v>
      </c>
      <c r="D76" s="23" t="s">
        <v>185</v>
      </c>
      <c r="E76" s="18">
        <v>169.64</v>
      </c>
      <c r="F76" s="17" t="s">
        <v>169</v>
      </c>
      <c r="G76" s="18">
        <v>2300</v>
      </c>
      <c r="H76" s="19">
        <v>6</v>
      </c>
      <c r="I76" s="18">
        <f t="shared" si="4"/>
        <v>383.33333333333331</v>
      </c>
      <c r="J76" s="18">
        <v>23305</v>
      </c>
      <c r="K76" s="20">
        <f t="shared" si="5"/>
        <v>3.8586315636954434E-4</v>
      </c>
      <c r="L76" s="18">
        <f t="shared" si="6"/>
        <v>13.558123084178261</v>
      </c>
      <c r="M76" s="24"/>
    </row>
    <row r="77" spans="1:13" s="22" customFormat="1" x14ac:dyDescent="0.15">
      <c r="A77" s="16"/>
      <c r="B77" s="17" t="s">
        <v>166</v>
      </c>
      <c r="C77" s="23" t="s">
        <v>186</v>
      </c>
      <c r="D77" s="23" t="s">
        <v>187</v>
      </c>
      <c r="E77" s="18">
        <v>140.63999999999999</v>
      </c>
      <c r="F77" s="17" t="s">
        <v>169</v>
      </c>
      <c r="G77" s="18">
        <v>5092</v>
      </c>
      <c r="H77" s="19">
        <v>12</v>
      </c>
      <c r="I77" s="18">
        <f t="shared" si="4"/>
        <v>424.33333333333331</v>
      </c>
      <c r="J77" s="18">
        <v>14523</v>
      </c>
      <c r="K77" s="20">
        <f t="shared" si="5"/>
        <v>8.5426747488422604E-4</v>
      </c>
      <c r="L77" s="18">
        <f t="shared" si="6"/>
        <v>36.205915813424348</v>
      </c>
      <c r="M77" s="24"/>
    </row>
    <row r="78" spans="1:13" s="22" customFormat="1" x14ac:dyDescent="0.15">
      <c r="A78" s="16"/>
      <c r="B78" s="17" t="s">
        <v>95</v>
      </c>
      <c r="C78" s="23" t="s">
        <v>188</v>
      </c>
      <c r="D78" s="23" t="s">
        <v>189</v>
      </c>
      <c r="E78" s="18">
        <v>85.68</v>
      </c>
      <c r="F78" s="17" t="s">
        <v>169</v>
      </c>
      <c r="G78" s="18">
        <v>0</v>
      </c>
      <c r="H78" s="19">
        <v>8</v>
      </c>
      <c r="I78" s="18">
        <f t="shared" si="4"/>
        <v>0</v>
      </c>
      <c r="J78" s="18">
        <v>4942</v>
      </c>
      <c r="K78" s="20">
        <f t="shared" si="5"/>
        <v>0</v>
      </c>
      <c r="L78" s="18">
        <f t="shared" si="6"/>
        <v>0</v>
      </c>
      <c r="M78" s="24"/>
    </row>
    <row r="79" spans="1:13" s="22" customFormat="1" x14ac:dyDescent="0.15">
      <c r="A79" s="16"/>
      <c r="B79" s="17" t="s">
        <v>95</v>
      </c>
      <c r="C79" s="23" t="s">
        <v>190</v>
      </c>
      <c r="D79" s="23" t="s">
        <v>191</v>
      </c>
      <c r="E79" s="18">
        <v>137</v>
      </c>
      <c r="F79" s="17" t="s">
        <v>169</v>
      </c>
      <c r="G79" s="18">
        <v>522</v>
      </c>
      <c r="H79" s="19">
        <v>1</v>
      </c>
      <c r="I79" s="18">
        <f t="shared" si="4"/>
        <v>522</v>
      </c>
      <c r="J79" s="18">
        <v>15752</v>
      </c>
      <c r="K79" s="20">
        <f t="shared" si="5"/>
        <v>8.757415983691398E-5</v>
      </c>
      <c r="L79" s="18">
        <f t="shared" si="6"/>
        <v>3.8102189781021898</v>
      </c>
      <c r="M79" s="32"/>
    </row>
    <row r="80" spans="1:13" s="22" customFormat="1" x14ac:dyDescent="0.15">
      <c r="A80" s="16"/>
      <c r="B80" s="17" t="s">
        <v>95</v>
      </c>
      <c r="C80" s="23" t="s">
        <v>192</v>
      </c>
      <c r="D80" s="23" t="s">
        <v>193</v>
      </c>
      <c r="E80" s="18">
        <v>105</v>
      </c>
      <c r="F80" s="17" t="s">
        <v>169</v>
      </c>
      <c r="G80" s="18">
        <v>3298</v>
      </c>
      <c r="H80" s="19">
        <v>2</v>
      </c>
      <c r="I80" s="18">
        <f t="shared" si="4"/>
        <v>1649</v>
      </c>
      <c r="J80" s="18">
        <v>9537</v>
      </c>
      <c r="K80" s="20">
        <f t="shared" si="5"/>
        <v>5.5329421291598147E-4</v>
      </c>
      <c r="L80" s="18">
        <f t="shared" si="6"/>
        <v>31.409523809523808</v>
      </c>
      <c r="M80" s="32"/>
    </row>
    <row r="81" spans="1:13" s="22" customFormat="1" x14ac:dyDescent="0.15">
      <c r="A81" s="16"/>
      <c r="B81" s="17" t="s">
        <v>166</v>
      </c>
      <c r="C81" s="23" t="s">
        <v>194</v>
      </c>
      <c r="D81" s="23" t="s">
        <v>195</v>
      </c>
      <c r="E81" s="18">
        <v>108.56</v>
      </c>
      <c r="F81" s="17" t="s">
        <v>169</v>
      </c>
      <c r="G81" s="18">
        <v>4113</v>
      </c>
      <c r="H81" s="19">
        <v>7</v>
      </c>
      <c r="I81" s="18">
        <f t="shared" si="4"/>
        <v>587.57142857142856</v>
      </c>
      <c r="J81" s="18">
        <v>15903</v>
      </c>
      <c r="K81" s="20">
        <f t="shared" si="5"/>
        <v>6.9002398354258082E-4</v>
      </c>
      <c r="L81" s="18">
        <f t="shared" si="6"/>
        <v>37.886882829771551</v>
      </c>
      <c r="M81" s="32"/>
    </row>
    <row r="82" spans="1:13" s="22" customFormat="1" x14ac:dyDescent="0.15">
      <c r="A82" s="16"/>
      <c r="B82" s="17" t="s">
        <v>166</v>
      </c>
      <c r="C82" s="23" t="s">
        <v>196</v>
      </c>
      <c r="D82" s="23" t="s">
        <v>197</v>
      </c>
      <c r="E82" s="18">
        <v>72.55</v>
      </c>
      <c r="F82" s="17" t="s">
        <v>169</v>
      </c>
      <c r="G82" s="18">
        <v>2430</v>
      </c>
      <c r="H82" s="19">
        <v>1</v>
      </c>
      <c r="I82" s="18">
        <f t="shared" si="4"/>
        <v>2430</v>
      </c>
      <c r="J82" s="18">
        <v>10131</v>
      </c>
      <c r="K82" s="20">
        <f t="shared" si="5"/>
        <v>4.0767281303390993E-4</v>
      </c>
      <c r="L82" s="18">
        <f t="shared" si="6"/>
        <v>33.494141971054447</v>
      </c>
      <c r="M82" s="32"/>
    </row>
    <row r="83" spans="1:13" s="22" customFormat="1" x14ac:dyDescent="0.15">
      <c r="A83" s="16"/>
      <c r="B83" s="17" t="s">
        <v>95</v>
      </c>
      <c r="C83" s="23" t="s">
        <v>198</v>
      </c>
      <c r="D83" s="23" t="s">
        <v>199</v>
      </c>
      <c r="E83" s="18">
        <v>78</v>
      </c>
      <c r="F83" s="17" t="s">
        <v>200</v>
      </c>
      <c r="G83" s="18"/>
      <c r="H83" s="19"/>
      <c r="I83" s="18">
        <f t="shared" si="4"/>
        <v>0</v>
      </c>
      <c r="J83" s="18"/>
      <c r="K83" s="20">
        <f t="shared" si="5"/>
        <v>0</v>
      </c>
      <c r="L83" s="18">
        <f t="shared" si="6"/>
        <v>0</v>
      </c>
      <c r="M83" s="32"/>
    </row>
    <row r="84" spans="1:13" s="22" customFormat="1" x14ac:dyDescent="0.15">
      <c r="A84" s="16"/>
      <c r="B84" s="17" t="s">
        <v>166</v>
      </c>
      <c r="C84" s="23" t="s">
        <v>201</v>
      </c>
      <c r="D84" s="17" t="s">
        <v>202</v>
      </c>
      <c r="E84" s="18">
        <v>78</v>
      </c>
      <c r="F84" s="17" t="s">
        <v>169</v>
      </c>
      <c r="G84" s="18">
        <v>9025</v>
      </c>
      <c r="H84" s="19">
        <v>6</v>
      </c>
      <c r="I84" s="18">
        <f t="shared" si="4"/>
        <v>1504.1666666666667</v>
      </c>
      <c r="J84" s="18">
        <v>30282</v>
      </c>
      <c r="K84" s="20">
        <f t="shared" si="5"/>
        <v>1.5140934722761468E-3</v>
      </c>
      <c r="L84" s="18">
        <f t="shared" si="6"/>
        <v>115.7051282051282</v>
      </c>
      <c r="M84" s="32"/>
    </row>
    <row r="85" spans="1:13" s="22" customFormat="1" x14ac:dyDescent="0.15">
      <c r="A85" s="16"/>
      <c r="B85" s="17" t="s">
        <v>95</v>
      </c>
      <c r="C85" s="23" t="s">
        <v>203</v>
      </c>
      <c r="D85" s="17" t="s">
        <v>204</v>
      </c>
      <c r="E85" s="18">
        <v>81</v>
      </c>
      <c r="F85" s="17" t="s">
        <v>200</v>
      </c>
      <c r="G85" s="18">
        <v>11108</v>
      </c>
      <c r="H85" s="19">
        <v>15</v>
      </c>
      <c r="I85" s="18">
        <f t="shared" si="4"/>
        <v>740.5333333333333</v>
      </c>
      <c r="J85" s="18">
        <v>26261</v>
      </c>
      <c r="K85" s="20">
        <f t="shared" si="5"/>
        <v>1.8635512786751734E-3</v>
      </c>
      <c r="L85" s="18">
        <f t="shared" si="6"/>
        <v>137.1358024691358</v>
      </c>
      <c r="M85" s="32"/>
    </row>
    <row r="86" spans="1:13" s="22" customFormat="1" x14ac:dyDescent="0.15">
      <c r="A86" s="16"/>
      <c r="B86" s="17" t="s">
        <v>95</v>
      </c>
      <c r="C86" s="23" t="s">
        <v>205</v>
      </c>
      <c r="D86" s="17" t="s">
        <v>206</v>
      </c>
      <c r="E86" s="18">
        <v>343</v>
      </c>
      <c r="F86" s="17" t="s">
        <v>169</v>
      </c>
      <c r="G86" s="18">
        <v>40572.699999999997</v>
      </c>
      <c r="H86" s="19">
        <v>36</v>
      </c>
      <c r="I86" s="18">
        <f t="shared" si="4"/>
        <v>1127.0194444444444</v>
      </c>
      <c r="J86" s="18">
        <v>97147.1</v>
      </c>
      <c r="K86" s="20">
        <f t="shared" si="5"/>
        <v>6.8067435149715702E-3</v>
      </c>
      <c r="L86" s="18">
        <f t="shared" si="6"/>
        <v>118.2877551020408</v>
      </c>
      <c r="M86" s="32"/>
    </row>
    <row r="87" spans="1:13" s="22" customFormat="1" x14ac:dyDescent="0.15">
      <c r="A87" s="16"/>
      <c r="B87" s="17" t="s">
        <v>95</v>
      </c>
      <c r="C87" s="23" t="s">
        <v>207</v>
      </c>
      <c r="D87" s="17" t="s">
        <v>208</v>
      </c>
      <c r="E87" s="18">
        <v>343</v>
      </c>
      <c r="F87" s="17" t="s">
        <v>169</v>
      </c>
      <c r="G87" s="18">
        <v>11480</v>
      </c>
      <c r="H87" s="19">
        <v>16</v>
      </c>
      <c r="I87" s="18">
        <f t="shared" si="4"/>
        <v>717.5</v>
      </c>
      <c r="J87" s="18">
        <v>39138</v>
      </c>
      <c r="K87" s="20">
        <f t="shared" si="5"/>
        <v>1.9259604500532039E-3</v>
      </c>
      <c r="L87" s="18">
        <f t="shared" si="6"/>
        <v>33.469387755102041</v>
      </c>
      <c r="M87" s="32"/>
    </row>
    <row r="88" spans="1:13" s="37" customFormat="1" x14ac:dyDescent="0.15">
      <c r="A88" s="16"/>
      <c r="B88" s="17" t="s">
        <v>95</v>
      </c>
      <c r="C88" s="23" t="s">
        <v>209</v>
      </c>
      <c r="D88" s="23" t="s">
        <v>210</v>
      </c>
      <c r="E88" s="18">
        <v>118.72</v>
      </c>
      <c r="F88" s="17" t="s">
        <v>169</v>
      </c>
      <c r="G88" s="18">
        <v>1500</v>
      </c>
      <c r="H88" s="19">
        <v>1</v>
      </c>
      <c r="I88" s="18">
        <f t="shared" si="4"/>
        <v>1500</v>
      </c>
      <c r="J88" s="18">
        <v>12230</v>
      </c>
      <c r="K88" s="20">
        <f t="shared" si="5"/>
        <v>2.5164988458883328E-4</v>
      </c>
      <c r="L88" s="18">
        <f t="shared" si="6"/>
        <v>12.634770889487871</v>
      </c>
      <c r="M88" s="32"/>
    </row>
    <row r="89" spans="1:13" s="37" customFormat="1" x14ac:dyDescent="0.15">
      <c r="A89" s="16"/>
      <c r="B89" s="17" t="s">
        <v>95</v>
      </c>
      <c r="C89" s="23" t="s">
        <v>211</v>
      </c>
      <c r="D89" s="17" t="s">
        <v>212</v>
      </c>
      <c r="E89" s="18">
        <v>51.3</v>
      </c>
      <c r="F89" s="17" t="s">
        <v>169</v>
      </c>
      <c r="G89" s="18">
        <v>13368</v>
      </c>
      <c r="H89" s="19">
        <v>13</v>
      </c>
      <c r="I89" s="18">
        <f t="shared" si="4"/>
        <v>1028.3076923076924</v>
      </c>
      <c r="J89" s="18">
        <v>28923</v>
      </c>
      <c r="K89" s="20">
        <f t="shared" si="5"/>
        <v>2.2427037714556823E-3</v>
      </c>
      <c r="L89" s="18">
        <f t="shared" si="6"/>
        <v>260.58479532163744</v>
      </c>
      <c r="M89" s="32"/>
    </row>
    <row r="90" spans="1:13" s="37" customFormat="1" x14ac:dyDescent="0.15">
      <c r="A90" s="16"/>
      <c r="B90" s="17" t="s">
        <v>95</v>
      </c>
      <c r="C90" s="23" t="s">
        <v>213</v>
      </c>
      <c r="D90" s="17" t="s">
        <v>214</v>
      </c>
      <c r="E90" s="18">
        <v>118.83</v>
      </c>
      <c r="F90" s="17" t="s">
        <v>169</v>
      </c>
      <c r="G90" s="18">
        <v>14905</v>
      </c>
      <c r="H90" s="19">
        <v>8</v>
      </c>
      <c r="I90" s="18">
        <f t="shared" si="4"/>
        <v>1863.125</v>
      </c>
      <c r="J90" s="18">
        <v>48982</v>
      </c>
      <c r="K90" s="20">
        <f t="shared" si="5"/>
        <v>2.5005610198643733E-3</v>
      </c>
      <c r="L90" s="18">
        <f t="shared" si="6"/>
        <v>125.4312883951864</v>
      </c>
      <c r="M90" s="32"/>
    </row>
    <row r="91" spans="1:13" s="38" customFormat="1" x14ac:dyDescent="0.15">
      <c r="A91" s="16"/>
      <c r="B91" s="17" t="s">
        <v>166</v>
      </c>
      <c r="C91" s="23" t="s">
        <v>215</v>
      </c>
      <c r="D91" s="23" t="s">
        <v>216</v>
      </c>
      <c r="E91" s="18">
        <v>114.8</v>
      </c>
      <c r="F91" s="17" t="s">
        <v>217</v>
      </c>
      <c r="G91" s="18">
        <v>7232</v>
      </c>
      <c r="H91" s="19">
        <v>119</v>
      </c>
      <c r="I91" s="18">
        <f t="shared" si="4"/>
        <v>60.773109243697476</v>
      </c>
      <c r="J91" s="18">
        <v>24235</v>
      </c>
      <c r="K91" s="20">
        <f t="shared" si="5"/>
        <v>1.2132879768976281E-3</v>
      </c>
      <c r="L91" s="18">
        <f t="shared" si="6"/>
        <v>62.99651567944251</v>
      </c>
      <c r="M91" s="24"/>
    </row>
    <row r="92" spans="1:13" s="38" customFormat="1" x14ac:dyDescent="0.15">
      <c r="A92" s="16"/>
      <c r="B92" s="17" t="s">
        <v>166</v>
      </c>
      <c r="C92" s="23" t="s">
        <v>218</v>
      </c>
      <c r="D92" s="23" t="s">
        <v>219</v>
      </c>
      <c r="E92" s="18">
        <v>178.06</v>
      </c>
      <c r="F92" s="17" t="s">
        <v>169</v>
      </c>
      <c r="G92" s="18">
        <v>19269</v>
      </c>
      <c r="H92" s="19">
        <v>5</v>
      </c>
      <c r="I92" s="18">
        <f t="shared" si="4"/>
        <v>3853.8</v>
      </c>
      <c r="J92" s="18">
        <v>65458</v>
      </c>
      <c r="K92" s="20">
        <f t="shared" si="5"/>
        <v>3.2326944174281523E-3</v>
      </c>
      <c r="L92" s="18">
        <f t="shared" si="6"/>
        <v>108.21633157362686</v>
      </c>
      <c r="M92" s="24"/>
    </row>
    <row r="93" spans="1:13" s="38" customFormat="1" x14ac:dyDescent="0.15">
      <c r="A93" s="16"/>
      <c r="B93" s="17" t="s">
        <v>95</v>
      </c>
      <c r="C93" s="23" t="s">
        <v>220</v>
      </c>
      <c r="D93" s="23" t="s">
        <v>221</v>
      </c>
      <c r="E93" s="18">
        <v>115.41</v>
      </c>
      <c r="F93" s="17" t="s">
        <v>169</v>
      </c>
      <c r="G93" s="18">
        <v>5096</v>
      </c>
      <c r="H93" s="19">
        <v>3</v>
      </c>
      <c r="I93" s="18">
        <f t="shared" si="4"/>
        <v>1698.6666666666667</v>
      </c>
      <c r="J93" s="18">
        <v>22562</v>
      </c>
      <c r="K93" s="20">
        <f t="shared" si="5"/>
        <v>8.549385412431296E-4</v>
      </c>
      <c r="L93" s="18">
        <f t="shared" si="6"/>
        <v>44.155619097131968</v>
      </c>
      <c r="M93" s="32"/>
    </row>
    <row r="94" spans="1:13" s="38" customFormat="1" x14ac:dyDescent="0.15">
      <c r="A94" s="16"/>
      <c r="B94" s="17" t="s">
        <v>95</v>
      </c>
      <c r="C94" s="23" t="s">
        <v>222</v>
      </c>
      <c r="D94" s="17" t="s">
        <v>223</v>
      </c>
      <c r="E94" s="18">
        <v>112.69</v>
      </c>
      <c r="F94" s="17" t="s">
        <v>169</v>
      </c>
      <c r="G94" s="18"/>
      <c r="H94" s="19"/>
      <c r="I94" s="18">
        <f t="shared" si="4"/>
        <v>0</v>
      </c>
      <c r="J94" s="18">
        <v>14019</v>
      </c>
      <c r="K94" s="20">
        <f t="shared" si="5"/>
        <v>0</v>
      </c>
      <c r="L94" s="18">
        <f t="shared" si="6"/>
        <v>0</v>
      </c>
      <c r="M94" s="32"/>
    </row>
    <row r="95" spans="1:13" s="38" customFormat="1" x14ac:dyDescent="0.15">
      <c r="A95" s="16"/>
      <c r="B95" s="17" t="s">
        <v>95</v>
      </c>
      <c r="C95" s="23" t="s">
        <v>224</v>
      </c>
      <c r="D95" s="23" t="s">
        <v>225</v>
      </c>
      <c r="E95" s="18">
        <v>59.89</v>
      </c>
      <c r="F95" s="17" t="s">
        <v>169</v>
      </c>
      <c r="G95" s="18">
        <v>1182</v>
      </c>
      <c r="H95" s="19">
        <v>1</v>
      </c>
      <c r="I95" s="18">
        <f t="shared" si="4"/>
        <v>1182</v>
      </c>
      <c r="J95" s="18">
        <v>13048</v>
      </c>
      <c r="K95" s="20">
        <f t="shared" si="5"/>
        <v>1.9830010905600061E-4</v>
      </c>
      <c r="L95" s="18">
        <f t="shared" si="6"/>
        <v>19.736183002170645</v>
      </c>
      <c r="M95" s="32"/>
    </row>
    <row r="96" spans="1:13" s="38" customFormat="1" x14ac:dyDescent="0.15">
      <c r="A96" s="16"/>
      <c r="B96" s="17" t="s">
        <v>95</v>
      </c>
      <c r="C96" s="23" t="s">
        <v>226</v>
      </c>
      <c r="D96" s="23" t="s">
        <v>227</v>
      </c>
      <c r="E96" s="18">
        <v>174</v>
      </c>
      <c r="F96" s="17" t="s">
        <v>169</v>
      </c>
      <c r="G96" s="18">
        <v>14305</v>
      </c>
      <c r="H96" s="19">
        <v>6</v>
      </c>
      <c r="I96" s="18">
        <f t="shared" si="4"/>
        <v>2384.1666666666665</v>
      </c>
      <c r="J96" s="18">
        <v>27851</v>
      </c>
      <c r="K96" s="20">
        <f t="shared" si="5"/>
        <v>2.3999010660288398E-3</v>
      </c>
      <c r="L96" s="18">
        <f t="shared" si="6"/>
        <v>82.212643678160916</v>
      </c>
      <c r="M96" s="32"/>
    </row>
    <row r="97" spans="1:13" s="38" customFormat="1" x14ac:dyDescent="0.15">
      <c r="A97" s="16"/>
      <c r="B97" s="17" t="s">
        <v>95</v>
      </c>
      <c r="C97" s="23" t="s">
        <v>228</v>
      </c>
      <c r="D97" s="23" t="s">
        <v>229</v>
      </c>
      <c r="E97" s="18">
        <v>63.12</v>
      </c>
      <c r="F97" s="17" t="s">
        <v>169</v>
      </c>
      <c r="G97" s="18">
        <v>3093</v>
      </c>
      <c r="H97" s="19">
        <v>4</v>
      </c>
      <c r="I97" s="18">
        <f t="shared" si="4"/>
        <v>773.25</v>
      </c>
      <c r="J97" s="18">
        <v>7282</v>
      </c>
      <c r="K97" s="20">
        <f t="shared" si="5"/>
        <v>5.1890206202217419E-4</v>
      </c>
      <c r="L97" s="18">
        <f t="shared" si="6"/>
        <v>49.00190114068441</v>
      </c>
      <c r="M97" s="32"/>
    </row>
    <row r="98" spans="1:13" s="38" customFormat="1" x14ac:dyDescent="0.15">
      <c r="A98" s="16"/>
      <c r="B98" s="17" t="s">
        <v>95</v>
      </c>
      <c r="C98" s="23" t="s">
        <v>230</v>
      </c>
      <c r="D98" s="23" t="s">
        <v>231</v>
      </c>
      <c r="E98" s="18">
        <v>152.74</v>
      </c>
      <c r="F98" s="17" t="s">
        <v>169</v>
      </c>
      <c r="G98" s="18">
        <v>3612</v>
      </c>
      <c r="H98" s="19">
        <v>2</v>
      </c>
      <c r="I98" s="18">
        <f t="shared" si="4"/>
        <v>1806</v>
      </c>
      <c r="J98" s="18">
        <v>10816</v>
      </c>
      <c r="K98" s="20">
        <f t="shared" si="5"/>
        <v>6.0597292208991048E-4</v>
      </c>
      <c r="L98" s="18">
        <f t="shared" si="6"/>
        <v>23.648029330889091</v>
      </c>
      <c r="M98" s="32"/>
    </row>
    <row r="99" spans="1:13" s="38" customFormat="1" x14ac:dyDescent="0.15">
      <c r="A99" s="16"/>
      <c r="B99" s="17" t="s">
        <v>95</v>
      </c>
      <c r="C99" s="23" t="s">
        <v>232</v>
      </c>
      <c r="D99" s="23" t="s">
        <v>233</v>
      </c>
      <c r="E99" s="18">
        <v>65.260000000000005</v>
      </c>
      <c r="F99" s="17" t="s">
        <v>200</v>
      </c>
      <c r="G99" s="18">
        <v>8676</v>
      </c>
      <c r="H99" s="19">
        <v>2</v>
      </c>
      <c r="I99" s="18">
        <f t="shared" si="4"/>
        <v>4338</v>
      </c>
      <c r="J99" s="18">
        <v>18346</v>
      </c>
      <c r="K99" s="20">
        <f t="shared" si="5"/>
        <v>1.4555429324618117E-3</v>
      </c>
      <c r="L99" s="18">
        <f t="shared" si="6"/>
        <v>132.94514250689548</v>
      </c>
      <c r="M99" s="24"/>
    </row>
    <row r="100" spans="1:13" s="38" customFormat="1" x14ac:dyDescent="0.15">
      <c r="A100" s="16"/>
      <c r="B100" s="17" t="s">
        <v>95</v>
      </c>
      <c r="C100" s="23" t="s">
        <v>234</v>
      </c>
      <c r="D100" s="23" t="s">
        <v>235</v>
      </c>
      <c r="E100" s="18">
        <v>65.09</v>
      </c>
      <c r="F100" s="17" t="s">
        <v>200</v>
      </c>
      <c r="G100" s="18">
        <v>1080</v>
      </c>
      <c r="H100" s="19">
        <v>1</v>
      </c>
      <c r="I100" s="18">
        <f t="shared" si="4"/>
        <v>1080</v>
      </c>
      <c r="J100" s="18">
        <v>8114</v>
      </c>
      <c r="K100" s="20">
        <f t="shared" si="5"/>
        <v>1.8118791690395996E-4</v>
      </c>
      <c r="L100" s="18">
        <f t="shared" si="6"/>
        <v>16.592410508526655</v>
      </c>
      <c r="M100" s="24"/>
    </row>
    <row r="101" spans="1:13" s="38" customFormat="1" x14ac:dyDescent="0.15">
      <c r="A101" s="16"/>
      <c r="B101" s="17" t="s">
        <v>95</v>
      </c>
      <c r="C101" s="23" t="s">
        <v>236</v>
      </c>
      <c r="D101" s="23" t="s">
        <v>237</v>
      </c>
      <c r="E101" s="18">
        <v>120.85</v>
      </c>
      <c r="F101" s="17" t="s">
        <v>200</v>
      </c>
      <c r="G101" s="18">
        <v>1613</v>
      </c>
      <c r="H101" s="19">
        <v>1</v>
      </c>
      <c r="I101" s="18">
        <f t="shared" si="4"/>
        <v>1613</v>
      </c>
      <c r="J101" s="18">
        <v>8617</v>
      </c>
      <c r="K101" s="20">
        <f t="shared" si="5"/>
        <v>2.7060750922785874E-4</v>
      </c>
      <c r="L101" s="18">
        <f t="shared" si="6"/>
        <v>13.34712453454696</v>
      </c>
      <c r="M101" s="32"/>
    </row>
    <row r="102" spans="1:13" s="38" customFormat="1" x14ac:dyDescent="0.15">
      <c r="A102" s="16"/>
      <c r="B102" s="17" t="s">
        <v>95</v>
      </c>
      <c r="C102" s="23" t="s">
        <v>238</v>
      </c>
      <c r="D102" s="23" t="s">
        <v>239</v>
      </c>
      <c r="E102" s="18">
        <v>83.45</v>
      </c>
      <c r="F102" s="17" t="s">
        <v>200</v>
      </c>
      <c r="G102" s="18">
        <v>2496</v>
      </c>
      <c r="H102" s="19">
        <v>3</v>
      </c>
      <c r="I102" s="18">
        <f t="shared" si="4"/>
        <v>832</v>
      </c>
      <c r="J102" s="18">
        <v>13528</v>
      </c>
      <c r="K102" s="20">
        <f t="shared" si="5"/>
        <v>4.1874540795581858E-4</v>
      </c>
      <c r="L102" s="18">
        <f t="shared" si="6"/>
        <v>29.910125823846613</v>
      </c>
      <c r="M102" s="32"/>
    </row>
    <row r="103" spans="1:13" s="38" customFormat="1" x14ac:dyDescent="0.15">
      <c r="A103" s="16"/>
      <c r="B103" s="17" t="s">
        <v>166</v>
      </c>
      <c r="C103" s="23" t="s">
        <v>240</v>
      </c>
      <c r="D103" s="23" t="s">
        <v>241</v>
      </c>
      <c r="E103" s="18">
        <v>59.05</v>
      </c>
      <c r="F103" s="17" t="s">
        <v>169</v>
      </c>
      <c r="G103" s="18">
        <v>1565</v>
      </c>
      <c r="H103" s="19">
        <v>1</v>
      </c>
      <c r="I103" s="18">
        <f t="shared" si="4"/>
        <v>1565</v>
      </c>
      <c r="J103" s="18">
        <v>8590</v>
      </c>
      <c r="K103" s="20">
        <f t="shared" si="5"/>
        <v>2.6255471292101603E-4</v>
      </c>
      <c r="L103" s="18">
        <f t="shared" si="6"/>
        <v>26.502963590177817</v>
      </c>
      <c r="M103" s="24"/>
    </row>
    <row r="104" spans="1:13" s="38" customFormat="1" x14ac:dyDescent="0.15">
      <c r="A104" s="16"/>
      <c r="B104" s="17" t="s">
        <v>166</v>
      </c>
      <c r="C104" s="23" t="s">
        <v>242</v>
      </c>
      <c r="D104" s="23" t="s">
        <v>243</v>
      </c>
      <c r="E104" s="18">
        <v>88.92</v>
      </c>
      <c r="F104" s="17" t="s">
        <v>169</v>
      </c>
      <c r="G104" s="18">
        <v>10000</v>
      </c>
      <c r="H104" s="19">
        <v>1</v>
      </c>
      <c r="I104" s="18">
        <f t="shared" si="4"/>
        <v>10000</v>
      </c>
      <c r="J104" s="18">
        <v>17194</v>
      </c>
      <c r="K104" s="20">
        <f t="shared" si="5"/>
        <v>1.6776658972588886E-3</v>
      </c>
      <c r="L104" s="18">
        <f t="shared" si="6"/>
        <v>112.46063877642825</v>
      </c>
      <c r="M104" s="24"/>
    </row>
    <row r="105" spans="1:13" s="38" customFormat="1" x14ac:dyDescent="0.15">
      <c r="A105" s="16"/>
      <c r="B105" s="17" t="s">
        <v>95</v>
      </c>
      <c r="C105" s="23" t="s">
        <v>244</v>
      </c>
      <c r="D105" s="23" t="s">
        <v>245</v>
      </c>
      <c r="E105" s="18">
        <v>201.74</v>
      </c>
      <c r="F105" s="17" t="s">
        <v>169</v>
      </c>
      <c r="G105" s="18">
        <v>4313</v>
      </c>
      <c r="H105" s="19">
        <v>1</v>
      </c>
      <c r="I105" s="18">
        <f t="shared" si="4"/>
        <v>4313</v>
      </c>
      <c r="J105" s="18">
        <v>5651</v>
      </c>
      <c r="K105" s="20">
        <f t="shared" si="5"/>
        <v>7.2357730148775857E-4</v>
      </c>
      <c r="L105" s="18">
        <f t="shared" si="6"/>
        <v>21.379002676712599</v>
      </c>
      <c r="M105" s="24"/>
    </row>
    <row r="106" spans="1:13" s="38" customFormat="1" x14ac:dyDescent="0.15">
      <c r="A106" s="16"/>
      <c r="B106" s="17" t="s">
        <v>95</v>
      </c>
      <c r="C106" s="23" t="s">
        <v>246</v>
      </c>
      <c r="D106" s="23" t="s">
        <v>247</v>
      </c>
      <c r="E106" s="18">
        <v>218</v>
      </c>
      <c r="F106" s="17" t="s">
        <v>169</v>
      </c>
      <c r="G106" s="18">
        <v>20970</v>
      </c>
      <c r="H106" s="19">
        <v>13</v>
      </c>
      <c r="I106" s="18">
        <f t="shared" si="4"/>
        <v>1613.0769230769231</v>
      </c>
      <c r="J106" s="18">
        <v>66138</v>
      </c>
      <c r="K106" s="20">
        <f t="shared" si="5"/>
        <v>3.5180653865518894E-3</v>
      </c>
      <c r="L106" s="18">
        <f t="shared" si="6"/>
        <v>96.192660550458712</v>
      </c>
      <c r="M106" s="24"/>
    </row>
    <row r="107" spans="1:13" s="38" customFormat="1" x14ac:dyDescent="0.15">
      <c r="A107" s="16"/>
      <c r="B107" s="17" t="s">
        <v>95</v>
      </c>
      <c r="C107" s="23" t="s">
        <v>248</v>
      </c>
      <c r="D107" s="17" t="s">
        <v>249</v>
      </c>
      <c r="E107" s="18">
        <v>95</v>
      </c>
      <c r="F107" s="17" t="s">
        <v>169</v>
      </c>
      <c r="G107" s="18">
        <v>898</v>
      </c>
      <c r="H107" s="19">
        <v>1</v>
      </c>
      <c r="I107" s="18">
        <f t="shared" si="4"/>
        <v>898</v>
      </c>
      <c r="J107" s="18">
        <v>10827</v>
      </c>
      <c r="K107" s="20">
        <f t="shared" si="5"/>
        <v>1.5065439757384818E-4</v>
      </c>
      <c r="L107" s="18">
        <f t="shared" si="6"/>
        <v>9.4526315789473685</v>
      </c>
      <c r="M107" s="24"/>
    </row>
    <row r="108" spans="1:13" s="38" customFormat="1" x14ac:dyDescent="0.15">
      <c r="A108" s="16"/>
      <c r="B108" s="17" t="s">
        <v>95</v>
      </c>
      <c r="C108" s="23" t="s">
        <v>250</v>
      </c>
      <c r="D108" s="23" t="s">
        <v>251</v>
      </c>
      <c r="E108" s="18">
        <v>72</v>
      </c>
      <c r="F108" s="17" t="s">
        <v>200</v>
      </c>
      <c r="G108" s="18">
        <v>12014</v>
      </c>
      <c r="H108" s="19">
        <v>15</v>
      </c>
      <c r="I108" s="18">
        <f t="shared" si="4"/>
        <v>800.93333333333328</v>
      </c>
      <c r="J108" s="18">
        <v>39178</v>
      </c>
      <c r="K108" s="20">
        <f t="shared" si="5"/>
        <v>2.0155478089668288E-3</v>
      </c>
      <c r="L108" s="18">
        <f t="shared" si="6"/>
        <v>166.86111111111111</v>
      </c>
      <c r="M108" s="24"/>
    </row>
    <row r="109" spans="1:13" s="38" customFormat="1" x14ac:dyDescent="0.15">
      <c r="A109" s="16"/>
      <c r="B109" s="17" t="s">
        <v>95</v>
      </c>
      <c r="C109" s="23" t="s">
        <v>252</v>
      </c>
      <c r="D109" s="17" t="s">
        <v>253</v>
      </c>
      <c r="E109" s="18">
        <v>88</v>
      </c>
      <c r="F109" s="17" t="s">
        <v>200</v>
      </c>
      <c r="G109" s="18">
        <v>3066</v>
      </c>
      <c r="H109" s="19">
        <v>4</v>
      </c>
      <c r="I109" s="18">
        <f t="shared" si="4"/>
        <v>766.5</v>
      </c>
      <c r="J109" s="18">
        <v>15922</v>
      </c>
      <c r="K109" s="20">
        <f t="shared" si="5"/>
        <v>5.1437236409957517E-4</v>
      </c>
      <c r="L109" s="18">
        <f t="shared" si="6"/>
        <v>34.840909090909093</v>
      </c>
      <c r="M109" s="24"/>
    </row>
    <row r="110" spans="1:13" s="38" customFormat="1" x14ac:dyDescent="0.15">
      <c r="A110" s="16"/>
      <c r="B110" s="17" t="s">
        <v>95</v>
      </c>
      <c r="C110" s="23" t="s">
        <v>254</v>
      </c>
      <c r="D110" s="17" t="s">
        <v>255</v>
      </c>
      <c r="E110" s="18">
        <v>280.75</v>
      </c>
      <c r="F110" s="17" t="s">
        <v>169</v>
      </c>
      <c r="G110" s="18">
        <v>15000</v>
      </c>
      <c r="H110" s="19">
        <v>18</v>
      </c>
      <c r="I110" s="18">
        <f t="shared" si="4"/>
        <v>833.33333333333337</v>
      </c>
      <c r="J110" s="18">
        <v>45000</v>
      </c>
      <c r="K110" s="20">
        <f t="shared" si="5"/>
        <v>2.5164988458883327E-3</v>
      </c>
      <c r="L110" s="18">
        <f t="shared" si="6"/>
        <v>53.428317008014247</v>
      </c>
      <c r="M110" s="24"/>
    </row>
    <row r="111" spans="1:13" s="38" customFormat="1" x14ac:dyDescent="0.15">
      <c r="A111" s="16"/>
      <c r="B111" s="17" t="s">
        <v>95</v>
      </c>
      <c r="C111" s="23" t="s">
        <v>256</v>
      </c>
      <c r="D111" s="17" t="s">
        <v>257</v>
      </c>
      <c r="E111" s="18">
        <v>400</v>
      </c>
      <c r="F111" s="17" t="s">
        <v>169</v>
      </c>
      <c r="G111" s="18">
        <v>21184</v>
      </c>
      <c r="H111" s="19">
        <v>70</v>
      </c>
      <c r="I111" s="18">
        <f t="shared" si="4"/>
        <v>302.62857142857143</v>
      </c>
      <c r="J111" s="18">
        <v>60707</v>
      </c>
      <c r="K111" s="20">
        <f t="shared" si="5"/>
        <v>3.5539674367532294E-3</v>
      </c>
      <c r="L111" s="18">
        <f t="shared" si="6"/>
        <v>52.96</v>
      </c>
      <c r="M111" s="24"/>
    </row>
    <row r="112" spans="1:13" s="38" customFormat="1" x14ac:dyDescent="0.15">
      <c r="A112" s="16"/>
      <c r="B112" s="17" t="s">
        <v>95</v>
      </c>
      <c r="C112" s="23" t="s">
        <v>258</v>
      </c>
      <c r="D112" s="17" t="s">
        <v>259</v>
      </c>
      <c r="E112" s="18">
        <v>25.4</v>
      </c>
      <c r="F112" s="17" t="s">
        <v>260</v>
      </c>
      <c r="G112" s="18">
        <v>1268.7</v>
      </c>
      <c r="H112" s="19">
        <v>6</v>
      </c>
      <c r="I112" s="18">
        <f t="shared" si="4"/>
        <v>211.45000000000002</v>
      </c>
      <c r="J112" s="18">
        <v>5293.7</v>
      </c>
      <c r="K112" s="20">
        <f t="shared" si="5"/>
        <v>2.128454723852352E-4</v>
      </c>
      <c r="L112" s="18">
        <f t="shared" si="6"/>
        <v>49.9488188976378</v>
      </c>
      <c r="M112" s="24"/>
    </row>
    <row r="113" spans="1:13" s="38" customFormat="1" x14ac:dyDescent="0.15">
      <c r="A113" s="16"/>
      <c r="B113" s="17" t="s">
        <v>95</v>
      </c>
      <c r="C113" s="23" t="s">
        <v>261</v>
      </c>
      <c r="D113" s="23" t="s">
        <v>262</v>
      </c>
      <c r="E113" s="18">
        <v>13</v>
      </c>
      <c r="F113" s="17" t="s">
        <v>263</v>
      </c>
      <c r="G113" s="18">
        <v>917</v>
      </c>
      <c r="H113" s="19">
        <v>4</v>
      </c>
      <c r="I113" s="18">
        <f t="shared" si="4"/>
        <v>229.25</v>
      </c>
      <c r="J113" s="18">
        <v>2755</v>
      </c>
      <c r="K113" s="20">
        <f t="shared" si="5"/>
        <v>1.5384196277864006E-4</v>
      </c>
      <c r="L113" s="18">
        <f t="shared" si="6"/>
        <v>70.538461538461533</v>
      </c>
      <c r="M113" s="32"/>
    </row>
    <row r="114" spans="1:13" s="38" customFormat="1" x14ac:dyDescent="0.15">
      <c r="A114" s="16"/>
      <c r="B114" s="17" t="s">
        <v>95</v>
      </c>
      <c r="C114" s="23" t="s">
        <v>264</v>
      </c>
      <c r="D114" s="23" t="s">
        <v>265</v>
      </c>
      <c r="E114" s="18">
        <v>66</v>
      </c>
      <c r="F114" s="17" t="s">
        <v>200</v>
      </c>
      <c r="G114" s="18">
        <v>8440</v>
      </c>
      <c r="H114" s="19">
        <v>14</v>
      </c>
      <c r="I114" s="18">
        <f t="shared" si="4"/>
        <v>602.85714285714289</v>
      </c>
      <c r="J114" s="18">
        <v>21631</v>
      </c>
      <c r="K114" s="20">
        <f t="shared" si="5"/>
        <v>1.4159500172865019E-3</v>
      </c>
      <c r="L114" s="18">
        <f t="shared" si="6"/>
        <v>127.87878787878788</v>
      </c>
      <c r="M114" s="32"/>
    </row>
    <row r="115" spans="1:13" s="38" customFormat="1" x14ac:dyDescent="0.15">
      <c r="A115" s="16"/>
      <c r="B115" s="17" t="s">
        <v>95</v>
      </c>
      <c r="C115" s="23" t="s">
        <v>266</v>
      </c>
      <c r="D115" s="23" t="s">
        <v>267</v>
      </c>
      <c r="E115" s="18">
        <v>10</v>
      </c>
      <c r="F115" s="17" t="s">
        <v>263</v>
      </c>
      <c r="G115" s="18">
        <v>530</v>
      </c>
      <c r="H115" s="19">
        <v>2</v>
      </c>
      <c r="I115" s="18">
        <f t="shared" si="4"/>
        <v>265</v>
      </c>
      <c r="J115" s="18">
        <v>760</v>
      </c>
      <c r="K115" s="20">
        <f t="shared" si="5"/>
        <v>8.891629255472109E-5</v>
      </c>
      <c r="L115" s="18">
        <f t="shared" si="6"/>
        <v>53</v>
      </c>
      <c r="M115" s="32"/>
    </row>
    <row r="116" spans="1:13" s="38" customFormat="1" x14ac:dyDescent="0.15">
      <c r="A116" s="16"/>
      <c r="B116" s="17" t="s">
        <v>95</v>
      </c>
      <c r="C116" s="23" t="s">
        <v>268</v>
      </c>
      <c r="D116" s="23" t="s">
        <v>269</v>
      </c>
      <c r="E116" s="18">
        <v>100</v>
      </c>
      <c r="F116" s="17" t="s">
        <v>217</v>
      </c>
      <c r="G116" s="18">
        <v>2512</v>
      </c>
      <c r="H116" s="19">
        <v>46</v>
      </c>
      <c r="I116" s="18">
        <f t="shared" si="4"/>
        <v>54.608695652173914</v>
      </c>
      <c r="J116" s="18">
        <v>7555</v>
      </c>
      <c r="K116" s="20">
        <f t="shared" si="5"/>
        <v>4.214296733914328E-4</v>
      </c>
      <c r="L116" s="18">
        <f t="shared" si="6"/>
        <v>25.12</v>
      </c>
      <c r="M116" s="32"/>
    </row>
    <row r="117" spans="1:13" s="38" customFormat="1" x14ac:dyDescent="0.15">
      <c r="A117" s="16"/>
      <c r="B117" s="17" t="s">
        <v>95</v>
      </c>
      <c r="C117" s="23" t="s">
        <v>270</v>
      </c>
      <c r="D117" s="23" t="s">
        <v>271</v>
      </c>
      <c r="E117" s="18">
        <v>65</v>
      </c>
      <c r="F117" s="17" t="s">
        <v>200</v>
      </c>
      <c r="G117" s="18">
        <v>4782</v>
      </c>
      <c r="H117" s="19">
        <v>10</v>
      </c>
      <c r="I117" s="18">
        <f t="shared" si="4"/>
        <v>478.2</v>
      </c>
      <c r="J117" s="18">
        <v>9062</v>
      </c>
      <c r="K117" s="20">
        <f t="shared" si="5"/>
        <v>8.0225983206920048E-4</v>
      </c>
      <c r="L117" s="18">
        <f t="shared" si="6"/>
        <v>73.569230769230771</v>
      </c>
      <c r="M117" s="32"/>
    </row>
    <row r="118" spans="1:13" s="38" customFormat="1" x14ac:dyDescent="0.15">
      <c r="A118" s="16"/>
      <c r="B118" s="17" t="s">
        <v>95</v>
      </c>
      <c r="C118" s="23" t="s">
        <v>272</v>
      </c>
      <c r="D118" s="17" t="s">
        <v>273</v>
      </c>
      <c r="E118" s="18">
        <v>46</v>
      </c>
      <c r="F118" s="17" t="s">
        <v>200</v>
      </c>
      <c r="G118" s="18">
        <v>1552</v>
      </c>
      <c r="H118" s="19">
        <v>2</v>
      </c>
      <c r="I118" s="18">
        <f t="shared" si="4"/>
        <v>776</v>
      </c>
      <c r="J118" s="18">
        <v>6711</v>
      </c>
      <c r="K118" s="20">
        <f t="shared" si="5"/>
        <v>2.603737472545795E-4</v>
      </c>
      <c r="L118" s="18">
        <f t="shared" si="6"/>
        <v>33.739130434782609</v>
      </c>
      <c r="M118" s="32"/>
    </row>
    <row r="119" spans="1:13" s="38" customFormat="1" x14ac:dyDescent="0.15">
      <c r="A119" s="16"/>
      <c r="B119" s="17" t="s">
        <v>95</v>
      </c>
      <c r="C119" s="23" t="s">
        <v>274</v>
      </c>
      <c r="D119" s="17" t="s">
        <v>275</v>
      </c>
      <c r="E119" s="18">
        <v>40</v>
      </c>
      <c r="F119" s="17" t="s">
        <v>200</v>
      </c>
      <c r="G119" s="18">
        <v>3228</v>
      </c>
      <c r="H119" s="19">
        <v>5</v>
      </c>
      <c r="I119" s="18">
        <f t="shared" si="4"/>
        <v>645.6</v>
      </c>
      <c r="J119" s="18">
        <v>9835</v>
      </c>
      <c r="K119" s="20">
        <f t="shared" si="5"/>
        <v>5.415505516351692E-4</v>
      </c>
      <c r="L119" s="18">
        <f t="shared" si="6"/>
        <v>80.7</v>
      </c>
      <c r="M119" s="32"/>
    </row>
    <row r="120" spans="1:13" s="38" customFormat="1" x14ac:dyDescent="0.15">
      <c r="A120" s="16"/>
      <c r="B120" s="17" t="s">
        <v>95</v>
      </c>
      <c r="C120" s="23" t="s">
        <v>276</v>
      </c>
      <c r="D120" s="17" t="s">
        <v>277</v>
      </c>
      <c r="E120" s="18">
        <v>56</v>
      </c>
      <c r="F120" s="17" t="s">
        <v>200</v>
      </c>
      <c r="G120" s="18">
        <v>2086</v>
      </c>
      <c r="H120" s="19">
        <v>5</v>
      </c>
      <c r="I120" s="18">
        <f t="shared" si="4"/>
        <v>417.2</v>
      </c>
      <c r="J120" s="18">
        <v>8911</v>
      </c>
      <c r="K120" s="20">
        <f t="shared" si="5"/>
        <v>3.4996110616820414E-4</v>
      </c>
      <c r="L120" s="18">
        <f t="shared" si="6"/>
        <v>37.25</v>
      </c>
      <c r="M120" s="32"/>
    </row>
    <row r="121" spans="1:13" s="38" customFormat="1" x14ac:dyDescent="0.15">
      <c r="A121" s="16"/>
      <c r="B121" s="17" t="s">
        <v>95</v>
      </c>
      <c r="C121" s="23" t="s">
        <v>278</v>
      </c>
      <c r="D121" s="17" t="s">
        <v>195</v>
      </c>
      <c r="E121" s="18">
        <v>36</v>
      </c>
      <c r="F121" s="17" t="s">
        <v>200</v>
      </c>
      <c r="G121" s="18">
        <v>1168</v>
      </c>
      <c r="H121" s="19">
        <v>2</v>
      </c>
      <c r="I121" s="18">
        <f t="shared" si="4"/>
        <v>584</v>
      </c>
      <c r="J121" s="18">
        <v>3403</v>
      </c>
      <c r="K121" s="20">
        <f t="shared" si="5"/>
        <v>1.9595137679983817E-4</v>
      </c>
      <c r="L121" s="18">
        <f t="shared" si="6"/>
        <v>32.444444444444443</v>
      </c>
      <c r="M121" s="32"/>
    </row>
    <row r="122" spans="1:13" s="39" customFormat="1" x14ac:dyDescent="0.15">
      <c r="A122" s="25" t="s">
        <v>28</v>
      </c>
      <c r="B122" s="26"/>
      <c r="C122" s="26"/>
      <c r="D122" s="27"/>
      <c r="E122" s="28">
        <f>SUM(E59:E121)</f>
        <v>7289.25</v>
      </c>
      <c r="F122" s="27"/>
      <c r="G122" s="28">
        <f>SUM(G59:G121)</f>
        <v>443639.2</v>
      </c>
      <c r="H122" s="29">
        <f>SUM(H59:H121)</f>
        <v>606</v>
      </c>
      <c r="I122" s="28">
        <f t="shared" si="4"/>
        <v>732.07788778877887</v>
      </c>
      <c r="J122" s="28">
        <f>SUM(J59:J121)</f>
        <v>1350348.9999999998</v>
      </c>
      <c r="K122" s="30">
        <f t="shared" si="5"/>
        <v>7.4427835652721555E-2</v>
      </c>
      <c r="L122" s="28">
        <f t="shared" si="6"/>
        <v>60.862118873683848</v>
      </c>
      <c r="M122" s="31"/>
    </row>
    <row r="123" spans="1:13" s="22" customFormat="1" x14ac:dyDescent="0.15">
      <c r="A123" s="16"/>
      <c r="B123" s="17" t="s">
        <v>279</v>
      </c>
      <c r="C123" s="23" t="s">
        <v>280</v>
      </c>
      <c r="D123" s="23" t="s">
        <v>281</v>
      </c>
      <c r="E123" s="18">
        <v>120</v>
      </c>
      <c r="F123" s="17" t="s">
        <v>282</v>
      </c>
      <c r="G123" s="18">
        <v>4682</v>
      </c>
      <c r="H123" s="19">
        <v>3</v>
      </c>
      <c r="I123" s="18">
        <f t="shared" si="4"/>
        <v>1560.6666666666667</v>
      </c>
      <c r="J123" s="18">
        <v>18902</v>
      </c>
      <c r="K123" s="20">
        <f t="shared" si="5"/>
        <v>7.854831730966116E-4</v>
      </c>
      <c r="L123" s="18">
        <f t="shared" si="6"/>
        <v>39.016666666666666</v>
      </c>
      <c r="M123" s="32"/>
    </row>
    <row r="124" spans="1:13" s="22" customFormat="1" x14ac:dyDescent="0.15">
      <c r="A124" s="16"/>
      <c r="B124" s="17" t="s">
        <v>283</v>
      </c>
      <c r="C124" s="23" t="s">
        <v>284</v>
      </c>
      <c r="D124" s="23" t="s">
        <v>285</v>
      </c>
      <c r="E124" s="18">
        <v>181.86</v>
      </c>
      <c r="F124" s="17" t="s">
        <v>282</v>
      </c>
      <c r="G124" s="18">
        <v>7454</v>
      </c>
      <c r="H124" s="19">
        <v>10</v>
      </c>
      <c r="I124" s="18">
        <f t="shared" si="4"/>
        <v>745.4</v>
      </c>
      <c r="J124" s="18">
        <v>23031</v>
      </c>
      <c r="K124" s="20">
        <f t="shared" si="5"/>
        <v>1.2505321598167754E-3</v>
      </c>
      <c r="L124" s="18">
        <f t="shared" si="6"/>
        <v>40.987572858242601</v>
      </c>
      <c r="M124" s="32"/>
    </row>
    <row r="125" spans="1:13" s="22" customFormat="1" x14ac:dyDescent="0.15">
      <c r="A125" s="16"/>
      <c r="B125" s="17" t="s">
        <v>283</v>
      </c>
      <c r="C125" s="23" t="s">
        <v>286</v>
      </c>
      <c r="D125" s="23" t="s">
        <v>287</v>
      </c>
      <c r="E125" s="18">
        <v>34.28</v>
      </c>
      <c r="F125" s="17" t="s">
        <v>288</v>
      </c>
      <c r="G125" s="18">
        <v>8002</v>
      </c>
      <c r="H125" s="19">
        <v>32</v>
      </c>
      <c r="I125" s="18">
        <f t="shared" si="4"/>
        <v>250.0625</v>
      </c>
      <c r="J125" s="18">
        <v>24111</v>
      </c>
      <c r="K125" s="20">
        <f t="shared" si="5"/>
        <v>1.3424682509865626E-3</v>
      </c>
      <c r="L125" s="18">
        <f t="shared" si="6"/>
        <v>233.43057176196032</v>
      </c>
      <c r="M125" s="32"/>
    </row>
    <row r="126" spans="1:13" s="22" customFormat="1" x14ac:dyDescent="0.15">
      <c r="A126" s="16"/>
      <c r="B126" s="17" t="s">
        <v>283</v>
      </c>
      <c r="C126" s="23" t="s">
        <v>289</v>
      </c>
      <c r="D126" s="23" t="s">
        <v>290</v>
      </c>
      <c r="E126" s="18">
        <v>119.87</v>
      </c>
      <c r="F126" s="17" t="s">
        <v>282</v>
      </c>
      <c r="G126" s="18">
        <v>11092</v>
      </c>
      <c r="H126" s="19">
        <v>15</v>
      </c>
      <c r="I126" s="18">
        <f t="shared" si="4"/>
        <v>739.4666666666667</v>
      </c>
      <c r="J126" s="18">
        <v>32559</v>
      </c>
      <c r="K126" s="20">
        <f t="shared" si="5"/>
        <v>1.8608670132395592E-3</v>
      </c>
      <c r="L126" s="18">
        <f t="shared" si="6"/>
        <v>92.533578042879782</v>
      </c>
      <c r="M126" s="32"/>
    </row>
    <row r="127" spans="1:13" s="22" customFormat="1" x14ac:dyDescent="0.15">
      <c r="A127" s="16"/>
      <c r="B127" s="17" t="s">
        <v>279</v>
      </c>
      <c r="C127" s="23" t="s">
        <v>291</v>
      </c>
      <c r="D127" s="23" t="s">
        <v>292</v>
      </c>
      <c r="E127" s="18">
        <v>146.71</v>
      </c>
      <c r="F127" s="17" t="s">
        <v>282</v>
      </c>
      <c r="G127" s="18">
        <v>8163</v>
      </c>
      <c r="H127" s="19">
        <v>4</v>
      </c>
      <c r="I127" s="18">
        <f t="shared" si="4"/>
        <v>2040.75</v>
      </c>
      <c r="J127" s="18">
        <v>30340</v>
      </c>
      <c r="K127" s="20">
        <f t="shared" si="5"/>
        <v>1.3694786719324306E-3</v>
      </c>
      <c r="L127" s="18">
        <f t="shared" si="6"/>
        <v>55.640378978938038</v>
      </c>
      <c r="M127" s="32"/>
    </row>
    <row r="128" spans="1:13" s="22" customFormat="1" x14ac:dyDescent="0.15">
      <c r="A128" s="16"/>
      <c r="B128" s="17" t="s">
        <v>279</v>
      </c>
      <c r="C128" s="23" t="s">
        <v>293</v>
      </c>
      <c r="D128" s="23" t="s">
        <v>294</v>
      </c>
      <c r="E128" s="18">
        <v>265</v>
      </c>
      <c r="F128" s="17" t="s">
        <v>282</v>
      </c>
      <c r="G128" s="18">
        <v>20898</v>
      </c>
      <c r="H128" s="19">
        <v>16</v>
      </c>
      <c r="I128" s="18">
        <f t="shared" si="4"/>
        <v>1306.125</v>
      </c>
      <c r="J128" s="18">
        <v>55858</v>
      </c>
      <c r="K128" s="20">
        <f t="shared" si="5"/>
        <v>3.5059861920916252E-3</v>
      </c>
      <c r="L128" s="18">
        <f t="shared" si="6"/>
        <v>78.860377358490567</v>
      </c>
      <c r="M128" s="32"/>
    </row>
    <row r="129" spans="1:13" s="22" customFormat="1" x14ac:dyDescent="0.15">
      <c r="A129" s="16"/>
      <c r="B129" s="17" t="s">
        <v>283</v>
      </c>
      <c r="C129" s="23" t="s">
        <v>295</v>
      </c>
      <c r="D129" s="23" t="s">
        <v>296</v>
      </c>
      <c r="E129" s="18">
        <v>62</v>
      </c>
      <c r="F129" s="17" t="s">
        <v>282</v>
      </c>
      <c r="G129" s="18">
        <v>1600</v>
      </c>
      <c r="H129" s="19">
        <v>1</v>
      </c>
      <c r="I129" s="18">
        <f t="shared" si="4"/>
        <v>1600</v>
      </c>
      <c r="J129" s="18">
        <v>2499</v>
      </c>
      <c r="K129" s="20">
        <f t="shared" si="5"/>
        <v>2.6842654356142216E-4</v>
      </c>
      <c r="L129" s="18">
        <f t="shared" si="6"/>
        <v>25.806451612903224</v>
      </c>
      <c r="M129" s="32"/>
    </row>
    <row r="130" spans="1:13" s="22" customFormat="1" x14ac:dyDescent="0.15">
      <c r="A130" s="16"/>
      <c r="B130" s="17" t="s">
        <v>279</v>
      </c>
      <c r="C130" s="23" t="s">
        <v>297</v>
      </c>
      <c r="D130" s="23" t="s">
        <v>298</v>
      </c>
      <c r="E130" s="18">
        <v>90</v>
      </c>
      <c r="F130" s="17" t="s">
        <v>282</v>
      </c>
      <c r="G130" s="18">
        <v>6334</v>
      </c>
      <c r="H130" s="19">
        <v>5</v>
      </c>
      <c r="I130" s="18">
        <f t="shared" si="4"/>
        <v>1266.8</v>
      </c>
      <c r="J130" s="18">
        <v>13839</v>
      </c>
      <c r="K130" s="20">
        <f t="shared" si="5"/>
        <v>1.06263357932378E-3</v>
      </c>
      <c r="L130" s="18">
        <f t="shared" si="6"/>
        <v>70.37777777777778</v>
      </c>
      <c r="M130" s="32"/>
    </row>
    <row r="131" spans="1:13" s="22" customFormat="1" x14ac:dyDescent="0.15">
      <c r="A131" s="16"/>
      <c r="B131" s="17" t="s">
        <v>279</v>
      </c>
      <c r="C131" s="23" t="s">
        <v>299</v>
      </c>
      <c r="D131" s="17" t="s">
        <v>300</v>
      </c>
      <c r="E131" s="18">
        <v>229.22</v>
      </c>
      <c r="F131" s="17" t="s">
        <v>282</v>
      </c>
      <c r="G131" s="18">
        <v>10221</v>
      </c>
      <c r="H131" s="19">
        <v>9</v>
      </c>
      <c r="I131" s="18">
        <f t="shared" ref="I131:I203" si="7">IF(OR(H131=0,G131=0),0,G131/H131)</f>
        <v>1135.6666666666667</v>
      </c>
      <c r="J131" s="18">
        <v>27861</v>
      </c>
      <c r="K131" s="20">
        <f t="shared" ref="K131:K194" si="8">G131/$G$527</f>
        <v>1.7147423135883098E-3</v>
      </c>
      <c r="L131" s="18">
        <f t="shared" ref="L131:L203" si="9">G131/E131</f>
        <v>44.590349882209232</v>
      </c>
      <c r="M131" s="32"/>
    </row>
    <row r="132" spans="1:13" s="22" customFormat="1" x14ac:dyDescent="0.15">
      <c r="A132" s="16"/>
      <c r="B132" s="17" t="s">
        <v>283</v>
      </c>
      <c r="C132" s="23" t="s">
        <v>301</v>
      </c>
      <c r="D132" s="17" t="s">
        <v>302</v>
      </c>
      <c r="E132" s="18">
        <v>265</v>
      </c>
      <c r="F132" s="17" t="s">
        <v>303</v>
      </c>
      <c r="G132" s="18">
        <v>14318</v>
      </c>
      <c r="H132" s="19">
        <v>16</v>
      </c>
      <c r="I132" s="18">
        <f t="shared" si="7"/>
        <v>894.875</v>
      </c>
      <c r="J132" s="18">
        <v>52688</v>
      </c>
      <c r="K132" s="20">
        <f t="shared" si="8"/>
        <v>2.4020820316952764E-3</v>
      </c>
      <c r="L132" s="18">
        <f t="shared" si="9"/>
        <v>54.030188679245285</v>
      </c>
      <c r="M132" s="32"/>
    </row>
    <row r="133" spans="1:13" s="22" customFormat="1" x14ac:dyDescent="0.15">
      <c r="A133" s="16"/>
      <c r="B133" s="17" t="s">
        <v>304</v>
      </c>
      <c r="C133" s="36" t="s">
        <v>305</v>
      </c>
      <c r="D133" s="23" t="s">
        <v>306</v>
      </c>
      <c r="E133" s="18">
        <v>1370.54</v>
      </c>
      <c r="F133" s="17" t="s">
        <v>307</v>
      </c>
      <c r="G133" s="18">
        <v>37304.800000000003</v>
      </c>
      <c r="H133" s="19">
        <v>144</v>
      </c>
      <c r="I133" s="18">
        <f t="shared" si="7"/>
        <v>259.06111111111113</v>
      </c>
      <c r="J133" s="18">
        <v>81795.200000000012</v>
      </c>
      <c r="K133" s="20">
        <f t="shared" si="8"/>
        <v>6.2584990764063386E-3</v>
      </c>
      <c r="L133" s="18">
        <f t="shared" si="9"/>
        <v>27.219052344331434</v>
      </c>
      <c r="M133" s="32"/>
    </row>
    <row r="134" spans="1:13" s="22" customFormat="1" x14ac:dyDescent="0.15">
      <c r="A134" s="16"/>
      <c r="B134" s="17" t="s">
        <v>283</v>
      </c>
      <c r="C134" s="36" t="s">
        <v>308</v>
      </c>
      <c r="D134" s="23" t="s">
        <v>309</v>
      </c>
      <c r="E134" s="18">
        <v>126.62</v>
      </c>
      <c r="F134" s="17" t="s">
        <v>303</v>
      </c>
      <c r="G134" s="18">
        <v>17314</v>
      </c>
      <c r="H134" s="19">
        <v>6</v>
      </c>
      <c r="I134" s="18">
        <f t="shared" si="7"/>
        <v>2885.6666666666665</v>
      </c>
      <c r="J134" s="18">
        <v>48229</v>
      </c>
      <c r="K134" s="20">
        <f t="shared" si="8"/>
        <v>2.9047107345140395E-3</v>
      </c>
      <c r="L134" s="18">
        <f t="shared" si="9"/>
        <v>136.73985152424578</v>
      </c>
      <c r="M134" s="32"/>
    </row>
    <row r="135" spans="1:13" s="22" customFormat="1" x14ac:dyDescent="0.15">
      <c r="A135" s="16"/>
      <c r="B135" s="17" t="s">
        <v>304</v>
      </c>
      <c r="C135" s="23" t="s">
        <v>310</v>
      </c>
      <c r="D135" s="23" t="s">
        <v>311</v>
      </c>
      <c r="E135" s="18">
        <v>46.2</v>
      </c>
      <c r="F135" s="17" t="s">
        <v>303</v>
      </c>
      <c r="G135" s="18">
        <v>5608</v>
      </c>
      <c r="H135" s="19">
        <v>6</v>
      </c>
      <c r="I135" s="18">
        <f t="shared" si="7"/>
        <v>934.66666666666663</v>
      </c>
      <c r="J135" s="18">
        <v>15844</v>
      </c>
      <c r="K135" s="20">
        <f t="shared" si="8"/>
        <v>9.4083503518278464E-4</v>
      </c>
      <c r="L135" s="18">
        <f t="shared" si="9"/>
        <v>121.38528138528137</v>
      </c>
      <c r="M135" s="32"/>
    </row>
    <row r="136" spans="1:13" s="22" customFormat="1" x14ac:dyDescent="0.15">
      <c r="A136" s="16"/>
      <c r="B136" s="17" t="s">
        <v>283</v>
      </c>
      <c r="C136" s="23" t="s">
        <v>312</v>
      </c>
      <c r="D136" s="23" t="s">
        <v>313</v>
      </c>
      <c r="E136" s="18">
        <v>77.099999999999994</v>
      </c>
      <c r="F136" s="17" t="s">
        <v>303</v>
      </c>
      <c r="G136" s="18">
        <v>-2032</v>
      </c>
      <c r="H136" s="19">
        <v>3</v>
      </c>
      <c r="I136" s="18">
        <f t="shared" si="7"/>
        <v>-677.33333333333337</v>
      </c>
      <c r="J136" s="18">
        <v>10688</v>
      </c>
      <c r="K136" s="20">
        <f t="shared" si="8"/>
        <v>-3.4090171032300615E-4</v>
      </c>
      <c r="L136" s="18">
        <f t="shared" si="9"/>
        <v>-26.355382619974062</v>
      </c>
      <c r="M136" s="32"/>
    </row>
    <row r="137" spans="1:13" s="22" customFormat="1" x14ac:dyDescent="0.15">
      <c r="A137" s="16"/>
      <c r="B137" s="17" t="s">
        <v>283</v>
      </c>
      <c r="C137" s="23" t="s">
        <v>314</v>
      </c>
      <c r="D137" s="23" t="s">
        <v>315</v>
      </c>
      <c r="E137" s="18">
        <v>200.8</v>
      </c>
      <c r="F137" s="17" t="s">
        <v>303</v>
      </c>
      <c r="G137" s="18">
        <v>6752</v>
      </c>
      <c r="H137" s="19">
        <v>10</v>
      </c>
      <c r="I137" s="18">
        <f t="shared" si="7"/>
        <v>675.2</v>
      </c>
      <c r="J137" s="18">
        <v>25603</v>
      </c>
      <c r="K137" s="20">
        <f t="shared" si="8"/>
        <v>1.1327600138292015E-3</v>
      </c>
      <c r="L137" s="18">
        <f t="shared" si="9"/>
        <v>33.625498007968126</v>
      </c>
      <c r="M137" s="32"/>
    </row>
    <row r="138" spans="1:13" s="22" customFormat="1" x14ac:dyDescent="0.15">
      <c r="A138" s="16"/>
      <c r="B138" s="17" t="s">
        <v>304</v>
      </c>
      <c r="C138" s="23" t="s">
        <v>316</v>
      </c>
      <c r="D138" s="23" t="s">
        <v>317</v>
      </c>
      <c r="E138" s="18">
        <v>339.68</v>
      </c>
      <c r="F138" s="17" t="s">
        <v>303</v>
      </c>
      <c r="G138" s="18">
        <v>9983.9</v>
      </c>
      <c r="H138" s="19">
        <v>10</v>
      </c>
      <c r="I138" s="18">
        <f t="shared" si="7"/>
        <v>998.39</v>
      </c>
      <c r="J138" s="18">
        <v>29119.1</v>
      </c>
      <c r="K138" s="20">
        <f t="shared" si="8"/>
        <v>1.6749648551643017E-3</v>
      </c>
      <c r="L138" s="18">
        <f t="shared" si="9"/>
        <v>29.392074894017899</v>
      </c>
      <c r="M138" s="32"/>
    </row>
    <row r="139" spans="1:13" s="22" customFormat="1" x14ac:dyDescent="0.15">
      <c r="A139" s="16"/>
      <c r="B139" s="17" t="s">
        <v>304</v>
      </c>
      <c r="C139" s="23" t="s">
        <v>318</v>
      </c>
      <c r="D139" s="23" t="s">
        <v>319</v>
      </c>
      <c r="E139" s="18">
        <v>190.65</v>
      </c>
      <c r="F139" s="17" t="s">
        <v>303</v>
      </c>
      <c r="G139" s="18">
        <v>13036</v>
      </c>
      <c r="H139" s="19">
        <v>14</v>
      </c>
      <c r="I139" s="18">
        <f t="shared" si="7"/>
        <v>931.14285714285711</v>
      </c>
      <c r="J139" s="18">
        <v>30502</v>
      </c>
      <c r="K139" s="20">
        <f t="shared" si="8"/>
        <v>2.1870052636666871E-3</v>
      </c>
      <c r="L139" s="18">
        <f t="shared" si="9"/>
        <v>68.376606346708627</v>
      </c>
      <c r="M139" s="32"/>
    </row>
    <row r="140" spans="1:13" s="22" customFormat="1" x14ac:dyDescent="0.15">
      <c r="A140" s="16"/>
      <c r="B140" s="17" t="s">
        <v>283</v>
      </c>
      <c r="C140" s="23" t="s">
        <v>320</v>
      </c>
      <c r="D140" s="23" t="s">
        <v>321</v>
      </c>
      <c r="E140" s="18">
        <v>72.760000000000005</v>
      </c>
      <c r="F140" s="17" t="s">
        <v>303</v>
      </c>
      <c r="G140" s="18">
        <v>3984</v>
      </c>
      <c r="H140" s="19">
        <v>5</v>
      </c>
      <c r="I140" s="18">
        <f t="shared" si="7"/>
        <v>796.8</v>
      </c>
      <c r="J140" s="18">
        <v>12345</v>
      </c>
      <c r="K140" s="20">
        <f t="shared" si="8"/>
        <v>6.683820934679412E-4</v>
      </c>
      <c r="L140" s="18">
        <f t="shared" si="9"/>
        <v>54.755360087960412</v>
      </c>
      <c r="M140" s="32"/>
    </row>
    <row r="141" spans="1:13" s="22" customFormat="1" x14ac:dyDescent="0.15">
      <c r="A141" s="16"/>
      <c r="B141" s="17" t="s">
        <v>304</v>
      </c>
      <c r="C141" s="23" t="s">
        <v>322</v>
      </c>
      <c r="D141" s="23" t="s">
        <v>323</v>
      </c>
      <c r="E141" s="18">
        <v>53.78</v>
      </c>
      <c r="F141" s="17" t="s">
        <v>324</v>
      </c>
      <c r="G141" s="18">
        <v>3908</v>
      </c>
      <c r="H141" s="19">
        <v>4</v>
      </c>
      <c r="I141" s="18">
        <f t="shared" si="7"/>
        <v>977</v>
      </c>
      <c r="J141" s="18">
        <v>6368</v>
      </c>
      <c r="K141" s="20">
        <f t="shared" si="8"/>
        <v>6.5563183264877366E-4</v>
      </c>
      <c r="L141" s="18">
        <f t="shared" si="9"/>
        <v>72.666418743027151</v>
      </c>
      <c r="M141" s="24"/>
    </row>
    <row r="142" spans="1:13" s="22" customFormat="1" x14ac:dyDescent="0.15">
      <c r="A142" s="16"/>
      <c r="B142" s="17" t="s">
        <v>304</v>
      </c>
      <c r="C142" s="23" t="s">
        <v>325</v>
      </c>
      <c r="D142" s="17" t="s">
        <v>326</v>
      </c>
      <c r="E142" s="18">
        <v>87.99</v>
      </c>
      <c r="F142" s="17" t="s">
        <v>303</v>
      </c>
      <c r="G142" s="18">
        <v>8453</v>
      </c>
      <c r="H142" s="19">
        <v>9</v>
      </c>
      <c r="I142" s="18">
        <f t="shared" si="7"/>
        <v>939.22222222222217</v>
      </c>
      <c r="J142" s="18">
        <v>15515</v>
      </c>
      <c r="K142" s="20">
        <f t="shared" si="8"/>
        <v>1.4181309829529385E-3</v>
      </c>
      <c r="L142" s="18">
        <f t="shared" si="9"/>
        <v>96.067734969882949</v>
      </c>
      <c r="M142" s="24"/>
    </row>
    <row r="143" spans="1:13" s="22" customFormat="1" x14ac:dyDescent="0.15">
      <c r="A143" s="16"/>
      <c r="B143" s="17" t="s">
        <v>304</v>
      </c>
      <c r="C143" s="23" t="s">
        <v>327</v>
      </c>
      <c r="D143" s="17" t="s">
        <v>328</v>
      </c>
      <c r="E143" s="18">
        <v>100</v>
      </c>
      <c r="F143" s="17" t="s">
        <v>303</v>
      </c>
      <c r="G143" s="18">
        <v>5671</v>
      </c>
      <c r="H143" s="19">
        <v>5</v>
      </c>
      <c r="I143" s="18">
        <f t="shared" si="7"/>
        <v>1134.2</v>
      </c>
      <c r="J143" s="18">
        <v>15906</v>
      </c>
      <c r="K143" s="20">
        <f t="shared" si="8"/>
        <v>9.5140433033551566E-4</v>
      </c>
      <c r="L143" s="18">
        <f t="shared" si="9"/>
        <v>56.71</v>
      </c>
      <c r="M143" s="24"/>
    </row>
    <row r="144" spans="1:13" s="22" customFormat="1" x14ac:dyDescent="0.15">
      <c r="A144" s="16"/>
      <c r="B144" s="17" t="s">
        <v>304</v>
      </c>
      <c r="C144" s="23" t="s">
        <v>329</v>
      </c>
      <c r="D144" s="17" t="s">
        <v>330</v>
      </c>
      <c r="E144" s="18">
        <v>137.53</v>
      </c>
      <c r="F144" s="17" t="s">
        <v>303</v>
      </c>
      <c r="G144" s="18">
        <v>6204</v>
      </c>
      <c r="H144" s="19">
        <v>5</v>
      </c>
      <c r="I144" s="18">
        <f t="shared" si="7"/>
        <v>1240.8</v>
      </c>
      <c r="J144" s="18">
        <v>14051.8</v>
      </c>
      <c r="K144" s="20">
        <f t="shared" si="8"/>
        <v>1.0408239226594143E-3</v>
      </c>
      <c r="L144" s="18">
        <f t="shared" si="9"/>
        <v>45.110157783756271</v>
      </c>
      <c r="M144" s="24"/>
    </row>
    <row r="145" spans="1:13" s="22" customFormat="1" x14ac:dyDescent="0.15">
      <c r="A145" s="16"/>
      <c r="B145" s="17" t="s">
        <v>283</v>
      </c>
      <c r="C145" s="23" t="s">
        <v>331</v>
      </c>
      <c r="D145" s="23" t="s">
        <v>332</v>
      </c>
      <c r="E145" s="18">
        <v>73.760000000000005</v>
      </c>
      <c r="F145" s="17" t="s">
        <v>303</v>
      </c>
      <c r="G145" s="18">
        <v>2805</v>
      </c>
      <c r="H145" s="19">
        <v>5</v>
      </c>
      <c r="I145" s="18">
        <f t="shared" si="7"/>
        <v>561</v>
      </c>
      <c r="J145" s="18">
        <v>10960</v>
      </c>
      <c r="K145" s="20">
        <f t="shared" si="8"/>
        <v>4.7058528418111823E-4</v>
      </c>
      <c r="L145" s="18">
        <f t="shared" si="9"/>
        <v>38.028741865509758</v>
      </c>
      <c r="M145" s="32"/>
    </row>
    <row r="146" spans="1:13" s="22" customFormat="1" x14ac:dyDescent="0.15">
      <c r="A146" s="16"/>
      <c r="B146" s="17" t="s">
        <v>283</v>
      </c>
      <c r="C146" s="23" t="s">
        <v>333</v>
      </c>
      <c r="D146" s="17" t="s">
        <v>334</v>
      </c>
      <c r="E146" s="18">
        <v>276</v>
      </c>
      <c r="F146" s="17" t="s">
        <v>303</v>
      </c>
      <c r="G146" s="18">
        <v>46331</v>
      </c>
      <c r="H146" s="19">
        <v>25</v>
      </c>
      <c r="I146" s="18">
        <f t="shared" si="7"/>
        <v>1853.24</v>
      </c>
      <c r="J146" s="18">
        <v>114181</v>
      </c>
      <c r="K146" s="20">
        <f t="shared" si="8"/>
        <v>7.7727938685901565E-3</v>
      </c>
      <c r="L146" s="18">
        <f t="shared" si="9"/>
        <v>167.8659420289855</v>
      </c>
      <c r="M146" s="32"/>
    </row>
    <row r="147" spans="1:13" s="22" customFormat="1" x14ac:dyDescent="0.15">
      <c r="A147" s="16"/>
      <c r="B147" s="17" t="s">
        <v>283</v>
      </c>
      <c r="C147" s="23" t="s">
        <v>335</v>
      </c>
      <c r="D147" s="23" t="s">
        <v>336</v>
      </c>
      <c r="E147" s="18">
        <v>116.7</v>
      </c>
      <c r="F147" s="17" t="s">
        <v>303</v>
      </c>
      <c r="G147" s="18">
        <v>9530</v>
      </c>
      <c r="H147" s="19">
        <v>10</v>
      </c>
      <c r="I147" s="18">
        <f t="shared" si="7"/>
        <v>953</v>
      </c>
      <c r="J147" s="18">
        <v>24514</v>
      </c>
      <c r="K147" s="20">
        <f t="shared" si="8"/>
        <v>1.5988156000877208E-3</v>
      </c>
      <c r="L147" s="18">
        <f t="shared" si="9"/>
        <v>81.662382176520993</v>
      </c>
      <c r="M147" s="32"/>
    </row>
    <row r="148" spans="1:13" s="22" customFormat="1" x14ac:dyDescent="0.15">
      <c r="A148" s="16"/>
      <c r="B148" s="17" t="s">
        <v>283</v>
      </c>
      <c r="C148" s="23" t="s">
        <v>337</v>
      </c>
      <c r="D148" s="23" t="s">
        <v>338</v>
      </c>
      <c r="E148" s="18">
        <v>85</v>
      </c>
      <c r="F148" s="17" t="s">
        <v>303</v>
      </c>
      <c r="G148" s="18">
        <v>3943</v>
      </c>
      <c r="H148" s="19">
        <v>3</v>
      </c>
      <c r="I148" s="18">
        <f t="shared" si="7"/>
        <v>1314.3333333333333</v>
      </c>
      <c r="J148" s="18">
        <v>7957</v>
      </c>
      <c r="K148" s="20">
        <f t="shared" si="8"/>
        <v>6.6150366328917968E-4</v>
      </c>
      <c r="L148" s="18">
        <f t="shared" si="9"/>
        <v>46.388235294117649</v>
      </c>
      <c r="M148" s="32"/>
    </row>
    <row r="149" spans="1:13" s="22" customFormat="1" x14ac:dyDescent="0.15">
      <c r="A149" s="16"/>
      <c r="B149" s="17" t="s">
        <v>283</v>
      </c>
      <c r="C149" s="23" t="s">
        <v>339</v>
      </c>
      <c r="D149" s="23" t="s">
        <v>340</v>
      </c>
      <c r="E149" s="18">
        <v>239.887</v>
      </c>
      <c r="F149" s="17" t="s">
        <v>303</v>
      </c>
      <c r="G149" s="18"/>
      <c r="H149" s="19"/>
      <c r="I149" s="18">
        <f t="shared" si="7"/>
        <v>0</v>
      </c>
      <c r="J149" s="18"/>
      <c r="K149" s="20">
        <f t="shared" si="8"/>
        <v>0</v>
      </c>
      <c r="L149" s="18">
        <f t="shared" si="9"/>
        <v>0</v>
      </c>
      <c r="M149" s="32"/>
    </row>
    <row r="150" spans="1:13" s="22" customFormat="1" x14ac:dyDescent="0.15">
      <c r="A150" s="16"/>
      <c r="B150" s="17" t="s">
        <v>283</v>
      </c>
      <c r="C150" s="23" t="s">
        <v>341</v>
      </c>
      <c r="D150" s="23" t="s">
        <v>342</v>
      </c>
      <c r="E150" s="18">
        <v>105</v>
      </c>
      <c r="F150" s="17" t="s">
        <v>303</v>
      </c>
      <c r="G150" s="18">
        <v>783</v>
      </c>
      <c r="H150" s="19">
        <v>1</v>
      </c>
      <c r="I150" s="18">
        <f t="shared" si="7"/>
        <v>783</v>
      </c>
      <c r="J150" s="18">
        <v>2778</v>
      </c>
      <c r="K150" s="20">
        <f t="shared" si="8"/>
        <v>1.3136123975537097E-4</v>
      </c>
      <c r="L150" s="18">
        <f t="shared" si="9"/>
        <v>7.4571428571428573</v>
      </c>
      <c r="M150" s="32"/>
    </row>
    <row r="151" spans="1:13" s="22" customFormat="1" x14ac:dyDescent="0.15">
      <c r="A151" s="16"/>
      <c r="B151" s="17" t="s">
        <v>283</v>
      </c>
      <c r="C151" s="23" t="s">
        <v>343</v>
      </c>
      <c r="D151" s="23" t="s">
        <v>344</v>
      </c>
      <c r="E151" s="18">
        <v>119.71</v>
      </c>
      <c r="F151" s="17" t="s">
        <v>303</v>
      </c>
      <c r="G151" s="18">
        <v>799</v>
      </c>
      <c r="H151" s="19">
        <v>1</v>
      </c>
      <c r="I151" s="18">
        <f t="shared" si="7"/>
        <v>799</v>
      </c>
      <c r="J151" s="18">
        <v>10444</v>
      </c>
      <c r="K151" s="20">
        <f t="shared" si="8"/>
        <v>1.3404550519098519E-4</v>
      </c>
      <c r="L151" s="18">
        <f t="shared" si="9"/>
        <v>6.6744632862751656</v>
      </c>
      <c r="M151" s="32"/>
    </row>
    <row r="152" spans="1:13" s="22" customFormat="1" x14ac:dyDescent="0.15">
      <c r="A152" s="16"/>
      <c r="B152" s="17" t="s">
        <v>283</v>
      </c>
      <c r="C152" s="23" t="s">
        <v>345</v>
      </c>
      <c r="D152" s="23" t="s">
        <v>346</v>
      </c>
      <c r="E152" s="18">
        <v>100</v>
      </c>
      <c r="F152" s="17" t="s">
        <v>303</v>
      </c>
      <c r="G152" s="18">
        <v>922</v>
      </c>
      <c r="H152" s="19">
        <v>2</v>
      </c>
      <c r="I152" s="18">
        <f t="shared" si="7"/>
        <v>461</v>
      </c>
      <c r="J152" s="18">
        <v>5334</v>
      </c>
      <c r="K152" s="20">
        <f t="shared" si="8"/>
        <v>1.5468079572726951E-4</v>
      </c>
      <c r="L152" s="18">
        <f t="shared" si="9"/>
        <v>9.2200000000000006</v>
      </c>
      <c r="M152" s="32"/>
    </row>
    <row r="153" spans="1:13" s="22" customFormat="1" x14ac:dyDescent="0.15">
      <c r="A153" s="16"/>
      <c r="B153" s="17" t="s">
        <v>283</v>
      </c>
      <c r="C153" s="23" t="s">
        <v>347</v>
      </c>
      <c r="D153" s="23" t="s">
        <v>348</v>
      </c>
      <c r="E153" s="18">
        <v>36</v>
      </c>
      <c r="F153" s="17" t="s">
        <v>303</v>
      </c>
      <c r="G153" s="18">
        <v>3796</v>
      </c>
      <c r="H153" s="19">
        <v>11</v>
      </c>
      <c r="I153" s="18">
        <f t="shared" si="7"/>
        <v>345.09090909090907</v>
      </c>
      <c r="J153" s="18">
        <v>11259</v>
      </c>
      <c r="K153" s="20">
        <f t="shared" si="8"/>
        <v>6.3684197459947412E-4</v>
      </c>
      <c r="L153" s="18">
        <f t="shared" si="9"/>
        <v>105.44444444444444</v>
      </c>
      <c r="M153" s="32"/>
    </row>
    <row r="154" spans="1:13" s="22" customFormat="1" x14ac:dyDescent="0.15">
      <c r="A154" s="16"/>
      <c r="B154" s="17" t="s">
        <v>283</v>
      </c>
      <c r="C154" s="23" t="s">
        <v>349</v>
      </c>
      <c r="D154" s="23" t="s">
        <v>350</v>
      </c>
      <c r="E154" s="18">
        <v>103</v>
      </c>
      <c r="F154" s="17" t="s">
        <v>303</v>
      </c>
      <c r="G154" s="18">
        <v>737</v>
      </c>
      <c r="H154" s="19">
        <v>1</v>
      </c>
      <c r="I154" s="18">
        <f t="shared" si="7"/>
        <v>737</v>
      </c>
      <c r="J154" s="18">
        <v>9926</v>
      </c>
      <c r="K154" s="20">
        <f t="shared" si="8"/>
        <v>1.2364397662798009E-4</v>
      </c>
      <c r="L154" s="18">
        <f t="shared" si="9"/>
        <v>7.1553398058252426</v>
      </c>
      <c r="M154" s="32"/>
    </row>
    <row r="155" spans="1:13" s="22" customFormat="1" x14ac:dyDescent="0.15">
      <c r="A155" s="16"/>
      <c r="B155" s="17" t="s">
        <v>304</v>
      </c>
      <c r="C155" s="23" t="s">
        <v>351</v>
      </c>
      <c r="D155" s="23" t="s">
        <v>352</v>
      </c>
      <c r="E155" s="18">
        <v>67.989999999999995</v>
      </c>
      <c r="F155" s="17" t="s">
        <v>353</v>
      </c>
      <c r="G155" s="18">
        <v>3463.2</v>
      </c>
      <c r="H155" s="19">
        <v>8</v>
      </c>
      <c r="I155" s="18">
        <f t="shared" si="7"/>
        <v>432.9</v>
      </c>
      <c r="J155" s="18">
        <v>13003.8</v>
      </c>
      <c r="K155" s="20">
        <f t="shared" si="8"/>
        <v>5.8100925353869824E-4</v>
      </c>
      <c r="L155" s="18">
        <f t="shared" si="9"/>
        <v>50.936902485659658</v>
      </c>
      <c r="M155" s="32"/>
    </row>
    <row r="156" spans="1:13" s="22" customFormat="1" x14ac:dyDescent="0.15">
      <c r="A156" s="16"/>
      <c r="B156" s="17" t="s">
        <v>304</v>
      </c>
      <c r="C156" s="23" t="s">
        <v>354</v>
      </c>
      <c r="D156" s="23" t="s">
        <v>355</v>
      </c>
      <c r="E156" s="18">
        <v>370</v>
      </c>
      <c r="F156" s="17" t="s">
        <v>356</v>
      </c>
      <c r="G156" s="18">
        <v>12434.8</v>
      </c>
      <c r="H156" s="19">
        <v>118</v>
      </c>
      <c r="I156" s="18">
        <f t="shared" si="7"/>
        <v>105.37966101694914</v>
      </c>
      <c r="J156" s="18">
        <v>39752.800000000003</v>
      </c>
      <c r="K156" s="20">
        <f t="shared" si="8"/>
        <v>2.0861439899234825E-3</v>
      </c>
      <c r="L156" s="18">
        <f t="shared" si="9"/>
        <v>33.607567567567564</v>
      </c>
      <c r="M156" s="24"/>
    </row>
    <row r="157" spans="1:13" s="22" customFormat="1" x14ac:dyDescent="0.15">
      <c r="A157" s="16"/>
      <c r="B157" s="17" t="s">
        <v>283</v>
      </c>
      <c r="C157" s="23" t="s">
        <v>357</v>
      </c>
      <c r="D157" s="23" t="s">
        <v>358</v>
      </c>
      <c r="E157" s="18">
        <v>126.69</v>
      </c>
      <c r="F157" s="17" t="s">
        <v>303</v>
      </c>
      <c r="G157" s="18">
        <v>11365</v>
      </c>
      <c r="H157" s="19">
        <v>5</v>
      </c>
      <c r="I157" s="18">
        <f t="shared" si="7"/>
        <v>2273</v>
      </c>
      <c r="J157" s="18">
        <v>41980</v>
      </c>
      <c r="K157" s="20">
        <f t="shared" si="8"/>
        <v>1.9066672922347268E-3</v>
      </c>
      <c r="L157" s="18">
        <f t="shared" si="9"/>
        <v>89.707159207514408</v>
      </c>
      <c r="M157" s="32"/>
    </row>
    <row r="158" spans="1:13" s="22" customFormat="1" x14ac:dyDescent="0.15">
      <c r="A158" s="16"/>
      <c r="B158" s="17" t="s">
        <v>283</v>
      </c>
      <c r="C158" s="40" t="s">
        <v>359</v>
      </c>
      <c r="D158" s="23" t="s">
        <v>360</v>
      </c>
      <c r="E158" s="18">
        <v>12.47</v>
      </c>
      <c r="F158" s="17" t="s">
        <v>324</v>
      </c>
      <c r="G158" s="18"/>
      <c r="H158" s="19"/>
      <c r="I158" s="18">
        <f t="shared" si="7"/>
        <v>0</v>
      </c>
      <c r="J158" s="18">
        <v>870</v>
      </c>
      <c r="K158" s="20">
        <f t="shared" si="8"/>
        <v>0</v>
      </c>
      <c r="L158" s="18">
        <f t="shared" si="9"/>
        <v>0</v>
      </c>
      <c r="M158" s="24"/>
    </row>
    <row r="159" spans="1:13" s="22" customFormat="1" x14ac:dyDescent="0.15">
      <c r="A159" s="16"/>
      <c r="B159" s="17" t="s">
        <v>283</v>
      </c>
      <c r="C159" s="40" t="s">
        <v>361</v>
      </c>
      <c r="D159" s="23" t="s">
        <v>362</v>
      </c>
      <c r="E159" s="18">
        <v>21.93</v>
      </c>
      <c r="F159" s="17" t="s">
        <v>324</v>
      </c>
      <c r="G159" s="18">
        <v>410</v>
      </c>
      <c r="H159" s="19">
        <v>19</v>
      </c>
      <c r="I159" s="18">
        <f t="shared" si="7"/>
        <v>21.578947368421051</v>
      </c>
      <c r="J159" s="18">
        <v>1110</v>
      </c>
      <c r="K159" s="20">
        <f t="shared" si="8"/>
        <v>6.8784301787614427E-5</v>
      </c>
      <c r="L159" s="18">
        <f t="shared" si="9"/>
        <v>18.695850433196533</v>
      </c>
      <c r="M159" s="24"/>
    </row>
    <row r="160" spans="1:13" s="22" customFormat="1" x14ac:dyDescent="0.15">
      <c r="A160" s="16"/>
      <c r="B160" s="17" t="s">
        <v>283</v>
      </c>
      <c r="C160" s="40" t="s">
        <v>363</v>
      </c>
      <c r="D160" s="23" t="s">
        <v>364</v>
      </c>
      <c r="E160" s="18">
        <v>86.5</v>
      </c>
      <c r="F160" s="17" t="s">
        <v>303</v>
      </c>
      <c r="G160" s="18">
        <v>1690</v>
      </c>
      <c r="H160" s="19">
        <v>2</v>
      </c>
      <c r="I160" s="18">
        <f t="shared" si="7"/>
        <v>845</v>
      </c>
      <c r="J160" s="18">
        <v>7195</v>
      </c>
      <c r="K160" s="20">
        <f t="shared" si="8"/>
        <v>2.8352553663675215E-4</v>
      </c>
      <c r="L160" s="18">
        <f t="shared" si="9"/>
        <v>19.537572254335259</v>
      </c>
      <c r="M160" s="24"/>
    </row>
    <row r="161" spans="1:13" s="22" customFormat="1" x14ac:dyDescent="0.15">
      <c r="A161" s="16"/>
      <c r="B161" s="17" t="s">
        <v>283</v>
      </c>
      <c r="C161" s="40" t="s">
        <v>365</v>
      </c>
      <c r="D161" s="23" t="s">
        <v>366</v>
      </c>
      <c r="E161" s="18">
        <v>119.76</v>
      </c>
      <c r="F161" s="17" t="s">
        <v>303</v>
      </c>
      <c r="G161" s="18">
        <v>23681</v>
      </c>
      <c r="H161" s="19">
        <v>32</v>
      </c>
      <c r="I161" s="18">
        <f t="shared" si="7"/>
        <v>740.03125</v>
      </c>
      <c r="J161" s="18">
        <v>56784</v>
      </c>
      <c r="K161" s="20">
        <f t="shared" si="8"/>
        <v>3.9728806112987736E-3</v>
      </c>
      <c r="L161" s="18">
        <f t="shared" si="9"/>
        <v>197.73714094856379</v>
      </c>
      <c r="M161" s="24"/>
    </row>
    <row r="162" spans="1:13" s="22" customFormat="1" x14ac:dyDescent="0.15">
      <c r="A162" s="16"/>
      <c r="B162" s="17" t="s">
        <v>283</v>
      </c>
      <c r="C162" s="40" t="s">
        <v>367</v>
      </c>
      <c r="D162" s="23" t="s">
        <v>368</v>
      </c>
      <c r="E162" s="18">
        <v>120.12</v>
      </c>
      <c r="F162" s="17" t="s">
        <v>50</v>
      </c>
      <c r="G162" s="18">
        <v>3663</v>
      </c>
      <c r="H162" s="19">
        <v>2</v>
      </c>
      <c r="I162" s="18">
        <f t="shared" si="7"/>
        <v>1831.5</v>
      </c>
      <c r="J162" s="18">
        <v>16777</v>
      </c>
      <c r="K162" s="20">
        <f t="shared" si="8"/>
        <v>6.1452901816593083E-4</v>
      </c>
      <c r="L162" s="18">
        <f t="shared" si="9"/>
        <v>30.494505494505493</v>
      </c>
      <c r="M162" s="32"/>
    </row>
    <row r="163" spans="1:13" s="22" customFormat="1" x14ac:dyDescent="0.15">
      <c r="A163" s="16"/>
      <c r="B163" s="17" t="s">
        <v>283</v>
      </c>
      <c r="C163" s="40" t="s">
        <v>369</v>
      </c>
      <c r="D163" s="23" t="s">
        <v>370</v>
      </c>
      <c r="E163" s="18">
        <v>70</v>
      </c>
      <c r="F163" s="17" t="s">
        <v>50</v>
      </c>
      <c r="G163" s="18">
        <v>5432</v>
      </c>
      <c r="H163" s="19">
        <v>23</v>
      </c>
      <c r="I163" s="18">
        <f t="shared" si="7"/>
        <v>236.17391304347825</v>
      </c>
      <c r="J163" s="18">
        <v>10033</v>
      </c>
      <c r="K163" s="20">
        <f t="shared" si="8"/>
        <v>9.1130811539102822E-4</v>
      </c>
      <c r="L163" s="18">
        <f t="shared" si="9"/>
        <v>77.599999999999994</v>
      </c>
      <c r="M163" s="32"/>
    </row>
    <row r="164" spans="1:13" s="22" customFormat="1" x14ac:dyDescent="0.15">
      <c r="A164" s="16"/>
      <c r="B164" s="17" t="s">
        <v>283</v>
      </c>
      <c r="C164" s="40" t="s">
        <v>371</v>
      </c>
      <c r="D164" s="23" t="s">
        <v>372</v>
      </c>
      <c r="E164" s="18">
        <v>242.24</v>
      </c>
      <c r="F164" s="17" t="s">
        <v>50</v>
      </c>
      <c r="G164" s="18">
        <v>8874.5</v>
      </c>
      <c r="H164" s="19">
        <v>16</v>
      </c>
      <c r="I164" s="18">
        <f t="shared" si="7"/>
        <v>554.65625</v>
      </c>
      <c r="J164" s="18">
        <v>25367.599999999999</v>
      </c>
      <c r="K164" s="20">
        <f t="shared" si="8"/>
        <v>1.4888446005224005E-3</v>
      </c>
      <c r="L164" s="18">
        <f t="shared" si="9"/>
        <v>36.635155217965654</v>
      </c>
      <c r="M164" s="32"/>
    </row>
    <row r="165" spans="1:13" s="22" customFormat="1" x14ac:dyDescent="0.15">
      <c r="A165" s="16"/>
      <c r="B165" s="17" t="s">
        <v>283</v>
      </c>
      <c r="C165" s="40" t="s">
        <v>373</v>
      </c>
      <c r="D165" s="23" t="s">
        <v>374</v>
      </c>
      <c r="E165" s="18">
        <v>96.77</v>
      </c>
      <c r="F165" s="17" t="s">
        <v>50</v>
      </c>
      <c r="G165" s="18"/>
      <c r="H165" s="19"/>
      <c r="I165" s="18">
        <f t="shared" si="7"/>
        <v>0</v>
      </c>
      <c r="J165" s="18">
        <v>4320</v>
      </c>
      <c r="K165" s="20">
        <f t="shared" si="8"/>
        <v>0</v>
      </c>
      <c r="L165" s="18">
        <f t="shared" si="9"/>
        <v>0</v>
      </c>
      <c r="M165" s="32"/>
    </row>
    <row r="166" spans="1:13" s="22" customFormat="1" x14ac:dyDescent="0.15">
      <c r="A166" s="16"/>
      <c r="B166" s="17" t="s">
        <v>283</v>
      </c>
      <c r="C166" s="40" t="s">
        <v>375</v>
      </c>
      <c r="D166" s="23" t="s">
        <v>376</v>
      </c>
      <c r="E166" s="18">
        <v>320.58999999999997</v>
      </c>
      <c r="F166" s="17" t="s">
        <v>50</v>
      </c>
      <c r="G166" s="18">
        <v>31746</v>
      </c>
      <c r="H166" s="19">
        <v>189</v>
      </c>
      <c r="I166" s="18">
        <f t="shared" si="7"/>
        <v>167.96825396825398</v>
      </c>
      <c r="J166" s="18">
        <v>87961</v>
      </c>
      <c r="K166" s="20">
        <f t="shared" si="8"/>
        <v>5.3259181574380676E-3</v>
      </c>
      <c r="L166" s="18">
        <f t="shared" si="9"/>
        <v>99.023675099036154</v>
      </c>
      <c r="M166" s="32"/>
    </row>
    <row r="167" spans="1:13" s="22" customFormat="1" x14ac:dyDescent="0.15">
      <c r="A167" s="16"/>
      <c r="B167" s="17" t="s">
        <v>283</v>
      </c>
      <c r="C167" s="40" t="s">
        <v>377</v>
      </c>
      <c r="D167" s="23" t="s">
        <v>378</v>
      </c>
      <c r="E167" s="18">
        <v>1905</v>
      </c>
      <c r="F167" s="17" t="s">
        <v>50</v>
      </c>
      <c r="G167" s="18">
        <v>104932</v>
      </c>
      <c r="H167" s="19">
        <v>454</v>
      </c>
      <c r="I167" s="18">
        <f t="shared" si="7"/>
        <v>231.12775330396477</v>
      </c>
      <c r="J167" s="18">
        <v>303501</v>
      </c>
      <c r="K167" s="20">
        <f t="shared" si="8"/>
        <v>1.7604083793116967E-2</v>
      </c>
      <c r="L167" s="18">
        <f t="shared" si="9"/>
        <v>55.082414698162729</v>
      </c>
      <c r="M167" s="32"/>
    </row>
    <row r="168" spans="1:13" s="22" customFormat="1" x14ac:dyDescent="0.15">
      <c r="A168" s="16"/>
      <c r="B168" s="17" t="s">
        <v>283</v>
      </c>
      <c r="C168" s="40" t="s">
        <v>379</v>
      </c>
      <c r="D168" s="23" t="s">
        <v>380</v>
      </c>
      <c r="E168" s="18">
        <v>111.4</v>
      </c>
      <c r="F168" s="17" t="s">
        <v>50</v>
      </c>
      <c r="G168" s="18">
        <v>7634</v>
      </c>
      <c r="H168" s="19">
        <v>17</v>
      </c>
      <c r="I168" s="18">
        <f t="shared" si="7"/>
        <v>449.05882352941177</v>
      </c>
      <c r="J168" s="18">
        <v>22741</v>
      </c>
      <c r="K168" s="20">
        <f t="shared" si="8"/>
        <v>1.2807301459674355E-3</v>
      </c>
      <c r="L168" s="18">
        <f t="shared" si="9"/>
        <v>68.527827648114894</v>
      </c>
      <c r="M168" s="32"/>
    </row>
    <row r="169" spans="1:13" s="22" customFormat="1" x14ac:dyDescent="0.15">
      <c r="A169" s="16"/>
      <c r="B169" s="17" t="s">
        <v>283</v>
      </c>
      <c r="C169" s="40" t="s">
        <v>381</v>
      </c>
      <c r="D169" s="23" t="s">
        <v>382</v>
      </c>
      <c r="E169" s="18">
        <v>103.01</v>
      </c>
      <c r="F169" s="17" t="s">
        <v>50</v>
      </c>
      <c r="G169" s="18">
        <v>896</v>
      </c>
      <c r="H169" s="19">
        <v>2</v>
      </c>
      <c r="I169" s="18">
        <f t="shared" si="7"/>
        <v>448</v>
      </c>
      <c r="J169" s="18">
        <v>3508.4</v>
      </c>
      <c r="K169" s="20">
        <f t="shared" si="8"/>
        <v>1.503188643943964E-4</v>
      </c>
      <c r="L169" s="18">
        <f t="shared" si="9"/>
        <v>8.6981846422677407</v>
      </c>
      <c r="M169" s="32"/>
    </row>
    <row r="170" spans="1:13" s="22" customFormat="1" x14ac:dyDescent="0.15">
      <c r="A170" s="16"/>
      <c r="B170" s="17" t="s">
        <v>283</v>
      </c>
      <c r="C170" s="40" t="s">
        <v>383</v>
      </c>
      <c r="D170" s="23" t="s">
        <v>384</v>
      </c>
      <c r="E170" s="18">
        <v>111.92</v>
      </c>
      <c r="F170" s="17" t="s">
        <v>50</v>
      </c>
      <c r="G170" s="18">
        <v>8496</v>
      </c>
      <c r="H170" s="19">
        <v>6</v>
      </c>
      <c r="I170" s="18">
        <f t="shared" si="7"/>
        <v>1416</v>
      </c>
      <c r="J170" s="18">
        <v>16353</v>
      </c>
      <c r="K170" s="20">
        <f t="shared" si="8"/>
        <v>1.4253449463111517E-3</v>
      </c>
      <c r="L170" s="18">
        <f t="shared" si="9"/>
        <v>75.911365260900638</v>
      </c>
      <c r="M170" s="32"/>
    </row>
    <row r="171" spans="1:13" s="22" customFormat="1" x14ac:dyDescent="0.15">
      <c r="A171" s="16"/>
      <c r="B171" s="17" t="s">
        <v>283</v>
      </c>
      <c r="C171" s="40" t="s">
        <v>385</v>
      </c>
      <c r="D171" s="23" t="s">
        <v>386</v>
      </c>
      <c r="E171" s="18">
        <v>121</v>
      </c>
      <c r="F171" s="17" t="s">
        <v>50</v>
      </c>
      <c r="G171" s="18">
        <v>9055</v>
      </c>
      <c r="H171" s="19">
        <v>6</v>
      </c>
      <c r="I171" s="18">
        <f t="shared" si="7"/>
        <v>1509.1666666666667</v>
      </c>
      <c r="J171" s="18">
        <v>27277</v>
      </c>
      <c r="K171" s="20">
        <f t="shared" si="8"/>
        <v>1.5191264699679235E-3</v>
      </c>
      <c r="L171" s="18">
        <f t="shared" si="9"/>
        <v>74.834710743801651</v>
      </c>
      <c r="M171" s="32"/>
    </row>
    <row r="172" spans="1:13" s="22" customFormat="1" x14ac:dyDescent="0.15">
      <c r="A172" s="16"/>
      <c r="B172" s="17" t="s">
        <v>283</v>
      </c>
      <c r="C172" s="40" t="s">
        <v>387</v>
      </c>
      <c r="D172" s="23" t="s">
        <v>388</v>
      </c>
      <c r="E172" s="18">
        <v>83</v>
      </c>
      <c r="F172" s="17" t="s">
        <v>50</v>
      </c>
      <c r="G172" s="18">
        <v>2288</v>
      </c>
      <c r="H172" s="19">
        <v>1</v>
      </c>
      <c r="I172" s="18">
        <f t="shared" si="7"/>
        <v>2288</v>
      </c>
      <c r="J172" s="18">
        <v>7830</v>
      </c>
      <c r="K172" s="20">
        <f t="shared" si="8"/>
        <v>3.8384995729283367E-4</v>
      </c>
      <c r="L172" s="18">
        <f t="shared" si="9"/>
        <v>27.566265060240966</v>
      </c>
      <c r="M172" s="32"/>
    </row>
    <row r="173" spans="1:13" s="22" customFormat="1" x14ac:dyDescent="0.15">
      <c r="A173" s="16"/>
      <c r="B173" s="17" t="s">
        <v>283</v>
      </c>
      <c r="C173" s="40" t="s">
        <v>389</v>
      </c>
      <c r="D173" s="23" t="s">
        <v>390</v>
      </c>
      <c r="E173" s="18">
        <v>19.09</v>
      </c>
      <c r="F173" s="17" t="s">
        <v>44</v>
      </c>
      <c r="G173" s="18">
        <v>3585</v>
      </c>
      <c r="H173" s="19">
        <v>3</v>
      </c>
      <c r="I173" s="18">
        <f t="shared" si="7"/>
        <v>1195</v>
      </c>
      <c r="J173" s="18">
        <v>9511</v>
      </c>
      <c r="K173" s="20">
        <f t="shared" si="8"/>
        <v>6.0144322416731157E-4</v>
      </c>
      <c r="L173" s="18">
        <f t="shared" si="9"/>
        <v>187.79465688842325</v>
      </c>
      <c r="M173" s="32"/>
    </row>
    <row r="174" spans="1:13" s="22" customFormat="1" x14ac:dyDescent="0.15">
      <c r="A174" s="16"/>
      <c r="B174" s="17" t="s">
        <v>283</v>
      </c>
      <c r="C174" s="40" t="s">
        <v>391</v>
      </c>
      <c r="D174" s="23" t="s">
        <v>392</v>
      </c>
      <c r="E174" s="18">
        <v>20</v>
      </c>
      <c r="F174" s="17" t="s">
        <v>37</v>
      </c>
      <c r="G174" s="18">
        <v>1870</v>
      </c>
      <c r="H174" s="19">
        <v>17</v>
      </c>
      <c r="I174" s="18">
        <f t="shared" si="7"/>
        <v>110</v>
      </c>
      <c r="J174" s="18">
        <v>6977</v>
      </c>
      <c r="K174" s="20">
        <f t="shared" si="8"/>
        <v>3.1372352278741217E-4</v>
      </c>
      <c r="L174" s="18">
        <f t="shared" si="9"/>
        <v>93.5</v>
      </c>
      <c r="M174" s="32"/>
    </row>
    <row r="175" spans="1:13" s="22" customFormat="1" x14ac:dyDescent="0.15">
      <c r="A175" s="16"/>
      <c r="B175" s="17" t="s">
        <v>283</v>
      </c>
      <c r="C175" s="40" t="s">
        <v>393</v>
      </c>
      <c r="D175" s="23" t="s">
        <v>394</v>
      </c>
      <c r="E175" s="18">
        <v>20</v>
      </c>
      <c r="F175" s="17" t="s">
        <v>47</v>
      </c>
      <c r="G175" s="18">
        <v>657</v>
      </c>
      <c r="H175" s="19">
        <v>4</v>
      </c>
      <c r="I175" s="18">
        <f t="shared" si="7"/>
        <v>164.25</v>
      </c>
      <c r="J175" s="18">
        <v>6038</v>
      </c>
      <c r="K175" s="20">
        <f t="shared" si="8"/>
        <v>1.1022264944990897E-4</v>
      </c>
      <c r="L175" s="18">
        <f t="shared" si="9"/>
        <v>32.85</v>
      </c>
      <c r="M175" s="24"/>
    </row>
    <row r="176" spans="1:13" s="22" customFormat="1" x14ac:dyDescent="0.15">
      <c r="A176" s="16"/>
      <c r="B176" s="17" t="s">
        <v>283</v>
      </c>
      <c r="C176" s="40" t="s">
        <v>395</v>
      </c>
      <c r="D176" s="23" t="s">
        <v>396</v>
      </c>
      <c r="E176" s="18">
        <v>20</v>
      </c>
      <c r="F176" s="17" t="s">
        <v>47</v>
      </c>
      <c r="G176" s="18">
        <v>513</v>
      </c>
      <c r="H176" s="19">
        <v>3</v>
      </c>
      <c r="I176" s="18">
        <f t="shared" si="7"/>
        <v>171</v>
      </c>
      <c r="J176" s="18">
        <v>3268</v>
      </c>
      <c r="K176" s="20">
        <f t="shared" si="8"/>
        <v>8.6064260529380982E-5</v>
      </c>
      <c r="L176" s="18">
        <f t="shared" si="9"/>
        <v>25.65</v>
      </c>
      <c r="M176" s="24"/>
    </row>
    <row r="177" spans="1:13" s="22" customFormat="1" x14ac:dyDescent="0.15">
      <c r="A177" s="16"/>
      <c r="B177" s="17" t="s">
        <v>283</v>
      </c>
      <c r="C177" s="23" t="s">
        <v>397</v>
      </c>
      <c r="D177" s="23" t="s">
        <v>398</v>
      </c>
      <c r="E177" s="18">
        <v>30</v>
      </c>
      <c r="F177" s="17" t="s">
        <v>40</v>
      </c>
      <c r="G177" s="18">
        <v>2064</v>
      </c>
      <c r="H177" s="19">
        <v>60</v>
      </c>
      <c r="I177" s="18">
        <f t="shared" si="7"/>
        <v>34.4</v>
      </c>
      <c r="J177" s="18">
        <v>5672</v>
      </c>
      <c r="K177" s="20">
        <f t="shared" si="8"/>
        <v>3.4627024119423459E-4</v>
      </c>
      <c r="L177" s="18">
        <f t="shared" si="9"/>
        <v>68.8</v>
      </c>
      <c r="M177" s="24"/>
    </row>
    <row r="178" spans="1:13" s="22" customFormat="1" x14ac:dyDescent="0.15">
      <c r="A178" s="16"/>
      <c r="B178" s="17" t="s">
        <v>283</v>
      </c>
      <c r="C178" s="23" t="s">
        <v>399</v>
      </c>
      <c r="D178" s="17" t="s">
        <v>400</v>
      </c>
      <c r="E178" s="18">
        <v>12</v>
      </c>
      <c r="F178" s="17" t="s">
        <v>85</v>
      </c>
      <c r="G178" s="18">
        <v>1189</v>
      </c>
      <c r="H178" s="19">
        <v>8</v>
      </c>
      <c r="I178" s="18">
        <f t="shared" si="7"/>
        <v>148.625</v>
      </c>
      <c r="J178" s="18">
        <v>2517</v>
      </c>
      <c r="K178" s="20">
        <f t="shared" si="8"/>
        <v>1.9947447518408183E-4</v>
      </c>
      <c r="L178" s="18">
        <f t="shared" si="9"/>
        <v>99.083333333333329</v>
      </c>
      <c r="M178" s="24"/>
    </row>
    <row r="179" spans="1:13" s="22" customFormat="1" x14ac:dyDescent="0.15">
      <c r="A179" s="16"/>
      <c r="B179" s="17" t="s">
        <v>283</v>
      </c>
      <c r="C179" s="17" t="s">
        <v>401</v>
      </c>
      <c r="D179" s="17" t="s">
        <v>402</v>
      </c>
      <c r="E179" s="18">
        <v>20</v>
      </c>
      <c r="F179" s="17" t="s">
        <v>47</v>
      </c>
      <c r="G179" s="18">
        <v>324</v>
      </c>
      <c r="H179" s="19">
        <v>1</v>
      </c>
      <c r="I179" s="18">
        <f t="shared" si="7"/>
        <v>324</v>
      </c>
      <c r="J179" s="18">
        <v>1159</v>
      </c>
      <c r="K179" s="20">
        <f t="shared" si="8"/>
        <v>5.4356375071187988E-5</v>
      </c>
      <c r="L179" s="18">
        <f t="shared" si="9"/>
        <v>16.2</v>
      </c>
      <c r="M179" s="24"/>
    </row>
    <row r="180" spans="1:13" s="22" customFormat="1" x14ac:dyDescent="0.15">
      <c r="A180" s="16"/>
      <c r="B180" s="17" t="s">
        <v>283</v>
      </c>
      <c r="C180" s="17" t="s">
        <v>403</v>
      </c>
      <c r="D180" s="17" t="s">
        <v>404</v>
      </c>
      <c r="E180" s="18">
        <v>20</v>
      </c>
      <c r="F180" s="17" t="s">
        <v>44</v>
      </c>
      <c r="G180" s="18">
        <v>936</v>
      </c>
      <c r="H180" s="19">
        <v>4</v>
      </c>
      <c r="I180" s="18">
        <f t="shared" si="7"/>
        <v>234</v>
      </c>
      <c r="J180" s="18">
        <v>2272</v>
      </c>
      <c r="K180" s="20">
        <f t="shared" si="8"/>
        <v>1.5702952798343198E-4</v>
      </c>
      <c r="L180" s="18">
        <f t="shared" si="9"/>
        <v>46.8</v>
      </c>
      <c r="M180" s="24"/>
    </row>
    <row r="181" spans="1:13" s="22" customFormat="1" x14ac:dyDescent="0.15">
      <c r="A181" s="16"/>
      <c r="B181" s="17" t="s">
        <v>283</v>
      </c>
      <c r="C181" s="17" t="s">
        <v>405</v>
      </c>
      <c r="D181" s="17" t="s">
        <v>406</v>
      </c>
      <c r="E181" s="18">
        <v>20</v>
      </c>
      <c r="F181" s="17" t="s">
        <v>47</v>
      </c>
      <c r="G181" s="18"/>
      <c r="H181" s="19"/>
      <c r="I181" s="18">
        <f t="shared" si="7"/>
        <v>0</v>
      </c>
      <c r="J181" s="18"/>
      <c r="K181" s="20">
        <f t="shared" si="8"/>
        <v>0</v>
      </c>
      <c r="L181" s="18">
        <f t="shared" si="9"/>
        <v>0</v>
      </c>
      <c r="M181" s="24"/>
    </row>
    <row r="182" spans="1:13" s="22" customFormat="1" x14ac:dyDescent="0.15">
      <c r="A182" s="16"/>
      <c r="B182" s="17" t="s">
        <v>283</v>
      </c>
      <c r="C182" s="17" t="s">
        <v>407</v>
      </c>
      <c r="D182" s="17" t="s">
        <v>408</v>
      </c>
      <c r="E182" s="18">
        <v>16</v>
      </c>
      <c r="F182" s="17" t="s">
        <v>47</v>
      </c>
      <c r="G182" s="18"/>
      <c r="H182" s="19"/>
      <c r="I182" s="18">
        <f t="shared" si="7"/>
        <v>0</v>
      </c>
      <c r="J182" s="18"/>
      <c r="K182" s="20">
        <f t="shared" si="8"/>
        <v>0</v>
      </c>
      <c r="L182" s="18">
        <f t="shared" si="9"/>
        <v>0</v>
      </c>
      <c r="M182" s="24"/>
    </row>
    <row r="183" spans="1:13" s="22" customFormat="1" x14ac:dyDescent="0.15">
      <c r="A183" s="16"/>
      <c r="B183" s="17" t="s">
        <v>283</v>
      </c>
      <c r="C183" s="17" t="s">
        <v>409</v>
      </c>
      <c r="D183" s="17" t="s">
        <v>410</v>
      </c>
      <c r="E183" s="18">
        <v>49.5</v>
      </c>
      <c r="F183" s="17" t="s">
        <v>40</v>
      </c>
      <c r="G183" s="18">
        <v>1477</v>
      </c>
      <c r="H183" s="19">
        <v>61</v>
      </c>
      <c r="I183" s="18">
        <f t="shared" si="7"/>
        <v>24.21311475409836</v>
      </c>
      <c r="J183" s="18">
        <v>3993</v>
      </c>
      <c r="K183" s="20">
        <f t="shared" si="8"/>
        <v>2.4779125302513782E-4</v>
      </c>
      <c r="L183" s="18">
        <f t="shared" si="9"/>
        <v>29.838383838383837</v>
      </c>
      <c r="M183" s="24"/>
    </row>
    <row r="184" spans="1:13" s="22" customFormat="1" x14ac:dyDescent="0.15">
      <c r="A184" s="16"/>
      <c r="B184" s="17" t="s">
        <v>283</v>
      </c>
      <c r="C184" s="17" t="s">
        <v>411</v>
      </c>
      <c r="D184" s="17" t="s">
        <v>412</v>
      </c>
      <c r="E184" s="18">
        <v>20</v>
      </c>
      <c r="F184" s="17" t="s">
        <v>44</v>
      </c>
      <c r="G184" s="18">
        <v>471</v>
      </c>
      <c r="H184" s="19">
        <v>2</v>
      </c>
      <c r="I184" s="18">
        <f t="shared" si="7"/>
        <v>235.5</v>
      </c>
      <c r="J184" s="18">
        <v>770</v>
      </c>
      <c r="K184" s="20">
        <f t="shared" si="8"/>
        <v>7.9018063760893654E-5</v>
      </c>
      <c r="L184" s="18">
        <f t="shared" si="9"/>
        <v>23.55</v>
      </c>
      <c r="M184" s="24"/>
    </row>
    <row r="185" spans="1:13" s="22" customFormat="1" x14ac:dyDescent="0.15">
      <c r="A185" s="16"/>
      <c r="B185" s="17" t="s">
        <v>283</v>
      </c>
      <c r="C185" s="17" t="s">
        <v>413</v>
      </c>
      <c r="D185" s="17" t="s">
        <v>414</v>
      </c>
      <c r="E185" s="18">
        <v>12</v>
      </c>
      <c r="F185" s="17" t="s">
        <v>37</v>
      </c>
      <c r="G185" s="18"/>
      <c r="H185" s="19"/>
      <c r="I185" s="18">
        <f t="shared" si="7"/>
        <v>0</v>
      </c>
      <c r="J185" s="18"/>
      <c r="K185" s="20">
        <f t="shared" si="8"/>
        <v>0</v>
      </c>
      <c r="L185" s="18">
        <f t="shared" si="9"/>
        <v>0</v>
      </c>
      <c r="M185" s="24"/>
    </row>
    <row r="186" spans="1:13" s="22" customFormat="1" x14ac:dyDescent="0.15">
      <c r="A186" s="16"/>
      <c r="B186" s="17" t="s">
        <v>283</v>
      </c>
      <c r="C186" s="17" t="s">
        <v>415</v>
      </c>
      <c r="D186" s="17" t="s">
        <v>416</v>
      </c>
      <c r="E186" s="18">
        <v>20</v>
      </c>
      <c r="F186" s="17" t="s">
        <v>50</v>
      </c>
      <c r="G186" s="18">
        <v>669</v>
      </c>
      <c r="H186" s="19">
        <v>8</v>
      </c>
      <c r="I186" s="18">
        <f t="shared" si="7"/>
        <v>83.625</v>
      </c>
      <c r="J186" s="18">
        <v>3123</v>
      </c>
      <c r="K186" s="20">
        <f t="shared" si="8"/>
        <v>1.1223584852661964E-4</v>
      </c>
      <c r="L186" s="18">
        <f t="shared" si="9"/>
        <v>33.450000000000003</v>
      </c>
      <c r="M186" s="24"/>
    </row>
    <row r="187" spans="1:13" s="22" customFormat="1" x14ac:dyDescent="0.15">
      <c r="A187" s="16"/>
      <c r="B187" s="17" t="s">
        <v>283</v>
      </c>
      <c r="C187" s="17" t="s">
        <v>417</v>
      </c>
      <c r="D187" s="17" t="s">
        <v>418</v>
      </c>
      <c r="E187" s="18">
        <v>12</v>
      </c>
      <c r="F187" s="17" t="s">
        <v>47</v>
      </c>
      <c r="G187" s="18"/>
      <c r="H187" s="19"/>
      <c r="I187" s="18">
        <f t="shared" si="7"/>
        <v>0</v>
      </c>
      <c r="J187" s="18">
        <v>2000</v>
      </c>
      <c r="K187" s="20">
        <f t="shared" si="8"/>
        <v>0</v>
      </c>
      <c r="L187" s="18">
        <f t="shared" si="9"/>
        <v>0</v>
      </c>
      <c r="M187" s="24"/>
    </row>
    <row r="188" spans="1:13" s="22" customFormat="1" x14ac:dyDescent="0.15">
      <c r="A188" s="16"/>
      <c r="B188" s="17" t="s">
        <v>283</v>
      </c>
      <c r="C188" s="17" t="s">
        <v>419</v>
      </c>
      <c r="D188" s="17" t="s">
        <v>420</v>
      </c>
      <c r="E188" s="18">
        <v>60</v>
      </c>
      <c r="F188" s="17" t="s">
        <v>40</v>
      </c>
      <c r="G188" s="18">
        <v>429</v>
      </c>
      <c r="H188" s="19">
        <v>11</v>
      </c>
      <c r="I188" s="18">
        <f t="shared" si="7"/>
        <v>39</v>
      </c>
      <c r="J188" s="18">
        <v>981</v>
      </c>
      <c r="K188" s="20">
        <f t="shared" si="8"/>
        <v>7.1971866992406313E-5</v>
      </c>
      <c r="L188" s="18">
        <f t="shared" si="9"/>
        <v>7.15</v>
      </c>
      <c r="M188" s="24"/>
    </row>
    <row r="189" spans="1:13" s="22" customFormat="1" x14ac:dyDescent="0.15">
      <c r="A189" s="16"/>
      <c r="B189" s="17" t="s">
        <v>283</v>
      </c>
      <c r="C189" s="17" t="s">
        <v>421</v>
      </c>
      <c r="D189" s="17" t="s">
        <v>422</v>
      </c>
      <c r="E189" s="18">
        <v>15</v>
      </c>
      <c r="F189" s="17" t="s">
        <v>44</v>
      </c>
      <c r="G189" s="18">
        <v>1505</v>
      </c>
      <c r="H189" s="19">
        <v>2</v>
      </c>
      <c r="I189" s="18">
        <f t="shared" si="7"/>
        <v>752.5</v>
      </c>
      <c r="J189" s="18">
        <v>1944</v>
      </c>
      <c r="K189" s="20">
        <f t="shared" si="8"/>
        <v>2.524887175374627E-4</v>
      </c>
      <c r="L189" s="18">
        <f t="shared" si="9"/>
        <v>100.33333333333333</v>
      </c>
      <c r="M189" s="24"/>
    </row>
    <row r="190" spans="1:13" s="22" customFormat="1" x14ac:dyDescent="0.15">
      <c r="A190" s="16"/>
      <c r="B190" s="17" t="s">
        <v>283</v>
      </c>
      <c r="C190" s="17" t="s">
        <v>423</v>
      </c>
      <c r="D190" s="17" t="s">
        <v>424</v>
      </c>
      <c r="E190" s="18">
        <v>15</v>
      </c>
      <c r="F190" s="17" t="s">
        <v>50</v>
      </c>
      <c r="G190" s="18">
        <v>2294</v>
      </c>
      <c r="H190" s="19">
        <v>3</v>
      </c>
      <c r="I190" s="18">
        <f t="shared" si="7"/>
        <v>764.66666666666663</v>
      </c>
      <c r="J190" s="18">
        <v>9276</v>
      </c>
      <c r="K190" s="20">
        <f t="shared" si="8"/>
        <v>3.84856556831189E-4</v>
      </c>
      <c r="L190" s="18">
        <f t="shared" si="9"/>
        <v>152.93333333333334</v>
      </c>
      <c r="M190" s="24"/>
    </row>
    <row r="191" spans="1:13" s="22" customFormat="1" x14ac:dyDescent="0.15">
      <c r="A191" s="16"/>
      <c r="B191" s="17" t="s">
        <v>283</v>
      </c>
      <c r="C191" s="17" t="s">
        <v>425</v>
      </c>
      <c r="D191" s="17" t="s">
        <v>426</v>
      </c>
      <c r="E191" s="18">
        <v>15</v>
      </c>
      <c r="F191" s="17" t="s">
        <v>47</v>
      </c>
      <c r="G191" s="18">
        <v>464</v>
      </c>
      <c r="H191" s="19">
        <v>2</v>
      </c>
      <c r="I191" s="18">
        <f t="shared" si="7"/>
        <v>232</v>
      </c>
      <c r="J191" s="18">
        <v>2224</v>
      </c>
      <c r="K191" s="20">
        <f t="shared" si="8"/>
        <v>7.7843697632812419E-5</v>
      </c>
      <c r="L191" s="18">
        <f t="shared" si="9"/>
        <v>30.933333333333334</v>
      </c>
      <c r="M191" s="24"/>
    </row>
    <row r="192" spans="1:13" s="22" customFormat="1" x14ac:dyDescent="0.15">
      <c r="A192" s="16"/>
      <c r="B192" s="17" t="s">
        <v>283</v>
      </c>
      <c r="C192" s="17" t="s">
        <v>427</v>
      </c>
      <c r="D192" s="17" t="s">
        <v>428</v>
      </c>
      <c r="E192" s="18">
        <v>20</v>
      </c>
      <c r="F192" s="17" t="s">
        <v>47</v>
      </c>
      <c r="G192" s="18">
        <v>1697</v>
      </c>
      <c r="H192" s="19">
        <v>3</v>
      </c>
      <c r="I192" s="18">
        <f t="shared" si="7"/>
        <v>565.66666666666663</v>
      </c>
      <c r="J192" s="18">
        <v>5190</v>
      </c>
      <c r="K192" s="20">
        <f t="shared" si="8"/>
        <v>2.8469990276483339E-4</v>
      </c>
      <c r="L192" s="18">
        <f t="shared" si="9"/>
        <v>84.85</v>
      </c>
      <c r="M192" s="24"/>
    </row>
    <row r="193" spans="1:13" s="39" customFormat="1" x14ac:dyDescent="0.15">
      <c r="A193" s="25" t="s">
        <v>144</v>
      </c>
      <c r="B193" s="26"/>
      <c r="C193" s="26"/>
      <c r="D193" s="27"/>
      <c r="E193" s="28">
        <f>SUM(E123:E192)</f>
        <v>10098.626999999999</v>
      </c>
      <c r="F193" s="27"/>
      <c r="G193" s="28">
        <f>SUM(G123:G192)</f>
        <v>534801.19999999995</v>
      </c>
      <c r="H193" s="29">
        <f>SUM(H123:H192)</f>
        <v>1483</v>
      </c>
      <c r="I193" s="28">
        <f t="shared" si="7"/>
        <v>360.62117329737015</v>
      </c>
      <c r="J193" s="28">
        <f>SUM(J123:J192)</f>
        <v>1538286.7000000002</v>
      </c>
      <c r="K193" s="30">
        <f t="shared" si="8"/>
        <v>8.9721773505313018E-2</v>
      </c>
      <c r="L193" s="28">
        <f t="shared" si="9"/>
        <v>52.957812977942453</v>
      </c>
      <c r="M193" s="31"/>
    </row>
    <row r="194" spans="1:13" s="22" customFormat="1" x14ac:dyDescent="0.15">
      <c r="A194" s="16"/>
      <c r="B194" s="17" t="s">
        <v>429</v>
      </c>
      <c r="C194" s="23" t="s">
        <v>430</v>
      </c>
      <c r="D194" s="23" t="s">
        <v>431</v>
      </c>
      <c r="E194" s="18">
        <v>141.72999999999999</v>
      </c>
      <c r="F194" s="17" t="s">
        <v>169</v>
      </c>
      <c r="G194" s="18">
        <v>10295</v>
      </c>
      <c r="H194" s="19">
        <v>23</v>
      </c>
      <c r="I194" s="18">
        <f t="shared" si="7"/>
        <v>447.60869565217394</v>
      </c>
      <c r="J194" s="18">
        <v>33292</v>
      </c>
      <c r="K194" s="20">
        <f t="shared" si="8"/>
        <v>1.7271570412280258E-3</v>
      </c>
      <c r="L194" s="18">
        <f t="shared" si="9"/>
        <v>72.638114725181694</v>
      </c>
      <c r="M194" s="32"/>
    </row>
    <row r="195" spans="1:13" s="22" customFormat="1" x14ac:dyDescent="0.15">
      <c r="A195" s="16"/>
      <c r="B195" s="17" t="s">
        <v>429</v>
      </c>
      <c r="C195" s="23" t="s">
        <v>432</v>
      </c>
      <c r="D195" s="23" t="s">
        <v>433</v>
      </c>
      <c r="E195" s="18">
        <v>45</v>
      </c>
      <c r="F195" s="17" t="s">
        <v>263</v>
      </c>
      <c r="G195" s="18">
        <v>10390.6</v>
      </c>
      <c r="H195" s="19">
        <v>12</v>
      </c>
      <c r="I195" s="18">
        <f t="shared" si="7"/>
        <v>865.88333333333333</v>
      </c>
      <c r="J195" s="18">
        <v>26529</v>
      </c>
      <c r="K195" s="20">
        <f t="shared" ref="K195:K258" si="10">G195/$G$527</f>
        <v>1.7431955272058208E-3</v>
      </c>
      <c r="L195" s="18">
        <f t="shared" si="9"/>
        <v>230.90222222222224</v>
      </c>
      <c r="M195" s="32"/>
    </row>
    <row r="196" spans="1:13" s="22" customFormat="1" x14ac:dyDescent="0.15">
      <c r="A196" s="16"/>
      <c r="B196" s="17" t="s">
        <v>429</v>
      </c>
      <c r="C196" s="23" t="s">
        <v>434</v>
      </c>
      <c r="D196" s="23" t="s">
        <v>435</v>
      </c>
      <c r="E196" s="18">
        <v>86</v>
      </c>
      <c r="F196" s="17" t="s">
        <v>436</v>
      </c>
      <c r="G196" s="18">
        <v>10806</v>
      </c>
      <c r="H196" s="19">
        <v>6</v>
      </c>
      <c r="I196" s="18">
        <f t="shared" si="7"/>
        <v>1801</v>
      </c>
      <c r="J196" s="18">
        <v>36871</v>
      </c>
      <c r="K196" s="20">
        <f t="shared" si="10"/>
        <v>1.8128857685779549E-3</v>
      </c>
      <c r="L196" s="18">
        <f t="shared" si="9"/>
        <v>125.65116279069767</v>
      </c>
      <c r="M196" s="32"/>
    </row>
    <row r="197" spans="1:13" s="22" customFormat="1" x14ac:dyDescent="0.15">
      <c r="A197" s="16"/>
      <c r="B197" s="17" t="s">
        <v>429</v>
      </c>
      <c r="C197" s="23" t="s">
        <v>437</v>
      </c>
      <c r="D197" s="23" t="s">
        <v>438</v>
      </c>
      <c r="E197" s="18">
        <v>205</v>
      </c>
      <c r="F197" s="17" t="s">
        <v>436</v>
      </c>
      <c r="G197" s="18">
        <v>7909.9</v>
      </c>
      <c r="H197" s="19">
        <v>40</v>
      </c>
      <c r="I197" s="18">
        <f t="shared" si="7"/>
        <v>197.7475</v>
      </c>
      <c r="J197" s="18">
        <v>28127.800000000003</v>
      </c>
      <c r="K197" s="20">
        <f t="shared" si="10"/>
        <v>1.3270169480728081E-3</v>
      </c>
      <c r="L197" s="18">
        <f t="shared" si="9"/>
        <v>38.584878048780489</v>
      </c>
      <c r="M197" s="32"/>
    </row>
    <row r="198" spans="1:13" s="22" customFormat="1" x14ac:dyDescent="0.15">
      <c r="A198" s="16"/>
      <c r="B198" s="17" t="s">
        <v>429</v>
      </c>
      <c r="C198" s="23" t="s">
        <v>439</v>
      </c>
      <c r="D198" s="23" t="s">
        <v>440</v>
      </c>
      <c r="E198" s="18">
        <v>15</v>
      </c>
      <c r="F198" s="17" t="s">
        <v>436</v>
      </c>
      <c r="G198" s="18">
        <v>1233</v>
      </c>
      <c r="H198" s="19">
        <v>4</v>
      </c>
      <c r="I198" s="18">
        <f t="shared" si="7"/>
        <v>308.25</v>
      </c>
      <c r="J198" s="18">
        <v>2277</v>
      </c>
      <c r="K198" s="20">
        <f t="shared" si="10"/>
        <v>2.0685620513202096E-4</v>
      </c>
      <c r="L198" s="18">
        <f t="shared" si="9"/>
        <v>82.2</v>
      </c>
      <c r="M198" s="32"/>
    </row>
    <row r="199" spans="1:13" s="22" customFormat="1" x14ac:dyDescent="0.15">
      <c r="A199" s="16"/>
      <c r="B199" s="17" t="s">
        <v>429</v>
      </c>
      <c r="C199" s="23" t="s">
        <v>441</v>
      </c>
      <c r="D199" s="23" t="s">
        <v>442</v>
      </c>
      <c r="E199" s="18">
        <v>25</v>
      </c>
      <c r="F199" s="17" t="s">
        <v>443</v>
      </c>
      <c r="G199" s="18">
        <v>1134</v>
      </c>
      <c r="H199" s="19">
        <v>5</v>
      </c>
      <c r="I199" s="18">
        <f t="shared" si="7"/>
        <v>226.8</v>
      </c>
      <c r="J199" s="18">
        <v>5796</v>
      </c>
      <c r="K199" s="20">
        <f t="shared" si="10"/>
        <v>1.9024731274915795E-4</v>
      </c>
      <c r="L199" s="18">
        <f t="shared" si="9"/>
        <v>45.36</v>
      </c>
      <c r="M199" s="32"/>
    </row>
    <row r="200" spans="1:13" s="22" customFormat="1" x14ac:dyDescent="0.15">
      <c r="A200" s="16"/>
      <c r="B200" s="17" t="s">
        <v>429</v>
      </c>
      <c r="C200" s="23" t="s">
        <v>444</v>
      </c>
      <c r="D200" s="23" t="s">
        <v>445</v>
      </c>
      <c r="E200" s="18">
        <v>123.47</v>
      </c>
      <c r="F200" s="17" t="s">
        <v>436</v>
      </c>
      <c r="G200" s="18">
        <v>2194</v>
      </c>
      <c r="H200" s="19">
        <v>3</v>
      </c>
      <c r="I200" s="18">
        <f t="shared" si="7"/>
        <v>731.33333333333337</v>
      </c>
      <c r="J200" s="18">
        <v>6697</v>
      </c>
      <c r="K200" s="20">
        <f t="shared" si="10"/>
        <v>3.6807989785860013E-4</v>
      </c>
      <c r="L200" s="18">
        <f t="shared" si="9"/>
        <v>17.769498663642992</v>
      </c>
      <c r="M200" s="32"/>
    </row>
    <row r="201" spans="1:13" s="42" customFormat="1" x14ac:dyDescent="0.15">
      <c r="A201" s="16"/>
      <c r="B201" s="17" t="s">
        <v>446</v>
      </c>
      <c r="C201" s="23" t="s">
        <v>447</v>
      </c>
      <c r="D201" s="23" t="s">
        <v>448</v>
      </c>
      <c r="E201" s="18">
        <v>119.74</v>
      </c>
      <c r="F201" s="17" t="s">
        <v>436</v>
      </c>
      <c r="G201" s="18">
        <v>8402</v>
      </c>
      <c r="H201" s="19">
        <v>19</v>
      </c>
      <c r="I201" s="18">
        <f t="shared" si="7"/>
        <v>442.21052631578948</v>
      </c>
      <c r="J201" s="18">
        <v>21589</v>
      </c>
      <c r="K201" s="20">
        <f t="shared" si="10"/>
        <v>1.4095748868769181E-3</v>
      </c>
      <c r="L201" s="18">
        <f t="shared" si="9"/>
        <v>70.168698847502924</v>
      </c>
      <c r="M201" s="41"/>
    </row>
    <row r="202" spans="1:13" s="22" customFormat="1" x14ac:dyDescent="0.15">
      <c r="A202" s="16"/>
      <c r="B202" s="17" t="s">
        <v>429</v>
      </c>
      <c r="C202" s="23" t="s">
        <v>449</v>
      </c>
      <c r="D202" s="23" t="s">
        <v>450</v>
      </c>
      <c r="E202" s="18">
        <v>76.099999999999994</v>
      </c>
      <c r="F202" s="17" t="s">
        <v>443</v>
      </c>
      <c r="G202" s="18">
        <v>6058</v>
      </c>
      <c r="H202" s="19">
        <v>11</v>
      </c>
      <c r="I202" s="18">
        <f t="shared" si="7"/>
        <v>550.72727272727275</v>
      </c>
      <c r="J202" s="18">
        <v>22824.799999999999</v>
      </c>
      <c r="K202" s="20">
        <f t="shared" si="10"/>
        <v>1.0163300005594346E-3</v>
      </c>
      <c r="L202" s="18">
        <f t="shared" si="9"/>
        <v>79.605781865965838</v>
      </c>
      <c r="M202" s="41"/>
    </row>
    <row r="203" spans="1:13" s="22" customFormat="1" x14ac:dyDescent="0.15">
      <c r="A203" s="16"/>
      <c r="B203" s="17" t="s">
        <v>429</v>
      </c>
      <c r="C203" s="23" t="s">
        <v>451</v>
      </c>
      <c r="D203" s="23" t="s">
        <v>452</v>
      </c>
      <c r="E203" s="18">
        <v>43</v>
      </c>
      <c r="F203" s="17" t="s">
        <v>436</v>
      </c>
      <c r="G203" s="18">
        <v>4535.2</v>
      </c>
      <c r="H203" s="19">
        <v>35</v>
      </c>
      <c r="I203" s="18">
        <f t="shared" si="7"/>
        <v>129.57714285714286</v>
      </c>
      <c r="J203" s="18">
        <v>9513.5999999999985</v>
      </c>
      <c r="K203" s="20">
        <f t="shared" si="10"/>
        <v>7.6085503772485108E-4</v>
      </c>
      <c r="L203" s="18">
        <f t="shared" si="9"/>
        <v>105.46976744186045</v>
      </c>
      <c r="M203" s="41"/>
    </row>
    <row r="204" spans="1:13" s="22" customFormat="1" x14ac:dyDescent="0.15">
      <c r="A204" s="16"/>
      <c r="B204" s="17" t="s">
        <v>429</v>
      </c>
      <c r="C204" s="23" t="s">
        <v>453</v>
      </c>
      <c r="D204" s="23" t="s">
        <v>454</v>
      </c>
      <c r="E204" s="18">
        <v>40.24</v>
      </c>
      <c r="F204" s="17" t="s">
        <v>455</v>
      </c>
      <c r="G204" s="18">
        <v>1770</v>
      </c>
      <c r="H204" s="19">
        <v>3</v>
      </c>
      <c r="I204" s="18">
        <f t="shared" ref="I204:I267" si="11">IF(OR(H204=0,G204=0),0,G204/H204)</f>
        <v>590</v>
      </c>
      <c r="J204" s="18">
        <v>4241</v>
      </c>
      <c r="K204" s="20">
        <f t="shared" si="10"/>
        <v>2.9694686381482325E-4</v>
      </c>
      <c r="L204" s="18">
        <f t="shared" ref="L204:L267" si="12">G204/E204</f>
        <v>43.986083499005964</v>
      </c>
      <c r="M204" s="41"/>
    </row>
    <row r="205" spans="1:13" s="22" customFormat="1" x14ac:dyDescent="0.15">
      <c r="A205" s="16"/>
      <c r="B205" s="17" t="s">
        <v>429</v>
      </c>
      <c r="C205" s="23" t="s">
        <v>456</v>
      </c>
      <c r="D205" s="23" t="s">
        <v>457</v>
      </c>
      <c r="E205" s="18">
        <v>59</v>
      </c>
      <c r="F205" s="17" t="s">
        <v>458</v>
      </c>
      <c r="G205" s="18">
        <v>1565</v>
      </c>
      <c r="H205" s="19">
        <v>3</v>
      </c>
      <c r="I205" s="18">
        <f t="shared" si="11"/>
        <v>521.66666666666663</v>
      </c>
      <c r="J205" s="18">
        <v>9269</v>
      </c>
      <c r="K205" s="20">
        <f t="shared" si="10"/>
        <v>2.6255471292101603E-4</v>
      </c>
      <c r="L205" s="18">
        <f t="shared" si="12"/>
        <v>26.525423728813561</v>
      </c>
      <c r="M205" s="41"/>
    </row>
    <row r="206" spans="1:13" s="22" customFormat="1" x14ac:dyDescent="0.15">
      <c r="A206" s="16"/>
      <c r="B206" s="17" t="s">
        <v>429</v>
      </c>
      <c r="C206" s="23" t="s">
        <v>459</v>
      </c>
      <c r="D206" s="23" t="s">
        <v>460</v>
      </c>
      <c r="E206" s="18">
        <v>130</v>
      </c>
      <c r="F206" s="17" t="s">
        <v>461</v>
      </c>
      <c r="G206" s="18">
        <v>5158</v>
      </c>
      <c r="H206" s="19">
        <v>14</v>
      </c>
      <c r="I206" s="18">
        <f t="shared" si="11"/>
        <v>368.42857142857144</v>
      </c>
      <c r="J206" s="18">
        <v>12210</v>
      </c>
      <c r="K206" s="20">
        <f t="shared" si="10"/>
        <v>8.6534006980613465E-4</v>
      </c>
      <c r="L206" s="18">
        <f t="shared" si="12"/>
        <v>39.676923076923075</v>
      </c>
      <c r="M206" s="41"/>
    </row>
    <row r="207" spans="1:13" s="22" customFormat="1" x14ac:dyDescent="0.15">
      <c r="A207" s="16"/>
      <c r="B207" s="17" t="s">
        <v>429</v>
      </c>
      <c r="C207" s="17" t="s">
        <v>462</v>
      </c>
      <c r="D207" s="17" t="s">
        <v>463</v>
      </c>
      <c r="E207" s="18">
        <v>185</v>
      </c>
      <c r="F207" s="17" t="s">
        <v>458</v>
      </c>
      <c r="G207" s="18">
        <v>6264.2</v>
      </c>
      <c r="H207" s="19">
        <v>59</v>
      </c>
      <c r="I207" s="18">
        <f t="shared" si="11"/>
        <v>106.1728813559322</v>
      </c>
      <c r="J207" s="18">
        <v>18437.900000000001</v>
      </c>
      <c r="K207" s="20">
        <f t="shared" si="10"/>
        <v>1.0509234713609128E-3</v>
      </c>
      <c r="L207" s="18">
        <f t="shared" si="12"/>
        <v>33.860540540540541</v>
      </c>
      <c r="M207" s="41"/>
    </row>
    <row r="208" spans="1:13" s="22" customFormat="1" x14ac:dyDescent="0.15">
      <c r="A208" s="16"/>
      <c r="B208" s="17" t="s">
        <v>429</v>
      </c>
      <c r="C208" s="17" t="s">
        <v>464</v>
      </c>
      <c r="D208" s="17" t="s">
        <v>465</v>
      </c>
      <c r="E208" s="18">
        <v>220</v>
      </c>
      <c r="F208" s="17" t="s">
        <v>466</v>
      </c>
      <c r="G208" s="18">
        <v>15071</v>
      </c>
      <c r="H208" s="19">
        <v>12</v>
      </c>
      <c r="I208" s="18">
        <f t="shared" si="11"/>
        <v>1255.9166666666667</v>
      </c>
      <c r="J208" s="18">
        <v>39410.019999999997</v>
      </c>
      <c r="K208" s="20">
        <f t="shared" si="10"/>
        <v>2.5284102737588706E-3</v>
      </c>
      <c r="L208" s="18">
        <f t="shared" si="12"/>
        <v>68.50454545454545</v>
      </c>
      <c r="M208" s="41"/>
    </row>
    <row r="209" spans="1:13" s="22" customFormat="1" x14ac:dyDescent="0.15">
      <c r="A209" s="16"/>
      <c r="B209" s="17" t="s">
        <v>467</v>
      </c>
      <c r="C209" s="23" t="s">
        <v>468</v>
      </c>
      <c r="D209" s="23" t="s">
        <v>469</v>
      </c>
      <c r="E209" s="18">
        <v>416.35</v>
      </c>
      <c r="F209" s="17" t="s">
        <v>466</v>
      </c>
      <c r="G209" s="18">
        <v>23153.599999999999</v>
      </c>
      <c r="H209" s="19">
        <v>5</v>
      </c>
      <c r="I209" s="18">
        <f t="shared" si="11"/>
        <v>4630.7199999999993</v>
      </c>
      <c r="J209" s="18">
        <v>25134.6</v>
      </c>
      <c r="K209" s="20">
        <f t="shared" si="10"/>
        <v>3.8844005118773397E-3</v>
      </c>
      <c r="L209" s="18">
        <f t="shared" si="12"/>
        <v>55.610904287258307</v>
      </c>
      <c r="M209" s="41"/>
    </row>
    <row r="210" spans="1:13" s="22" customFormat="1" x14ac:dyDescent="0.15">
      <c r="A210" s="16"/>
      <c r="B210" s="17" t="s">
        <v>467</v>
      </c>
      <c r="C210" s="23" t="s">
        <v>470</v>
      </c>
      <c r="D210" s="23" t="s">
        <v>471</v>
      </c>
      <c r="E210" s="18">
        <v>395.72</v>
      </c>
      <c r="F210" s="17" t="s">
        <v>466</v>
      </c>
      <c r="G210" s="18">
        <v>31198</v>
      </c>
      <c r="H210" s="19">
        <v>3</v>
      </c>
      <c r="I210" s="18">
        <f t="shared" si="11"/>
        <v>10399.333333333334</v>
      </c>
      <c r="J210" s="18">
        <v>71978</v>
      </c>
      <c r="K210" s="20">
        <f t="shared" si="10"/>
        <v>5.2339820662682807E-3</v>
      </c>
      <c r="L210" s="18">
        <f t="shared" si="12"/>
        <v>78.83857272819165</v>
      </c>
      <c r="M210" s="41"/>
    </row>
    <row r="211" spans="1:13" s="22" customFormat="1" x14ac:dyDescent="0.15">
      <c r="A211" s="16"/>
      <c r="B211" s="17" t="s">
        <v>429</v>
      </c>
      <c r="C211" s="23" t="s">
        <v>472</v>
      </c>
      <c r="D211" s="23" t="s">
        <v>473</v>
      </c>
      <c r="E211" s="18">
        <v>110</v>
      </c>
      <c r="F211" s="17" t="s">
        <v>461</v>
      </c>
      <c r="G211" s="18">
        <v>3840</v>
      </c>
      <c r="H211" s="19">
        <v>4</v>
      </c>
      <c r="I211" s="18">
        <f t="shared" si="11"/>
        <v>960</v>
      </c>
      <c r="J211" s="18">
        <v>22450</v>
      </c>
      <c r="K211" s="20">
        <f t="shared" si="10"/>
        <v>6.4422370454741322E-4</v>
      </c>
      <c r="L211" s="18">
        <f t="shared" si="12"/>
        <v>34.909090909090907</v>
      </c>
      <c r="M211" s="41"/>
    </row>
    <row r="212" spans="1:13" s="22" customFormat="1" x14ac:dyDescent="0.15">
      <c r="A212" s="16"/>
      <c r="B212" s="17" t="s">
        <v>429</v>
      </c>
      <c r="C212" s="23" t="s">
        <v>474</v>
      </c>
      <c r="D212" s="23" t="s">
        <v>475</v>
      </c>
      <c r="E212" s="18">
        <v>70</v>
      </c>
      <c r="F212" s="17" t="s">
        <v>476</v>
      </c>
      <c r="G212" s="18">
        <v>4796</v>
      </c>
      <c r="H212" s="19">
        <v>7</v>
      </c>
      <c r="I212" s="18">
        <f t="shared" si="11"/>
        <v>685.14285714285711</v>
      </c>
      <c r="J212" s="18">
        <v>16428</v>
      </c>
      <c r="K212" s="20">
        <f t="shared" si="10"/>
        <v>8.0460856432536297E-4</v>
      </c>
      <c r="L212" s="18">
        <f t="shared" si="12"/>
        <v>68.51428571428572</v>
      </c>
      <c r="M212" s="41"/>
    </row>
    <row r="213" spans="1:13" s="22" customFormat="1" x14ac:dyDescent="0.15">
      <c r="A213" s="16"/>
      <c r="B213" s="17" t="s">
        <v>467</v>
      </c>
      <c r="C213" s="23" t="s">
        <v>477</v>
      </c>
      <c r="D213" s="23" t="s">
        <v>478</v>
      </c>
      <c r="E213" s="18">
        <v>75.12</v>
      </c>
      <c r="F213" s="17" t="s">
        <v>461</v>
      </c>
      <c r="G213" s="18">
        <v>3499</v>
      </c>
      <c r="H213" s="19">
        <v>10</v>
      </c>
      <c r="I213" s="18">
        <f t="shared" si="11"/>
        <v>349.9</v>
      </c>
      <c r="J213" s="18">
        <v>12591</v>
      </c>
      <c r="K213" s="20">
        <f t="shared" si="10"/>
        <v>5.8701529745088508E-4</v>
      </c>
      <c r="L213" s="18">
        <f t="shared" si="12"/>
        <v>46.578807241746539</v>
      </c>
      <c r="M213" s="41"/>
    </row>
    <row r="214" spans="1:13" s="22" customFormat="1" x14ac:dyDescent="0.15">
      <c r="A214" s="16"/>
      <c r="B214" s="17" t="s">
        <v>429</v>
      </c>
      <c r="C214" s="23" t="s">
        <v>479</v>
      </c>
      <c r="D214" s="23" t="s">
        <v>480</v>
      </c>
      <c r="E214" s="18">
        <v>181.28</v>
      </c>
      <c r="F214" s="17" t="s">
        <v>461</v>
      </c>
      <c r="G214" s="18">
        <v>7152</v>
      </c>
      <c r="H214" s="19">
        <v>7</v>
      </c>
      <c r="I214" s="18">
        <f t="shared" si="11"/>
        <v>1021.7142857142857</v>
      </c>
      <c r="J214" s="18">
        <v>23235</v>
      </c>
      <c r="K214" s="20">
        <f t="shared" si="10"/>
        <v>1.199866649719557E-3</v>
      </c>
      <c r="L214" s="18">
        <f t="shared" si="12"/>
        <v>39.452780229479259</v>
      </c>
      <c r="M214" s="41"/>
    </row>
    <row r="215" spans="1:13" s="22" customFormat="1" x14ac:dyDescent="0.15">
      <c r="A215" s="16"/>
      <c r="B215" s="17" t="s">
        <v>429</v>
      </c>
      <c r="C215" s="23" t="s">
        <v>481</v>
      </c>
      <c r="D215" s="23" t="s">
        <v>482</v>
      </c>
      <c r="E215" s="18">
        <v>220</v>
      </c>
      <c r="F215" s="17" t="s">
        <v>476</v>
      </c>
      <c r="G215" s="18">
        <v>15271.1</v>
      </c>
      <c r="H215" s="19">
        <v>92</v>
      </c>
      <c r="I215" s="18">
        <f t="shared" si="11"/>
        <v>165.99021739130436</v>
      </c>
      <c r="J215" s="18">
        <v>45913.799999999996</v>
      </c>
      <c r="K215" s="20">
        <f t="shared" si="10"/>
        <v>2.5619803683630212E-3</v>
      </c>
      <c r="L215" s="18">
        <f t="shared" si="12"/>
        <v>69.414090909090916</v>
      </c>
      <c r="M215" s="41"/>
    </row>
    <row r="216" spans="1:13" s="22" customFormat="1" x14ac:dyDescent="0.15">
      <c r="A216" s="16"/>
      <c r="B216" s="17" t="s">
        <v>429</v>
      </c>
      <c r="C216" s="23" t="s">
        <v>483</v>
      </c>
      <c r="D216" s="23" t="s">
        <v>484</v>
      </c>
      <c r="E216" s="18">
        <v>56.6</v>
      </c>
      <c r="F216" s="17" t="s">
        <v>461</v>
      </c>
      <c r="G216" s="18">
        <v>7267</v>
      </c>
      <c r="H216" s="19">
        <v>9</v>
      </c>
      <c r="I216" s="18">
        <f t="shared" si="11"/>
        <v>807.44444444444446</v>
      </c>
      <c r="J216" s="18">
        <v>20954</v>
      </c>
      <c r="K216" s="20">
        <f t="shared" si="10"/>
        <v>1.2191598075380343E-3</v>
      </c>
      <c r="L216" s="18">
        <f t="shared" si="12"/>
        <v>128.39222614840989</v>
      </c>
      <c r="M216" s="41"/>
    </row>
    <row r="217" spans="1:13" s="22" customFormat="1" x14ac:dyDescent="0.15">
      <c r="A217" s="16"/>
      <c r="B217" s="17" t="s">
        <v>429</v>
      </c>
      <c r="C217" s="23" t="s">
        <v>485</v>
      </c>
      <c r="D217" s="23" t="s">
        <v>486</v>
      </c>
      <c r="E217" s="18">
        <v>182</v>
      </c>
      <c r="F217" s="17" t="s">
        <v>458</v>
      </c>
      <c r="G217" s="18">
        <v>22832</v>
      </c>
      <c r="H217" s="19">
        <v>119</v>
      </c>
      <c r="I217" s="18">
        <f t="shared" si="11"/>
        <v>191.8655462184874</v>
      </c>
      <c r="J217" s="18">
        <v>60640</v>
      </c>
      <c r="K217" s="20">
        <f t="shared" si="10"/>
        <v>3.830446776621494E-3</v>
      </c>
      <c r="L217" s="18">
        <f t="shared" si="12"/>
        <v>125.45054945054945</v>
      </c>
      <c r="M217" s="41"/>
    </row>
    <row r="218" spans="1:13" s="22" customFormat="1" x14ac:dyDescent="0.15">
      <c r="A218" s="16"/>
      <c r="B218" s="17" t="s">
        <v>429</v>
      </c>
      <c r="C218" s="23" t="s">
        <v>487</v>
      </c>
      <c r="D218" s="23" t="s">
        <v>488</v>
      </c>
      <c r="E218" s="18">
        <v>70.900000000000006</v>
      </c>
      <c r="F218" s="17" t="s">
        <v>461</v>
      </c>
      <c r="G218" s="18">
        <v>5193</v>
      </c>
      <c r="H218" s="19">
        <v>10</v>
      </c>
      <c r="I218" s="18">
        <f t="shared" si="11"/>
        <v>519.29999999999995</v>
      </c>
      <c r="J218" s="18">
        <v>9893</v>
      </c>
      <c r="K218" s="20">
        <f t="shared" si="10"/>
        <v>8.7121190044654078E-4</v>
      </c>
      <c r="L218" s="18">
        <f t="shared" si="12"/>
        <v>73.244005641748942</v>
      </c>
      <c r="M218" s="41"/>
    </row>
    <row r="219" spans="1:13" s="22" customFormat="1" x14ac:dyDescent="0.15">
      <c r="A219" s="16"/>
      <c r="B219" s="17" t="s">
        <v>467</v>
      </c>
      <c r="C219" s="23" t="s">
        <v>489</v>
      </c>
      <c r="D219" s="23" t="s">
        <v>490</v>
      </c>
      <c r="E219" s="18">
        <v>55.64</v>
      </c>
      <c r="F219" s="17" t="s">
        <v>461</v>
      </c>
      <c r="G219" s="18">
        <v>7360</v>
      </c>
      <c r="H219" s="19">
        <v>15</v>
      </c>
      <c r="I219" s="18">
        <f t="shared" si="11"/>
        <v>490.66666666666669</v>
      </c>
      <c r="J219" s="18">
        <v>15363</v>
      </c>
      <c r="K219" s="20">
        <f t="shared" si="10"/>
        <v>1.2347621003825418E-3</v>
      </c>
      <c r="L219" s="18">
        <f t="shared" si="12"/>
        <v>132.27893601725378</v>
      </c>
      <c r="M219" s="41"/>
    </row>
    <row r="220" spans="1:13" s="22" customFormat="1" x14ac:dyDescent="0.15">
      <c r="A220" s="16"/>
      <c r="B220" s="17" t="s">
        <v>429</v>
      </c>
      <c r="C220" s="33" t="s">
        <v>491</v>
      </c>
      <c r="D220" s="23" t="s">
        <v>492</v>
      </c>
      <c r="E220" s="18">
        <v>51.99</v>
      </c>
      <c r="F220" s="17" t="s">
        <v>461</v>
      </c>
      <c r="G220" s="18">
        <v>6504</v>
      </c>
      <c r="H220" s="19">
        <v>18</v>
      </c>
      <c r="I220" s="18">
        <f t="shared" si="11"/>
        <v>361.33333333333331</v>
      </c>
      <c r="J220" s="18">
        <v>19709</v>
      </c>
      <c r="K220" s="20">
        <f t="shared" si="10"/>
        <v>1.0911538995771811E-3</v>
      </c>
      <c r="L220" s="18">
        <f t="shared" si="12"/>
        <v>125.10098095787652</v>
      </c>
      <c r="M220" s="41"/>
    </row>
    <row r="221" spans="1:13" s="22" customFormat="1" x14ac:dyDescent="0.15">
      <c r="A221" s="16"/>
      <c r="B221" s="17" t="s">
        <v>467</v>
      </c>
      <c r="C221" s="33" t="s">
        <v>493</v>
      </c>
      <c r="D221" s="23" t="s">
        <v>494</v>
      </c>
      <c r="E221" s="18">
        <v>67.13</v>
      </c>
      <c r="F221" s="17" t="s">
        <v>476</v>
      </c>
      <c r="G221" s="18">
        <v>6619</v>
      </c>
      <c r="H221" s="19">
        <v>10</v>
      </c>
      <c r="I221" s="18">
        <f t="shared" si="11"/>
        <v>661.9</v>
      </c>
      <c r="J221" s="18">
        <v>17999</v>
      </c>
      <c r="K221" s="20">
        <f t="shared" si="10"/>
        <v>1.1104470573956582E-3</v>
      </c>
      <c r="L221" s="18">
        <f t="shared" si="12"/>
        <v>98.599731863548342</v>
      </c>
      <c r="M221" s="41"/>
    </row>
    <row r="222" spans="1:13" s="22" customFormat="1" x14ac:dyDescent="0.15">
      <c r="A222" s="16"/>
      <c r="B222" s="17" t="s">
        <v>467</v>
      </c>
      <c r="C222" s="33" t="s">
        <v>495</v>
      </c>
      <c r="D222" s="23" t="s">
        <v>496</v>
      </c>
      <c r="E222" s="18">
        <v>130</v>
      </c>
      <c r="F222" s="17" t="s">
        <v>461</v>
      </c>
      <c r="G222" s="18">
        <v>5056</v>
      </c>
      <c r="H222" s="19">
        <v>10</v>
      </c>
      <c r="I222" s="18">
        <f t="shared" si="11"/>
        <v>505.6</v>
      </c>
      <c r="J222" s="18">
        <v>16613</v>
      </c>
      <c r="K222" s="20">
        <f t="shared" si="10"/>
        <v>8.4822787765409405E-4</v>
      </c>
      <c r="L222" s="18">
        <f t="shared" si="12"/>
        <v>38.892307692307689</v>
      </c>
      <c r="M222" s="41"/>
    </row>
    <row r="223" spans="1:13" s="22" customFormat="1" x14ac:dyDescent="0.15">
      <c r="A223" s="16"/>
      <c r="B223" s="17" t="s">
        <v>429</v>
      </c>
      <c r="C223" s="33" t="s">
        <v>497</v>
      </c>
      <c r="D223" s="23" t="s">
        <v>498</v>
      </c>
      <c r="E223" s="18">
        <v>30</v>
      </c>
      <c r="F223" s="17" t="s">
        <v>476</v>
      </c>
      <c r="G223" s="18">
        <v>1778</v>
      </c>
      <c r="H223" s="19">
        <v>6</v>
      </c>
      <c r="I223" s="18">
        <f t="shared" si="11"/>
        <v>296.33333333333331</v>
      </c>
      <c r="J223" s="18">
        <v>6910</v>
      </c>
      <c r="K223" s="20">
        <f t="shared" si="10"/>
        <v>2.9828899653263036E-4</v>
      </c>
      <c r="L223" s="18">
        <f t="shared" si="12"/>
        <v>59.266666666666666</v>
      </c>
      <c r="M223" s="41"/>
    </row>
    <row r="224" spans="1:13" s="22" customFormat="1" x14ac:dyDescent="0.15">
      <c r="A224" s="16"/>
      <c r="B224" s="17" t="s">
        <v>467</v>
      </c>
      <c r="C224" s="33" t="s">
        <v>499</v>
      </c>
      <c r="D224" s="23" t="s">
        <v>500</v>
      </c>
      <c r="E224" s="18">
        <v>46.55</v>
      </c>
      <c r="F224" s="17" t="s">
        <v>461</v>
      </c>
      <c r="G224" s="18">
        <v>595</v>
      </c>
      <c r="H224" s="19">
        <v>3</v>
      </c>
      <c r="I224" s="18">
        <f t="shared" si="11"/>
        <v>198.33333333333334</v>
      </c>
      <c r="J224" s="18">
        <v>4720</v>
      </c>
      <c r="K224" s="20">
        <f t="shared" si="10"/>
        <v>9.9821120886903859E-5</v>
      </c>
      <c r="L224" s="18">
        <f t="shared" si="12"/>
        <v>12.781954887218046</v>
      </c>
      <c r="M224" s="41"/>
    </row>
    <row r="225" spans="1:13" s="22" customFormat="1" x14ac:dyDescent="0.15">
      <c r="A225" s="16"/>
      <c r="B225" s="17" t="s">
        <v>467</v>
      </c>
      <c r="C225" s="33" t="s">
        <v>501</v>
      </c>
      <c r="D225" s="23" t="s">
        <v>502</v>
      </c>
      <c r="E225" s="18">
        <v>111.6</v>
      </c>
      <c r="F225" s="17" t="s">
        <v>461</v>
      </c>
      <c r="G225" s="18">
        <v>10616</v>
      </c>
      <c r="H225" s="19">
        <v>6</v>
      </c>
      <c r="I225" s="18">
        <f t="shared" si="11"/>
        <v>1769.3333333333333</v>
      </c>
      <c r="J225" s="18">
        <v>17276</v>
      </c>
      <c r="K225" s="20">
        <f t="shared" si="10"/>
        <v>1.781010116530036E-3</v>
      </c>
      <c r="L225" s="18">
        <f t="shared" si="12"/>
        <v>95.125448028673844</v>
      </c>
      <c r="M225" s="41"/>
    </row>
    <row r="226" spans="1:13" s="22" customFormat="1" x14ac:dyDescent="0.15">
      <c r="A226" s="16"/>
      <c r="B226" s="17" t="s">
        <v>467</v>
      </c>
      <c r="C226" s="33" t="s">
        <v>503</v>
      </c>
      <c r="D226" s="23" t="s">
        <v>504</v>
      </c>
      <c r="E226" s="18">
        <v>75.430000000000007</v>
      </c>
      <c r="F226" s="17" t="s">
        <v>461</v>
      </c>
      <c r="G226" s="18">
        <v>15104</v>
      </c>
      <c r="H226" s="19">
        <v>10</v>
      </c>
      <c r="I226" s="18">
        <f t="shared" si="11"/>
        <v>1510.4</v>
      </c>
      <c r="J226" s="18">
        <v>33386</v>
      </c>
      <c r="K226" s="20">
        <f t="shared" si="10"/>
        <v>2.5339465712198254E-3</v>
      </c>
      <c r="L226" s="18">
        <f t="shared" si="12"/>
        <v>200.23863184409385</v>
      </c>
      <c r="M226" s="41"/>
    </row>
    <row r="227" spans="1:13" s="22" customFormat="1" x14ac:dyDescent="0.15">
      <c r="A227" s="16"/>
      <c r="B227" s="17" t="s">
        <v>467</v>
      </c>
      <c r="C227" s="33" t="s">
        <v>505</v>
      </c>
      <c r="D227" s="23" t="s">
        <v>506</v>
      </c>
      <c r="E227" s="18">
        <v>48.5</v>
      </c>
      <c r="F227" s="17" t="s">
        <v>507</v>
      </c>
      <c r="G227" s="18">
        <v>6369</v>
      </c>
      <c r="H227" s="19">
        <v>38</v>
      </c>
      <c r="I227" s="18">
        <f t="shared" si="11"/>
        <v>167.60526315789474</v>
      </c>
      <c r="J227" s="18">
        <v>18322</v>
      </c>
      <c r="K227" s="20">
        <f t="shared" si="10"/>
        <v>1.0685054099641861E-3</v>
      </c>
      <c r="L227" s="18">
        <f t="shared" si="12"/>
        <v>131.31958762886597</v>
      </c>
      <c r="M227" s="24"/>
    </row>
    <row r="228" spans="1:13" s="22" customFormat="1" x14ac:dyDescent="0.15">
      <c r="A228" s="16"/>
      <c r="B228" s="17" t="s">
        <v>429</v>
      </c>
      <c r="C228" s="33" t="s">
        <v>508</v>
      </c>
      <c r="D228" s="23" t="s">
        <v>509</v>
      </c>
      <c r="E228" s="18">
        <v>60</v>
      </c>
      <c r="F228" s="17" t="s">
        <v>461</v>
      </c>
      <c r="G228" s="18">
        <v>4539</v>
      </c>
      <c r="H228" s="19">
        <v>6</v>
      </c>
      <c r="I228" s="18">
        <f t="shared" si="11"/>
        <v>756.5</v>
      </c>
      <c r="J228" s="18">
        <v>9394</v>
      </c>
      <c r="K228" s="20">
        <f t="shared" si="10"/>
        <v>7.6149255076580949E-4</v>
      </c>
      <c r="L228" s="18">
        <f t="shared" si="12"/>
        <v>75.650000000000006</v>
      </c>
      <c r="M228" s="24"/>
    </row>
    <row r="229" spans="1:13" s="22" customFormat="1" x14ac:dyDescent="0.15">
      <c r="A229" s="16"/>
      <c r="B229" s="17" t="s">
        <v>429</v>
      </c>
      <c r="C229" s="33" t="s">
        <v>510</v>
      </c>
      <c r="D229" s="23" t="s">
        <v>511</v>
      </c>
      <c r="E229" s="18">
        <v>60</v>
      </c>
      <c r="F229" s="17" t="s">
        <v>507</v>
      </c>
      <c r="G229" s="18">
        <v>4843</v>
      </c>
      <c r="H229" s="19">
        <v>38</v>
      </c>
      <c r="I229" s="18">
        <f t="shared" si="11"/>
        <v>127.44736842105263</v>
      </c>
      <c r="J229" s="18">
        <v>25667</v>
      </c>
      <c r="K229" s="20">
        <f t="shared" si="10"/>
        <v>8.1249359404247966E-4</v>
      </c>
      <c r="L229" s="18">
        <f t="shared" si="12"/>
        <v>80.716666666666669</v>
      </c>
      <c r="M229" s="24"/>
    </row>
    <row r="230" spans="1:13" s="22" customFormat="1" x14ac:dyDescent="0.15">
      <c r="A230" s="16"/>
      <c r="B230" s="17" t="s">
        <v>429</v>
      </c>
      <c r="C230" s="33" t="s">
        <v>512</v>
      </c>
      <c r="D230" s="23" t="s">
        <v>513</v>
      </c>
      <c r="E230" s="18">
        <v>115</v>
      </c>
      <c r="F230" s="17" t="s">
        <v>461</v>
      </c>
      <c r="G230" s="18">
        <v>18804</v>
      </c>
      <c r="H230" s="19">
        <v>18</v>
      </c>
      <c r="I230" s="18">
        <f t="shared" si="11"/>
        <v>1044.6666666666667</v>
      </c>
      <c r="J230" s="18">
        <v>37503</v>
      </c>
      <c r="K230" s="20">
        <f t="shared" si="10"/>
        <v>3.1546829532056141E-3</v>
      </c>
      <c r="L230" s="18">
        <f t="shared" si="12"/>
        <v>163.51304347826087</v>
      </c>
      <c r="M230" s="24"/>
    </row>
    <row r="231" spans="1:13" s="22" customFormat="1" x14ac:dyDescent="0.15">
      <c r="A231" s="16"/>
      <c r="B231" s="17" t="s">
        <v>429</v>
      </c>
      <c r="C231" s="23" t="s">
        <v>514</v>
      </c>
      <c r="D231" s="23" t="s">
        <v>515</v>
      </c>
      <c r="E231" s="18">
        <v>55.43</v>
      </c>
      <c r="F231" s="17" t="s">
        <v>461</v>
      </c>
      <c r="G231" s="18">
        <v>5333</v>
      </c>
      <c r="H231" s="19">
        <v>11</v>
      </c>
      <c r="I231" s="18">
        <f t="shared" si="11"/>
        <v>484.81818181818181</v>
      </c>
      <c r="J231" s="18">
        <v>11839.6</v>
      </c>
      <c r="K231" s="20">
        <f t="shared" si="10"/>
        <v>8.946992230081652E-4</v>
      </c>
      <c r="L231" s="18">
        <f t="shared" si="12"/>
        <v>96.211437849539962</v>
      </c>
      <c r="M231" s="41"/>
    </row>
    <row r="232" spans="1:13" s="22" customFormat="1" x14ac:dyDescent="0.15">
      <c r="A232" s="16"/>
      <c r="B232" s="17" t="s">
        <v>429</v>
      </c>
      <c r="C232" s="23" t="s">
        <v>516</v>
      </c>
      <c r="D232" s="23" t="s">
        <v>517</v>
      </c>
      <c r="E232" s="18">
        <v>58.46</v>
      </c>
      <c r="F232" s="17" t="s">
        <v>461</v>
      </c>
      <c r="G232" s="18">
        <v>2885.4</v>
      </c>
      <c r="H232" s="19">
        <v>11</v>
      </c>
      <c r="I232" s="18">
        <f t="shared" si="11"/>
        <v>262.30909090909091</v>
      </c>
      <c r="J232" s="18">
        <v>6244</v>
      </c>
      <c r="K232" s="20">
        <f t="shared" si="10"/>
        <v>4.8407371799507969E-4</v>
      </c>
      <c r="L232" s="18">
        <f t="shared" si="12"/>
        <v>49.356825179609991</v>
      </c>
      <c r="M232" s="41"/>
    </row>
    <row r="233" spans="1:13" s="22" customFormat="1" x14ac:dyDescent="0.15">
      <c r="A233" s="16"/>
      <c r="B233" s="17" t="s">
        <v>467</v>
      </c>
      <c r="C233" s="23" t="s">
        <v>518</v>
      </c>
      <c r="D233" s="23" t="s">
        <v>519</v>
      </c>
      <c r="E233" s="18">
        <v>44.16</v>
      </c>
      <c r="F233" s="17" t="s">
        <v>461</v>
      </c>
      <c r="G233" s="18">
        <v>8428</v>
      </c>
      <c r="H233" s="19">
        <v>20</v>
      </c>
      <c r="I233" s="18">
        <f t="shared" si="11"/>
        <v>421.4</v>
      </c>
      <c r="J233" s="18">
        <v>19655</v>
      </c>
      <c r="K233" s="20">
        <f t="shared" si="10"/>
        <v>1.4139368182097911E-3</v>
      </c>
      <c r="L233" s="18">
        <f t="shared" si="12"/>
        <v>190.85144927536234</v>
      </c>
      <c r="M233" s="41"/>
    </row>
    <row r="234" spans="1:13" s="22" customFormat="1" x14ac:dyDescent="0.15">
      <c r="A234" s="16"/>
      <c r="B234" s="17" t="s">
        <v>429</v>
      </c>
      <c r="C234" s="23" t="s">
        <v>520</v>
      </c>
      <c r="D234" s="23" t="s">
        <v>521</v>
      </c>
      <c r="E234" s="18">
        <v>89.88</v>
      </c>
      <c r="F234" s="17" t="s">
        <v>461</v>
      </c>
      <c r="G234" s="18">
        <v>4540</v>
      </c>
      <c r="H234" s="19">
        <v>4</v>
      </c>
      <c r="I234" s="18">
        <f t="shared" si="11"/>
        <v>1135</v>
      </c>
      <c r="J234" s="18">
        <v>6077</v>
      </c>
      <c r="K234" s="20">
        <f t="shared" si="10"/>
        <v>7.6166031735553535E-4</v>
      </c>
      <c r="L234" s="18">
        <f t="shared" si="12"/>
        <v>50.511793502447709</v>
      </c>
      <c r="M234" s="41"/>
    </row>
    <row r="235" spans="1:13" s="22" customFormat="1" x14ac:dyDescent="0.15">
      <c r="A235" s="16"/>
      <c r="B235" s="17" t="s">
        <v>429</v>
      </c>
      <c r="C235" s="23" t="s">
        <v>522</v>
      </c>
      <c r="D235" s="23" t="s">
        <v>523</v>
      </c>
      <c r="E235" s="18">
        <v>67.489999999999995</v>
      </c>
      <c r="F235" s="17" t="s">
        <v>461</v>
      </c>
      <c r="G235" s="18">
        <v>7069</v>
      </c>
      <c r="H235" s="19">
        <v>10</v>
      </c>
      <c r="I235" s="18">
        <f t="shared" si="11"/>
        <v>706.9</v>
      </c>
      <c r="J235" s="18">
        <v>18493</v>
      </c>
      <c r="K235" s="20">
        <f t="shared" si="10"/>
        <v>1.1859420227723083E-3</v>
      </c>
      <c r="L235" s="18">
        <f t="shared" si="12"/>
        <v>104.74144317676694</v>
      </c>
      <c r="M235" s="41"/>
    </row>
    <row r="236" spans="1:13" s="22" customFormat="1" x14ac:dyDescent="0.15">
      <c r="A236" s="16"/>
      <c r="B236" s="17" t="s">
        <v>429</v>
      </c>
      <c r="C236" s="17" t="s">
        <v>524</v>
      </c>
      <c r="D236" s="17" t="s">
        <v>525</v>
      </c>
      <c r="E236" s="18">
        <v>120.69</v>
      </c>
      <c r="F236" s="17" t="s">
        <v>461</v>
      </c>
      <c r="G236" s="18">
        <v>9683.2000000000007</v>
      </c>
      <c r="H236" s="19">
        <v>11</v>
      </c>
      <c r="I236" s="18">
        <f t="shared" si="11"/>
        <v>880.29090909090917</v>
      </c>
      <c r="J236" s="18">
        <v>21266.400000000001</v>
      </c>
      <c r="K236" s="20">
        <f t="shared" si="10"/>
        <v>1.624517441633727E-3</v>
      </c>
      <c r="L236" s="18">
        <f t="shared" si="12"/>
        <v>80.231999337144757</v>
      </c>
      <c r="M236" s="41"/>
    </row>
    <row r="237" spans="1:13" s="22" customFormat="1" x14ac:dyDescent="0.15">
      <c r="A237" s="16"/>
      <c r="B237" s="17" t="s">
        <v>429</v>
      </c>
      <c r="C237" s="23" t="s">
        <v>526</v>
      </c>
      <c r="D237" s="23" t="s">
        <v>527</v>
      </c>
      <c r="E237" s="18">
        <v>100</v>
      </c>
      <c r="F237" s="17" t="s">
        <v>476</v>
      </c>
      <c r="G237" s="18">
        <v>11399</v>
      </c>
      <c r="H237" s="19">
        <v>16</v>
      </c>
      <c r="I237" s="18">
        <f t="shared" si="11"/>
        <v>712.4375</v>
      </c>
      <c r="J237" s="18">
        <v>36631</v>
      </c>
      <c r="K237" s="20">
        <f t="shared" si="10"/>
        <v>1.9123713562854069E-3</v>
      </c>
      <c r="L237" s="18">
        <f t="shared" si="12"/>
        <v>113.99</v>
      </c>
      <c r="M237" s="41"/>
    </row>
    <row r="238" spans="1:13" s="22" customFormat="1" x14ac:dyDescent="0.15">
      <c r="A238" s="16"/>
      <c r="B238" s="17" t="s">
        <v>429</v>
      </c>
      <c r="C238" s="23" t="s">
        <v>528</v>
      </c>
      <c r="D238" s="23" t="s">
        <v>529</v>
      </c>
      <c r="E238" s="18">
        <v>137</v>
      </c>
      <c r="F238" s="17" t="s">
        <v>461</v>
      </c>
      <c r="G238" s="18">
        <v>9670</v>
      </c>
      <c r="H238" s="19">
        <v>7</v>
      </c>
      <c r="I238" s="18">
        <f t="shared" si="11"/>
        <v>1381.4285714285713</v>
      </c>
      <c r="J238" s="18">
        <v>16467</v>
      </c>
      <c r="K238" s="20">
        <f t="shared" si="10"/>
        <v>1.6223029226493451E-3</v>
      </c>
      <c r="L238" s="18">
        <f t="shared" si="12"/>
        <v>70.583941605839414</v>
      </c>
      <c r="M238" s="41"/>
    </row>
    <row r="239" spans="1:13" s="22" customFormat="1" x14ac:dyDescent="0.15">
      <c r="A239" s="16"/>
      <c r="B239" s="17" t="s">
        <v>429</v>
      </c>
      <c r="C239" s="23" t="s">
        <v>530</v>
      </c>
      <c r="D239" s="23" t="s">
        <v>531</v>
      </c>
      <c r="E239" s="18">
        <v>123.03</v>
      </c>
      <c r="F239" s="17" t="s">
        <v>461</v>
      </c>
      <c r="G239" s="18">
        <v>9610</v>
      </c>
      <c r="H239" s="19">
        <v>4</v>
      </c>
      <c r="I239" s="18">
        <f t="shared" si="11"/>
        <v>2402.5</v>
      </c>
      <c r="J239" s="18">
        <v>37112</v>
      </c>
      <c r="K239" s="20">
        <f t="shared" si="10"/>
        <v>1.6122369272657919E-3</v>
      </c>
      <c r="L239" s="18">
        <f t="shared" si="12"/>
        <v>78.111029830122732</v>
      </c>
      <c r="M239" s="41"/>
    </row>
    <row r="240" spans="1:13" s="22" customFormat="1" x14ac:dyDescent="0.15">
      <c r="A240" s="16"/>
      <c r="B240" s="17" t="s">
        <v>429</v>
      </c>
      <c r="C240" s="23" t="s">
        <v>532</v>
      </c>
      <c r="D240" s="23" t="s">
        <v>533</v>
      </c>
      <c r="E240" s="18">
        <v>90.09</v>
      </c>
      <c r="F240" s="17" t="s">
        <v>461</v>
      </c>
      <c r="G240" s="18">
        <v>6548</v>
      </c>
      <c r="H240" s="19">
        <v>7</v>
      </c>
      <c r="I240" s="18">
        <f t="shared" si="11"/>
        <v>935.42857142857144</v>
      </c>
      <c r="J240" s="18">
        <v>16296</v>
      </c>
      <c r="K240" s="20">
        <f t="shared" si="10"/>
        <v>1.0985356295251203E-3</v>
      </c>
      <c r="L240" s="18">
        <f t="shared" si="12"/>
        <v>72.682872682872684</v>
      </c>
      <c r="M240" s="41"/>
    </row>
    <row r="241" spans="1:13" s="22" customFormat="1" x14ac:dyDescent="0.15">
      <c r="A241" s="16"/>
      <c r="B241" s="17" t="s">
        <v>429</v>
      </c>
      <c r="C241" s="23" t="s">
        <v>534</v>
      </c>
      <c r="D241" s="23" t="s">
        <v>535</v>
      </c>
      <c r="E241" s="18">
        <v>113</v>
      </c>
      <c r="F241" s="17" t="s">
        <v>461</v>
      </c>
      <c r="G241" s="18">
        <v>18348</v>
      </c>
      <c r="H241" s="19">
        <v>26</v>
      </c>
      <c r="I241" s="18">
        <f t="shared" si="11"/>
        <v>705.69230769230774</v>
      </c>
      <c r="J241" s="18">
        <v>59851</v>
      </c>
      <c r="K241" s="20">
        <f t="shared" si="10"/>
        <v>3.0781813882906086E-3</v>
      </c>
      <c r="L241" s="18">
        <f t="shared" si="12"/>
        <v>162.3716814159292</v>
      </c>
      <c r="M241" s="41"/>
    </row>
    <row r="242" spans="1:13" s="22" customFormat="1" x14ac:dyDescent="0.15">
      <c r="A242" s="16"/>
      <c r="B242" s="17" t="s">
        <v>429</v>
      </c>
      <c r="C242" s="23" t="s">
        <v>536</v>
      </c>
      <c r="D242" s="23" t="s">
        <v>537</v>
      </c>
      <c r="E242" s="18">
        <v>57.85</v>
      </c>
      <c r="F242" s="17" t="s">
        <v>461</v>
      </c>
      <c r="G242" s="18">
        <v>15798</v>
      </c>
      <c r="H242" s="19">
        <v>22</v>
      </c>
      <c r="I242" s="18">
        <f t="shared" si="11"/>
        <v>718.09090909090912</v>
      </c>
      <c r="J242" s="18">
        <v>32499</v>
      </c>
      <c r="K242" s="20">
        <f t="shared" si="10"/>
        <v>2.650376584489592E-3</v>
      </c>
      <c r="L242" s="18">
        <f t="shared" si="12"/>
        <v>273.08556611927401</v>
      </c>
      <c r="M242" s="24"/>
    </row>
    <row r="243" spans="1:13" s="22" customFormat="1" x14ac:dyDescent="0.15">
      <c r="A243" s="16"/>
      <c r="B243" s="17" t="s">
        <v>429</v>
      </c>
      <c r="C243" s="23" t="s">
        <v>538</v>
      </c>
      <c r="D243" s="23" t="s">
        <v>539</v>
      </c>
      <c r="E243" s="18">
        <v>255</v>
      </c>
      <c r="F243" s="17" t="s">
        <v>461</v>
      </c>
      <c r="G243" s="18">
        <v>63263</v>
      </c>
      <c r="H243" s="19">
        <v>69</v>
      </c>
      <c r="I243" s="18">
        <f t="shared" si="11"/>
        <v>916.85507246376812</v>
      </c>
      <c r="J243" s="18">
        <v>162691</v>
      </c>
      <c r="K243" s="20">
        <f t="shared" si="10"/>
        <v>1.0613417765828905E-2</v>
      </c>
      <c r="L243" s="18">
        <f t="shared" si="12"/>
        <v>248.09019607843138</v>
      </c>
      <c r="M243" s="41"/>
    </row>
    <row r="244" spans="1:13" s="22" customFormat="1" x14ac:dyDescent="0.15">
      <c r="A244" s="16"/>
      <c r="B244" s="17" t="s">
        <v>429</v>
      </c>
      <c r="C244" s="23" t="s">
        <v>540</v>
      </c>
      <c r="D244" s="23" t="s">
        <v>541</v>
      </c>
      <c r="E244" s="18">
        <v>150</v>
      </c>
      <c r="F244" s="17" t="s">
        <v>461</v>
      </c>
      <c r="G244" s="18">
        <v>13130.3</v>
      </c>
      <c r="H244" s="19">
        <v>23</v>
      </c>
      <c r="I244" s="18">
        <f t="shared" si="11"/>
        <v>570.88260869565215</v>
      </c>
      <c r="J244" s="18">
        <v>37530</v>
      </c>
      <c r="K244" s="20">
        <f t="shared" si="10"/>
        <v>2.2028256530778382E-3</v>
      </c>
      <c r="L244" s="18">
        <f t="shared" si="12"/>
        <v>87.535333333333327</v>
      </c>
      <c r="M244" s="41"/>
    </row>
    <row r="245" spans="1:13" s="22" customFormat="1" x14ac:dyDescent="0.15">
      <c r="A245" s="16"/>
      <c r="B245" s="17" t="s">
        <v>429</v>
      </c>
      <c r="C245" s="23" t="s">
        <v>542</v>
      </c>
      <c r="D245" s="23" t="s">
        <v>543</v>
      </c>
      <c r="E245" s="18">
        <v>81</v>
      </c>
      <c r="F245" s="17" t="s">
        <v>544</v>
      </c>
      <c r="G245" s="18">
        <v>2058</v>
      </c>
      <c r="H245" s="19">
        <v>1</v>
      </c>
      <c r="I245" s="18">
        <f t="shared" si="11"/>
        <v>2058</v>
      </c>
      <c r="J245" s="18">
        <v>6162</v>
      </c>
      <c r="K245" s="20">
        <f t="shared" si="10"/>
        <v>3.4526364165587926E-4</v>
      </c>
      <c r="L245" s="18">
        <f t="shared" si="12"/>
        <v>25.407407407407408</v>
      </c>
      <c r="M245" s="41"/>
    </row>
    <row r="246" spans="1:13" s="22" customFormat="1" x14ac:dyDescent="0.15">
      <c r="A246" s="16"/>
      <c r="B246" s="17" t="s">
        <v>429</v>
      </c>
      <c r="C246" s="23" t="s">
        <v>545</v>
      </c>
      <c r="D246" s="23" t="s">
        <v>546</v>
      </c>
      <c r="E246" s="18">
        <v>14</v>
      </c>
      <c r="F246" s="17" t="s">
        <v>507</v>
      </c>
      <c r="G246" s="18">
        <v>1663</v>
      </c>
      <c r="H246" s="19">
        <v>3</v>
      </c>
      <c r="I246" s="18">
        <f t="shared" si="11"/>
        <v>554.33333333333337</v>
      </c>
      <c r="J246" s="18">
        <v>2512</v>
      </c>
      <c r="K246" s="20">
        <f t="shared" si="10"/>
        <v>2.7899583871415318E-4</v>
      </c>
      <c r="L246" s="18">
        <f t="shared" si="12"/>
        <v>118.78571428571429</v>
      </c>
      <c r="M246" s="41"/>
    </row>
    <row r="247" spans="1:13" s="22" customFormat="1" x14ac:dyDescent="0.15">
      <c r="A247" s="16"/>
      <c r="B247" s="17" t="s">
        <v>429</v>
      </c>
      <c r="C247" s="23" t="s">
        <v>547</v>
      </c>
      <c r="D247" s="23" t="s">
        <v>548</v>
      </c>
      <c r="E247" s="18">
        <v>19</v>
      </c>
      <c r="F247" s="17" t="s">
        <v>549</v>
      </c>
      <c r="G247" s="18">
        <v>480</v>
      </c>
      <c r="H247" s="19">
        <v>1</v>
      </c>
      <c r="I247" s="18">
        <f t="shared" si="11"/>
        <v>480</v>
      </c>
      <c r="J247" s="18">
        <v>1839</v>
      </c>
      <c r="K247" s="20">
        <f t="shared" si="10"/>
        <v>8.0527963068426653E-5</v>
      </c>
      <c r="L247" s="18">
        <f t="shared" si="12"/>
        <v>25.263157894736842</v>
      </c>
      <c r="M247" s="41"/>
    </row>
    <row r="248" spans="1:13" s="22" customFormat="1" x14ac:dyDescent="0.15">
      <c r="A248" s="16"/>
      <c r="B248" s="17" t="s">
        <v>429</v>
      </c>
      <c r="C248" s="23" t="s">
        <v>550</v>
      </c>
      <c r="D248" s="23" t="s">
        <v>551</v>
      </c>
      <c r="E248" s="18">
        <v>30</v>
      </c>
      <c r="F248" s="17" t="s">
        <v>458</v>
      </c>
      <c r="G248" s="18">
        <v>300</v>
      </c>
      <c r="H248" s="19">
        <v>3</v>
      </c>
      <c r="I248" s="18">
        <f t="shared" si="11"/>
        <v>100</v>
      </c>
      <c r="J248" s="18">
        <v>358</v>
      </c>
      <c r="K248" s="20">
        <f t="shared" si="10"/>
        <v>5.0329976917766658E-5</v>
      </c>
      <c r="L248" s="18">
        <f t="shared" si="12"/>
        <v>10</v>
      </c>
      <c r="M248" s="41"/>
    </row>
    <row r="249" spans="1:13" s="22" customFormat="1" x14ac:dyDescent="0.15">
      <c r="A249" s="16"/>
      <c r="B249" s="17" t="s">
        <v>429</v>
      </c>
      <c r="C249" s="23" t="s">
        <v>552</v>
      </c>
      <c r="D249" s="23" t="s">
        <v>553</v>
      </c>
      <c r="E249" s="18">
        <v>2346</v>
      </c>
      <c r="F249" s="17" t="s">
        <v>458</v>
      </c>
      <c r="G249" s="18">
        <v>38105.4</v>
      </c>
      <c r="H249" s="19">
        <v>101</v>
      </c>
      <c r="I249" s="18">
        <f t="shared" si="11"/>
        <v>377.28118811881188</v>
      </c>
      <c r="J249" s="18">
        <v>82945.5</v>
      </c>
      <c r="K249" s="20">
        <f t="shared" si="10"/>
        <v>6.3928130081408853E-3</v>
      </c>
      <c r="L249" s="18">
        <f t="shared" si="12"/>
        <v>16.242710997442455</v>
      </c>
      <c r="M249" s="41"/>
    </row>
    <row r="250" spans="1:13" s="22" customFormat="1" x14ac:dyDescent="0.15">
      <c r="A250" s="16"/>
      <c r="B250" s="17" t="s">
        <v>429</v>
      </c>
      <c r="C250" s="23" t="s">
        <v>554</v>
      </c>
      <c r="D250" s="23" t="s">
        <v>555</v>
      </c>
      <c r="E250" s="18">
        <v>265</v>
      </c>
      <c r="F250" s="17" t="s">
        <v>461</v>
      </c>
      <c r="G250" s="18">
        <v>25892</v>
      </c>
      <c r="H250" s="19">
        <v>30</v>
      </c>
      <c r="I250" s="18">
        <f t="shared" si="11"/>
        <v>863.06666666666672</v>
      </c>
      <c r="J250" s="18">
        <v>61456</v>
      </c>
      <c r="K250" s="20">
        <f t="shared" si="10"/>
        <v>4.3438125411827139E-3</v>
      </c>
      <c r="L250" s="18">
        <f t="shared" si="12"/>
        <v>97.705660377358484</v>
      </c>
      <c r="M250" s="41"/>
    </row>
    <row r="251" spans="1:13" s="22" customFormat="1" x14ac:dyDescent="0.15">
      <c r="A251" s="16"/>
      <c r="B251" s="17" t="s">
        <v>429</v>
      </c>
      <c r="C251" s="23" t="s">
        <v>556</v>
      </c>
      <c r="D251" s="23" t="s">
        <v>557</v>
      </c>
      <c r="E251" s="18">
        <v>170</v>
      </c>
      <c r="F251" s="17" t="s">
        <v>461</v>
      </c>
      <c r="G251" s="18">
        <v>13993.2</v>
      </c>
      <c r="H251" s="19">
        <v>17</v>
      </c>
      <c r="I251" s="18">
        <f t="shared" si="11"/>
        <v>823.12941176470588</v>
      </c>
      <c r="J251" s="18">
        <v>46716.399999999994</v>
      </c>
      <c r="K251" s="20">
        <f t="shared" si="10"/>
        <v>2.347591443352308E-3</v>
      </c>
      <c r="L251" s="18">
        <f t="shared" si="12"/>
        <v>82.312941176470588</v>
      </c>
      <c r="M251" s="41"/>
    </row>
    <row r="252" spans="1:13" s="22" customFormat="1" x14ac:dyDescent="0.15">
      <c r="A252" s="16"/>
      <c r="B252" s="17" t="s">
        <v>429</v>
      </c>
      <c r="C252" s="23" t="s">
        <v>558</v>
      </c>
      <c r="D252" s="23" t="s">
        <v>559</v>
      </c>
      <c r="E252" s="18">
        <v>120</v>
      </c>
      <c r="F252" s="17" t="s">
        <v>461</v>
      </c>
      <c r="G252" s="18">
        <v>11600</v>
      </c>
      <c r="H252" s="19">
        <v>21</v>
      </c>
      <c r="I252" s="18">
        <f t="shared" si="11"/>
        <v>552.38095238095241</v>
      </c>
      <c r="J252" s="18">
        <v>31305</v>
      </c>
      <c r="K252" s="20">
        <f t="shared" si="10"/>
        <v>1.9460924408203106E-3</v>
      </c>
      <c r="L252" s="18">
        <f t="shared" si="12"/>
        <v>96.666666666666671</v>
      </c>
      <c r="M252" s="24"/>
    </row>
    <row r="253" spans="1:13" s="22" customFormat="1" x14ac:dyDescent="0.15">
      <c r="A253" s="16"/>
      <c r="B253" s="17" t="s">
        <v>429</v>
      </c>
      <c r="C253" s="23" t="s">
        <v>560</v>
      </c>
      <c r="D253" s="23" t="s">
        <v>561</v>
      </c>
      <c r="E253" s="18">
        <v>78</v>
      </c>
      <c r="F253" s="17" t="s">
        <v>476</v>
      </c>
      <c r="G253" s="18">
        <v>4779</v>
      </c>
      <c r="H253" s="19">
        <v>9</v>
      </c>
      <c r="I253" s="18">
        <f t="shared" si="11"/>
        <v>531</v>
      </c>
      <c r="J253" s="18">
        <v>15361</v>
      </c>
      <c r="K253" s="20">
        <f t="shared" si="10"/>
        <v>8.0175653230002278E-4</v>
      </c>
      <c r="L253" s="18">
        <f t="shared" si="12"/>
        <v>61.269230769230766</v>
      </c>
      <c r="M253" s="41"/>
    </row>
    <row r="254" spans="1:13" s="22" customFormat="1" x14ac:dyDescent="0.15">
      <c r="A254" s="16"/>
      <c r="B254" s="17" t="s">
        <v>429</v>
      </c>
      <c r="C254" s="23" t="s">
        <v>562</v>
      </c>
      <c r="D254" s="23" t="s">
        <v>563</v>
      </c>
      <c r="E254" s="18">
        <v>10</v>
      </c>
      <c r="F254" s="17" t="s">
        <v>476</v>
      </c>
      <c r="G254" s="18"/>
      <c r="H254" s="19"/>
      <c r="I254" s="18">
        <f t="shared" si="11"/>
        <v>0</v>
      </c>
      <c r="J254" s="18"/>
      <c r="K254" s="20">
        <f t="shared" si="10"/>
        <v>0</v>
      </c>
      <c r="L254" s="18">
        <f t="shared" si="12"/>
        <v>0</v>
      </c>
      <c r="M254" s="41"/>
    </row>
    <row r="255" spans="1:13" s="22" customFormat="1" x14ac:dyDescent="0.15">
      <c r="A255" s="16"/>
      <c r="B255" s="17" t="s">
        <v>429</v>
      </c>
      <c r="C255" s="36" t="s">
        <v>564</v>
      </c>
      <c r="D255" s="17" t="s">
        <v>565</v>
      </c>
      <c r="E255" s="18">
        <v>9</v>
      </c>
      <c r="F255" s="17" t="s">
        <v>507</v>
      </c>
      <c r="G255" s="18">
        <v>1004</v>
      </c>
      <c r="H255" s="19">
        <v>5</v>
      </c>
      <c r="I255" s="18">
        <f t="shared" si="11"/>
        <v>200.8</v>
      </c>
      <c r="J255" s="18">
        <v>1220</v>
      </c>
      <c r="K255" s="20">
        <f t="shared" si="10"/>
        <v>1.6843765608479241E-4</v>
      </c>
      <c r="L255" s="18">
        <f t="shared" si="12"/>
        <v>111.55555555555556</v>
      </c>
      <c r="M255" s="24"/>
    </row>
    <row r="256" spans="1:13" s="22" customFormat="1" x14ac:dyDescent="0.15">
      <c r="A256" s="16"/>
      <c r="B256" s="17" t="s">
        <v>429</v>
      </c>
      <c r="C256" s="36" t="s">
        <v>566</v>
      </c>
      <c r="D256" s="17" t="s">
        <v>567</v>
      </c>
      <c r="E256" s="18">
        <v>15</v>
      </c>
      <c r="F256" s="17" t="s">
        <v>507</v>
      </c>
      <c r="G256" s="18"/>
      <c r="H256" s="19"/>
      <c r="I256" s="18">
        <f t="shared" si="11"/>
        <v>0</v>
      </c>
      <c r="J256" s="18"/>
      <c r="K256" s="20">
        <f t="shared" si="10"/>
        <v>0</v>
      </c>
      <c r="L256" s="18">
        <f t="shared" si="12"/>
        <v>0</v>
      </c>
      <c r="M256" s="24"/>
    </row>
    <row r="257" spans="1:13" s="22" customFormat="1" x14ac:dyDescent="0.15">
      <c r="A257" s="16"/>
      <c r="B257" s="17" t="s">
        <v>429</v>
      </c>
      <c r="C257" s="36" t="s">
        <v>568</v>
      </c>
      <c r="D257" s="17" t="s">
        <v>569</v>
      </c>
      <c r="E257" s="18">
        <v>15</v>
      </c>
      <c r="F257" s="17" t="s">
        <v>507</v>
      </c>
      <c r="G257" s="18">
        <v>2696</v>
      </c>
      <c r="H257" s="19">
        <v>4</v>
      </c>
      <c r="I257" s="18">
        <f t="shared" si="11"/>
        <v>674</v>
      </c>
      <c r="J257" s="18">
        <v>15861</v>
      </c>
      <c r="K257" s="20">
        <f t="shared" si="10"/>
        <v>4.5229872590099633E-4</v>
      </c>
      <c r="L257" s="18">
        <f t="shared" si="12"/>
        <v>179.73333333333332</v>
      </c>
      <c r="M257" s="24"/>
    </row>
    <row r="258" spans="1:13" s="22" customFormat="1" x14ac:dyDescent="0.15">
      <c r="A258" s="16"/>
      <c r="B258" s="17" t="s">
        <v>429</v>
      </c>
      <c r="C258" s="36" t="s">
        <v>570</v>
      </c>
      <c r="D258" s="17" t="s">
        <v>571</v>
      </c>
      <c r="E258" s="18">
        <v>90</v>
      </c>
      <c r="F258" s="17" t="s">
        <v>461</v>
      </c>
      <c r="G258" s="18">
        <v>1692</v>
      </c>
      <c r="H258" s="19">
        <v>3</v>
      </c>
      <c r="I258" s="18">
        <f t="shared" si="11"/>
        <v>564</v>
      </c>
      <c r="J258" s="18">
        <v>9983</v>
      </c>
      <c r="K258" s="20">
        <f t="shared" si="10"/>
        <v>2.8386106981620392E-4</v>
      </c>
      <c r="L258" s="18">
        <f t="shared" si="12"/>
        <v>18.8</v>
      </c>
      <c r="M258" s="24"/>
    </row>
    <row r="259" spans="1:13" s="22" customFormat="1" x14ac:dyDescent="0.15">
      <c r="A259" s="16"/>
      <c r="B259" s="17" t="s">
        <v>429</v>
      </c>
      <c r="C259" s="43" t="s">
        <v>572</v>
      </c>
      <c r="D259" s="17" t="s">
        <v>573</v>
      </c>
      <c r="E259" s="18">
        <v>15</v>
      </c>
      <c r="F259" s="17" t="s">
        <v>476</v>
      </c>
      <c r="G259" s="18">
        <v>2806</v>
      </c>
      <c r="H259" s="19">
        <v>3</v>
      </c>
      <c r="I259" s="18">
        <f t="shared" si="11"/>
        <v>935.33333333333337</v>
      </c>
      <c r="J259" s="18">
        <v>2906</v>
      </c>
      <c r="K259" s="20">
        <f t="shared" ref="K259:K334" si="13">G259/$G$527</f>
        <v>4.707530507708441E-4</v>
      </c>
      <c r="L259" s="18">
        <f t="shared" si="12"/>
        <v>187.06666666666666</v>
      </c>
      <c r="M259" s="24"/>
    </row>
    <row r="260" spans="1:13" s="22" customFormat="1" x14ac:dyDescent="0.15">
      <c r="A260" s="16"/>
      <c r="B260" s="17" t="s">
        <v>429</v>
      </c>
      <c r="C260" s="43" t="s">
        <v>574</v>
      </c>
      <c r="D260" s="17" t="s">
        <v>575</v>
      </c>
      <c r="E260" s="18">
        <v>10</v>
      </c>
      <c r="F260" s="17" t="s">
        <v>85</v>
      </c>
      <c r="G260" s="18">
        <v>1136</v>
      </c>
      <c r="H260" s="19">
        <v>2</v>
      </c>
      <c r="I260" s="18">
        <f t="shared" si="11"/>
        <v>568</v>
      </c>
      <c r="J260" s="18">
        <v>6350</v>
      </c>
      <c r="K260" s="20">
        <f t="shared" si="13"/>
        <v>1.9058284592860973E-4</v>
      </c>
      <c r="L260" s="18">
        <f t="shared" si="12"/>
        <v>113.6</v>
      </c>
      <c r="M260" s="24"/>
    </row>
    <row r="261" spans="1:13" s="22" customFormat="1" x14ac:dyDescent="0.15">
      <c r="A261" s="16"/>
      <c r="B261" s="17" t="s">
        <v>429</v>
      </c>
      <c r="C261" s="43" t="s">
        <v>576</v>
      </c>
      <c r="D261" s="17" t="s">
        <v>577</v>
      </c>
      <c r="E261" s="18">
        <v>20</v>
      </c>
      <c r="F261" s="17" t="s">
        <v>47</v>
      </c>
      <c r="G261" s="18"/>
      <c r="H261" s="19"/>
      <c r="I261" s="18">
        <f t="shared" si="11"/>
        <v>0</v>
      </c>
      <c r="J261" s="18"/>
      <c r="K261" s="20">
        <f t="shared" si="13"/>
        <v>0</v>
      </c>
      <c r="L261" s="18">
        <f t="shared" si="12"/>
        <v>0</v>
      </c>
      <c r="M261" s="24"/>
    </row>
    <row r="262" spans="1:13" s="22" customFormat="1" x14ac:dyDescent="0.15">
      <c r="A262" s="16"/>
      <c r="B262" s="17" t="s">
        <v>429</v>
      </c>
      <c r="C262" s="43" t="s">
        <v>578</v>
      </c>
      <c r="D262" s="17" t="s">
        <v>579</v>
      </c>
      <c r="E262" s="18">
        <v>20</v>
      </c>
      <c r="F262" s="17" t="s">
        <v>85</v>
      </c>
      <c r="G262" s="18">
        <v>713</v>
      </c>
      <c r="H262" s="19">
        <v>5</v>
      </c>
      <c r="I262" s="18">
        <f t="shared" si="11"/>
        <v>142.6</v>
      </c>
      <c r="J262" s="18">
        <v>1655</v>
      </c>
      <c r="K262" s="20">
        <f t="shared" si="13"/>
        <v>1.1961757847455874E-4</v>
      </c>
      <c r="L262" s="18">
        <f t="shared" si="12"/>
        <v>35.65</v>
      </c>
      <c r="M262" s="24"/>
    </row>
    <row r="263" spans="1:13" s="22" customFormat="1" x14ac:dyDescent="0.15">
      <c r="A263" s="16"/>
      <c r="B263" s="17" t="s">
        <v>429</v>
      </c>
      <c r="C263" s="43" t="s">
        <v>580</v>
      </c>
      <c r="D263" s="17" t="s">
        <v>581</v>
      </c>
      <c r="E263" s="18">
        <v>50</v>
      </c>
      <c r="F263" s="17" t="s">
        <v>50</v>
      </c>
      <c r="G263" s="18"/>
      <c r="H263" s="19"/>
      <c r="I263" s="18">
        <f t="shared" si="11"/>
        <v>0</v>
      </c>
      <c r="J263" s="18"/>
      <c r="K263" s="20">
        <f t="shared" si="13"/>
        <v>0</v>
      </c>
      <c r="L263" s="18">
        <f t="shared" si="12"/>
        <v>0</v>
      </c>
      <c r="M263" s="24"/>
    </row>
    <row r="264" spans="1:13" s="22" customFormat="1" x14ac:dyDescent="0.15">
      <c r="A264" s="16"/>
      <c r="B264" s="17" t="s">
        <v>429</v>
      </c>
      <c r="C264" s="43" t="s">
        <v>582</v>
      </c>
      <c r="D264" s="17" t="s">
        <v>583</v>
      </c>
      <c r="E264" s="18">
        <v>150</v>
      </c>
      <c r="F264" s="17" t="s">
        <v>50</v>
      </c>
      <c r="G264" s="18"/>
      <c r="H264" s="19"/>
      <c r="I264" s="18">
        <f t="shared" si="11"/>
        <v>0</v>
      </c>
      <c r="J264" s="18"/>
      <c r="K264" s="20">
        <f t="shared" si="13"/>
        <v>0</v>
      </c>
      <c r="L264" s="18">
        <f t="shared" si="12"/>
        <v>0</v>
      </c>
      <c r="M264" s="24"/>
    </row>
    <row r="265" spans="1:13" s="22" customFormat="1" x14ac:dyDescent="0.15">
      <c r="A265" s="16"/>
      <c r="B265" s="17" t="s">
        <v>429</v>
      </c>
      <c r="C265" s="43" t="s">
        <v>584</v>
      </c>
      <c r="D265" s="17" t="s">
        <v>585</v>
      </c>
      <c r="E265" s="18">
        <v>50</v>
      </c>
      <c r="F265" s="17" t="s">
        <v>50</v>
      </c>
      <c r="G265" s="18"/>
      <c r="H265" s="19"/>
      <c r="I265" s="18">
        <f t="shared" si="11"/>
        <v>0</v>
      </c>
      <c r="J265" s="18"/>
      <c r="K265" s="20">
        <f t="shared" si="13"/>
        <v>0</v>
      </c>
      <c r="L265" s="18">
        <f t="shared" si="12"/>
        <v>0</v>
      </c>
      <c r="M265" s="24"/>
    </row>
    <row r="266" spans="1:13" s="22" customFormat="1" x14ac:dyDescent="0.15">
      <c r="A266" s="16"/>
      <c r="B266" s="17" t="s">
        <v>429</v>
      </c>
      <c r="C266" s="43" t="s">
        <v>586</v>
      </c>
      <c r="D266" s="17" t="s">
        <v>587</v>
      </c>
      <c r="E266" s="18">
        <v>150</v>
      </c>
      <c r="F266" s="17" t="s">
        <v>44</v>
      </c>
      <c r="G266" s="18"/>
      <c r="H266" s="19"/>
      <c r="I266" s="18">
        <f t="shared" si="11"/>
        <v>0</v>
      </c>
      <c r="J266" s="18"/>
      <c r="K266" s="20">
        <f t="shared" si="13"/>
        <v>0</v>
      </c>
      <c r="L266" s="18">
        <f t="shared" si="12"/>
        <v>0</v>
      </c>
      <c r="M266" s="24"/>
    </row>
    <row r="267" spans="1:13" s="22" customFormat="1" x14ac:dyDescent="0.15">
      <c r="A267" s="16"/>
      <c r="B267" s="17" t="s">
        <v>588</v>
      </c>
      <c r="C267" s="43" t="s">
        <v>589</v>
      </c>
      <c r="D267" s="17" t="s">
        <v>590</v>
      </c>
      <c r="E267" s="18">
        <v>150</v>
      </c>
      <c r="F267" s="17" t="s">
        <v>50</v>
      </c>
      <c r="G267" s="18">
        <v>12902.4</v>
      </c>
      <c r="H267" s="19">
        <v>70</v>
      </c>
      <c r="I267" s="18">
        <f t="shared" si="11"/>
        <v>184.32</v>
      </c>
      <c r="J267" s="18">
        <v>49647.8</v>
      </c>
      <c r="K267" s="20">
        <f t="shared" si="13"/>
        <v>2.1645916472793083E-3</v>
      </c>
      <c r="L267" s="18">
        <f t="shared" si="12"/>
        <v>86.015999999999991</v>
      </c>
      <c r="M267" s="24"/>
    </row>
    <row r="268" spans="1:13" s="22" customFormat="1" x14ac:dyDescent="0.15">
      <c r="A268" s="16"/>
      <c r="B268" s="17" t="s">
        <v>429</v>
      </c>
      <c r="C268" s="43" t="s">
        <v>591</v>
      </c>
      <c r="D268" s="17" t="s">
        <v>592</v>
      </c>
      <c r="E268" s="18">
        <v>25</v>
      </c>
      <c r="F268" s="17" t="s">
        <v>50</v>
      </c>
      <c r="G268" s="18"/>
      <c r="H268" s="19"/>
      <c r="I268" s="18">
        <f t="shared" ref="I268:I331" si="14">IF(OR(H268=0,G268=0),0,G268/H268)</f>
        <v>0</v>
      </c>
      <c r="J268" s="18">
        <v>12377</v>
      </c>
      <c r="K268" s="20">
        <f t="shared" si="13"/>
        <v>0</v>
      </c>
      <c r="L268" s="18">
        <f t="shared" ref="L268:L331" si="15">G268/E268</f>
        <v>0</v>
      </c>
      <c r="M268" s="24"/>
    </row>
    <row r="269" spans="1:13" s="22" customFormat="1" x14ac:dyDescent="0.15">
      <c r="A269" s="16"/>
      <c r="B269" s="17" t="s">
        <v>429</v>
      </c>
      <c r="C269" s="43" t="s">
        <v>593</v>
      </c>
      <c r="D269" s="17" t="s">
        <v>594</v>
      </c>
      <c r="E269" s="18">
        <v>50</v>
      </c>
      <c r="F269" s="17" t="s">
        <v>50</v>
      </c>
      <c r="G269" s="18"/>
      <c r="H269" s="19"/>
      <c r="I269" s="18">
        <f t="shared" si="14"/>
        <v>0</v>
      </c>
      <c r="J269" s="18">
        <v>0</v>
      </c>
      <c r="K269" s="20">
        <f t="shared" si="13"/>
        <v>0</v>
      </c>
      <c r="L269" s="18">
        <f t="shared" si="15"/>
        <v>0</v>
      </c>
      <c r="M269" s="24"/>
    </row>
    <row r="270" spans="1:13" s="22" customFormat="1" x14ac:dyDescent="0.15">
      <c r="A270" s="16"/>
      <c r="B270" s="17" t="s">
        <v>429</v>
      </c>
      <c r="C270" s="17" t="s">
        <v>595</v>
      </c>
      <c r="D270" s="17" t="s">
        <v>596</v>
      </c>
      <c r="E270" s="18">
        <v>50</v>
      </c>
      <c r="F270" s="17" t="s">
        <v>50</v>
      </c>
      <c r="G270" s="18"/>
      <c r="H270" s="19"/>
      <c r="I270" s="18">
        <f t="shared" si="14"/>
        <v>0</v>
      </c>
      <c r="J270" s="18"/>
      <c r="K270" s="20">
        <f t="shared" si="13"/>
        <v>0</v>
      </c>
      <c r="L270" s="18">
        <f t="shared" si="15"/>
        <v>0</v>
      </c>
      <c r="M270" s="24"/>
    </row>
    <row r="271" spans="1:13" s="22" customFormat="1" x14ac:dyDescent="0.15">
      <c r="A271" s="16"/>
      <c r="B271" s="17" t="s">
        <v>429</v>
      </c>
      <c r="C271" s="17" t="s">
        <v>597</v>
      </c>
      <c r="D271" s="17" t="s">
        <v>598</v>
      </c>
      <c r="E271" s="18">
        <v>50</v>
      </c>
      <c r="F271" s="17" t="s">
        <v>599</v>
      </c>
      <c r="G271" s="18">
        <v>8589</v>
      </c>
      <c r="H271" s="19">
        <v>20</v>
      </c>
      <c r="I271" s="18">
        <f t="shared" si="14"/>
        <v>429.45</v>
      </c>
      <c r="J271" s="18">
        <v>8589</v>
      </c>
      <c r="K271" s="20">
        <f t="shared" si="13"/>
        <v>1.4409472391556594E-3</v>
      </c>
      <c r="L271" s="18">
        <f t="shared" si="15"/>
        <v>171.78</v>
      </c>
      <c r="M271" s="24"/>
    </row>
    <row r="272" spans="1:13" s="22" customFormat="1" x14ac:dyDescent="0.15">
      <c r="A272" s="16"/>
      <c r="B272" s="17" t="s">
        <v>429</v>
      </c>
      <c r="C272" s="17" t="s">
        <v>600</v>
      </c>
      <c r="D272" s="17" t="s">
        <v>601</v>
      </c>
      <c r="E272" s="18">
        <v>150</v>
      </c>
      <c r="F272" s="17" t="s">
        <v>50</v>
      </c>
      <c r="G272" s="18"/>
      <c r="H272" s="19"/>
      <c r="I272" s="18">
        <f t="shared" si="14"/>
        <v>0</v>
      </c>
      <c r="J272" s="18"/>
      <c r="K272" s="20">
        <f t="shared" si="13"/>
        <v>0</v>
      </c>
      <c r="L272" s="18">
        <f t="shared" si="15"/>
        <v>0</v>
      </c>
      <c r="M272" s="24"/>
    </row>
    <row r="273" spans="1:13" s="22" customFormat="1" x14ac:dyDescent="0.15">
      <c r="A273" s="16"/>
      <c r="B273" s="17" t="s">
        <v>429</v>
      </c>
      <c r="C273" s="43" t="s">
        <v>602</v>
      </c>
      <c r="D273" s="17" t="s">
        <v>603</v>
      </c>
      <c r="E273" s="18">
        <v>50</v>
      </c>
      <c r="F273" s="17" t="s">
        <v>50</v>
      </c>
      <c r="G273" s="18"/>
      <c r="H273" s="19"/>
      <c r="I273" s="18">
        <f t="shared" si="14"/>
        <v>0</v>
      </c>
      <c r="J273" s="18"/>
      <c r="K273" s="20">
        <f t="shared" si="13"/>
        <v>0</v>
      </c>
      <c r="L273" s="18">
        <f t="shared" si="15"/>
        <v>0</v>
      </c>
      <c r="M273" s="24"/>
    </row>
    <row r="274" spans="1:13" s="39" customFormat="1" x14ac:dyDescent="0.15">
      <c r="A274" s="25" t="s">
        <v>144</v>
      </c>
      <c r="B274" s="26"/>
      <c r="C274" s="26"/>
      <c r="D274" s="27"/>
      <c r="E274" s="28">
        <f>SUM(E194:E273)</f>
        <v>9858.17</v>
      </c>
      <c r="F274" s="27"/>
      <c r="G274" s="28">
        <f>SUM(G194:G273)</f>
        <v>621288.5</v>
      </c>
      <c r="H274" s="29">
        <f>SUM(H194:H273)</f>
        <v>1232</v>
      </c>
      <c r="I274" s="28">
        <f t="shared" si="14"/>
        <v>504.29261363636363</v>
      </c>
      <c r="J274" s="28">
        <f>SUM(J194:J273)</f>
        <v>1649060.22</v>
      </c>
      <c r="K274" s="30">
        <f t="shared" si="13"/>
        <v>0.1042314528809129</v>
      </c>
      <c r="L274" s="28">
        <f t="shared" si="15"/>
        <v>63.022700967826687</v>
      </c>
      <c r="M274" s="31"/>
    </row>
    <row r="275" spans="1:13" s="22" customFormat="1" x14ac:dyDescent="0.15">
      <c r="A275" s="16"/>
      <c r="B275" s="17" t="s">
        <v>604</v>
      </c>
      <c r="C275" s="23" t="s">
        <v>605</v>
      </c>
      <c r="D275" s="23" t="s">
        <v>606</v>
      </c>
      <c r="E275" s="18">
        <v>2000.83</v>
      </c>
      <c r="F275" s="17" t="s">
        <v>607</v>
      </c>
      <c r="G275" s="18">
        <v>135325</v>
      </c>
      <c r="H275" s="19">
        <v>57</v>
      </c>
      <c r="I275" s="18">
        <f t="shared" si="14"/>
        <v>2374.1228070175439</v>
      </c>
      <c r="J275" s="18">
        <v>425536</v>
      </c>
      <c r="K275" s="20">
        <f t="shared" si="13"/>
        <v>2.2703013754655908E-2</v>
      </c>
      <c r="L275" s="18">
        <f t="shared" si="15"/>
        <v>67.634431710840005</v>
      </c>
      <c r="M275" s="24"/>
    </row>
    <row r="276" spans="1:13" s="22" customFormat="1" x14ac:dyDescent="0.15">
      <c r="A276" s="16"/>
      <c r="B276" s="17" t="s">
        <v>588</v>
      </c>
      <c r="C276" s="23" t="s">
        <v>608</v>
      </c>
      <c r="D276" s="23" t="s">
        <v>609</v>
      </c>
      <c r="E276" s="18">
        <v>330</v>
      </c>
      <c r="F276" s="17" t="s">
        <v>610</v>
      </c>
      <c r="G276" s="18">
        <v>5386.6</v>
      </c>
      <c r="H276" s="19">
        <v>16</v>
      </c>
      <c r="I276" s="18">
        <f t="shared" si="14"/>
        <v>336.66250000000002</v>
      </c>
      <c r="J276" s="18">
        <v>14408.6</v>
      </c>
      <c r="K276" s="20">
        <f t="shared" si="13"/>
        <v>9.0369151221747295E-4</v>
      </c>
      <c r="L276" s="18">
        <f t="shared" si="15"/>
        <v>16.323030303030304</v>
      </c>
      <c r="M276" s="24"/>
    </row>
    <row r="277" spans="1:13" s="22" customFormat="1" x14ac:dyDescent="0.15">
      <c r="A277" s="16"/>
      <c r="B277" s="17" t="s">
        <v>588</v>
      </c>
      <c r="C277" s="23" t="s">
        <v>611</v>
      </c>
      <c r="D277" s="23" t="s">
        <v>612</v>
      </c>
      <c r="E277" s="18">
        <v>130.01</v>
      </c>
      <c r="F277" s="17" t="s">
        <v>147</v>
      </c>
      <c r="G277" s="18">
        <v>2934</v>
      </c>
      <c r="H277" s="19">
        <v>8</v>
      </c>
      <c r="I277" s="18">
        <f t="shared" si="14"/>
        <v>366.75</v>
      </c>
      <c r="J277" s="18">
        <v>27006</v>
      </c>
      <c r="K277" s="20">
        <f t="shared" si="13"/>
        <v>4.9222717425575786E-4</v>
      </c>
      <c r="L277" s="18">
        <f t="shared" si="15"/>
        <v>22.567494808091688</v>
      </c>
      <c r="M277" s="24"/>
    </row>
    <row r="278" spans="1:13" s="22" customFormat="1" x14ac:dyDescent="0.15">
      <c r="A278" s="16"/>
      <c r="B278" s="17" t="s">
        <v>588</v>
      </c>
      <c r="C278" s="23" t="s">
        <v>613</v>
      </c>
      <c r="D278" s="23" t="s">
        <v>614</v>
      </c>
      <c r="E278" s="18">
        <v>77.67</v>
      </c>
      <c r="F278" s="17" t="s">
        <v>147</v>
      </c>
      <c r="G278" s="18">
        <v>8024.8</v>
      </c>
      <c r="H278" s="19">
        <v>8</v>
      </c>
      <c r="I278" s="18">
        <f t="shared" si="14"/>
        <v>1003.1</v>
      </c>
      <c r="J278" s="18">
        <v>11534.2</v>
      </c>
      <c r="K278" s="20">
        <f t="shared" si="13"/>
        <v>1.3462933292323128E-3</v>
      </c>
      <c r="L278" s="18">
        <f t="shared" si="15"/>
        <v>103.31917085103643</v>
      </c>
      <c r="M278" s="24"/>
    </row>
    <row r="279" spans="1:13" s="22" customFormat="1" x14ac:dyDescent="0.15">
      <c r="A279" s="16"/>
      <c r="B279" s="17" t="s">
        <v>588</v>
      </c>
      <c r="C279" s="23" t="s">
        <v>615</v>
      </c>
      <c r="D279" s="23" t="s">
        <v>616</v>
      </c>
      <c r="E279" s="18">
        <v>83.09</v>
      </c>
      <c r="F279" s="17" t="s">
        <v>147</v>
      </c>
      <c r="G279" s="18">
        <v>4666</v>
      </c>
      <c r="H279" s="19">
        <v>6</v>
      </c>
      <c r="I279" s="18">
        <f t="shared" si="14"/>
        <v>777.66666666666663</v>
      </c>
      <c r="J279" s="18">
        <v>7549</v>
      </c>
      <c r="K279" s="20">
        <f t="shared" si="13"/>
        <v>7.8279890766099738E-4</v>
      </c>
      <c r="L279" s="18">
        <f t="shared" si="15"/>
        <v>56.155975448309057</v>
      </c>
      <c r="M279" s="24"/>
    </row>
    <row r="280" spans="1:13" s="22" customFormat="1" x14ac:dyDescent="0.15">
      <c r="A280" s="16"/>
      <c r="B280" s="17" t="s">
        <v>604</v>
      </c>
      <c r="C280" s="23" t="s">
        <v>617</v>
      </c>
      <c r="D280" s="23" t="s">
        <v>618</v>
      </c>
      <c r="E280" s="18">
        <v>1299.53</v>
      </c>
      <c r="F280" s="17" t="s">
        <v>610</v>
      </c>
      <c r="G280" s="18">
        <v>31002.83</v>
      </c>
      <c r="H280" s="19">
        <v>159</v>
      </c>
      <c r="I280" s="18">
        <f t="shared" si="14"/>
        <v>194.98635220125786</v>
      </c>
      <c r="J280" s="18">
        <v>90338.84</v>
      </c>
      <c r="K280" s="20">
        <f t="shared" si="13"/>
        <v>5.201239060951479E-3</v>
      </c>
      <c r="L280" s="18">
        <f t="shared" si="15"/>
        <v>23.856955976391465</v>
      </c>
      <c r="M280" s="24"/>
    </row>
    <row r="281" spans="1:13" s="22" customFormat="1" x14ac:dyDescent="0.15">
      <c r="A281" s="16"/>
      <c r="B281" s="17" t="s">
        <v>604</v>
      </c>
      <c r="C281" s="23" t="s">
        <v>619</v>
      </c>
      <c r="D281" s="23" t="s">
        <v>620</v>
      </c>
      <c r="E281" s="18">
        <v>84.31</v>
      </c>
      <c r="F281" s="17" t="s">
        <v>610</v>
      </c>
      <c r="G281" s="18">
        <v>2358</v>
      </c>
      <c r="H281" s="19">
        <v>8</v>
      </c>
      <c r="I281" s="18">
        <f t="shared" si="14"/>
        <v>294.75</v>
      </c>
      <c r="J281" s="18">
        <v>11960</v>
      </c>
      <c r="K281" s="20">
        <f t="shared" si="13"/>
        <v>3.9559361857364588E-4</v>
      </c>
      <c r="L281" s="18">
        <f t="shared" si="15"/>
        <v>27.96821254892658</v>
      </c>
      <c r="M281" s="24"/>
    </row>
    <row r="282" spans="1:13" s="22" customFormat="1" x14ac:dyDescent="0.15">
      <c r="A282" s="16"/>
      <c r="B282" s="17" t="s">
        <v>604</v>
      </c>
      <c r="C282" s="23" t="s">
        <v>621</v>
      </c>
      <c r="D282" s="23" t="s">
        <v>622</v>
      </c>
      <c r="E282" s="18">
        <v>133.41</v>
      </c>
      <c r="F282" s="17" t="s">
        <v>610</v>
      </c>
      <c r="G282" s="18">
        <v>12792</v>
      </c>
      <c r="H282" s="19">
        <v>18</v>
      </c>
      <c r="I282" s="18">
        <f t="shared" si="14"/>
        <v>710.66666666666663</v>
      </c>
      <c r="J282" s="18">
        <v>37652</v>
      </c>
      <c r="K282" s="20">
        <f t="shared" si="13"/>
        <v>2.1460702157735704E-3</v>
      </c>
      <c r="L282" s="18">
        <f t="shared" si="15"/>
        <v>95.884866201933889</v>
      </c>
      <c r="M282" s="24"/>
    </row>
    <row r="283" spans="1:13" s="22" customFormat="1" x14ac:dyDescent="0.15">
      <c r="A283" s="16"/>
      <c r="B283" s="17" t="s">
        <v>588</v>
      </c>
      <c r="C283" s="23" t="s">
        <v>623</v>
      </c>
      <c r="D283" s="23" t="s">
        <v>624</v>
      </c>
      <c r="E283" s="18">
        <v>209.69</v>
      </c>
      <c r="F283" s="17" t="s">
        <v>610</v>
      </c>
      <c r="G283" s="18">
        <v>19000</v>
      </c>
      <c r="H283" s="19">
        <v>110</v>
      </c>
      <c r="I283" s="18">
        <f t="shared" si="14"/>
        <v>172.72727272727272</v>
      </c>
      <c r="J283" s="18">
        <v>57473.599999999999</v>
      </c>
      <c r="K283" s="20">
        <f t="shared" si="13"/>
        <v>3.1875652047918882E-3</v>
      </c>
      <c r="L283" s="18">
        <f t="shared" si="15"/>
        <v>90.609948018503502</v>
      </c>
      <c r="M283" s="24"/>
    </row>
    <row r="284" spans="1:13" s="22" customFormat="1" x14ac:dyDescent="0.15">
      <c r="A284" s="16"/>
      <c r="B284" s="17" t="s">
        <v>588</v>
      </c>
      <c r="C284" s="23" t="s">
        <v>625</v>
      </c>
      <c r="D284" s="23" t="s">
        <v>626</v>
      </c>
      <c r="E284" s="18">
        <v>15</v>
      </c>
      <c r="F284" s="17" t="s">
        <v>610</v>
      </c>
      <c r="G284" s="18">
        <v>1939</v>
      </c>
      <c r="H284" s="19">
        <v>4</v>
      </c>
      <c r="I284" s="18">
        <f t="shared" si="14"/>
        <v>484.75</v>
      </c>
      <c r="J284" s="18">
        <v>4953</v>
      </c>
      <c r="K284" s="20">
        <f t="shared" si="13"/>
        <v>3.2529941747849847E-4</v>
      </c>
      <c r="L284" s="18">
        <f t="shared" si="15"/>
        <v>129.26666666666668</v>
      </c>
      <c r="M284" s="24"/>
    </row>
    <row r="285" spans="1:13" s="22" customFormat="1" x14ac:dyDescent="0.15">
      <c r="A285" s="16"/>
      <c r="B285" s="17" t="s">
        <v>588</v>
      </c>
      <c r="C285" s="23" t="s">
        <v>627</v>
      </c>
      <c r="D285" s="23" t="s">
        <v>628</v>
      </c>
      <c r="E285" s="18">
        <v>8.36</v>
      </c>
      <c r="F285" s="17" t="s">
        <v>610</v>
      </c>
      <c r="G285" s="18">
        <v>5129</v>
      </c>
      <c r="H285" s="19">
        <v>15</v>
      </c>
      <c r="I285" s="18">
        <f t="shared" si="14"/>
        <v>341.93333333333334</v>
      </c>
      <c r="J285" s="18">
        <v>8293</v>
      </c>
      <c r="K285" s="20">
        <f t="shared" si="13"/>
        <v>8.604748387040839E-4</v>
      </c>
      <c r="L285" s="18">
        <f t="shared" si="15"/>
        <v>613.51674641148327</v>
      </c>
      <c r="M285" s="24"/>
    </row>
    <row r="286" spans="1:13" s="22" customFormat="1" x14ac:dyDescent="0.15">
      <c r="A286" s="16"/>
      <c r="B286" s="17" t="s">
        <v>588</v>
      </c>
      <c r="C286" s="23" t="s">
        <v>629</v>
      </c>
      <c r="D286" s="23" t="s">
        <v>630</v>
      </c>
      <c r="E286" s="18">
        <v>56.32</v>
      </c>
      <c r="F286" s="17" t="s">
        <v>147</v>
      </c>
      <c r="G286" s="18">
        <v>450</v>
      </c>
      <c r="H286" s="19">
        <v>3</v>
      </c>
      <c r="I286" s="18">
        <f t="shared" si="14"/>
        <v>150</v>
      </c>
      <c r="J286" s="18">
        <v>1387</v>
      </c>
      <c r="K286" s="20">
        <f t="shared" si="13"/>
        <v>7.5494965376649977E-5</v>
      </c>
      <c r="L286" s="18">
        <f t="shared" si="15"/>
        <v>7.9900568181818183</v>
      </c>
      <c r="M286" s="24"/>
    </row>
    <row r="287" spans="1:13" s="22" customFormat="1" x14ac:dyDescent="0.15">
      <c r="A287" s="16"/>
      <c r="B287" s="17" t="s">
        <v>588</v>
      </c>
      <c r="C287" s="23" t="s">
        <v>631</v>
      </c>
      <c r="D287" s="23" t="s">
        <v>632</v>
      </c>
      <c r="E287" s="18">
        <v>79.260000000000005</v>
      </c>
      <c r="F287" s="17" t="s">
        <v>610</v>
      </c>
      <c r="G287" s="18">
        <v>14599</v>
      </c>
      <c r="H287" s="19">
        <v>19</v>
      </c>
      <c r="I287" s="18">
        <f t="shared" si="14"/>
        <v>768.36842105263156</v>
      </c>
      <c r="J287" s="18">
        <v>34452</v>
      </c>
      <c r="K287" s="20">
        <f t="shared" si="13"/>
        <v>2.4492244434082514E-3</v>
      </c>
      <c r="L287" s="18">
        <f t="shared" si="15"/>
        <v>184.19126924047438</v>
      </c>
      <c r="M287" s="24"/>
    </row>
    <row r="288" spans="1:13" s="22" customFormat="1" x14ac:dyDescent="0.15">
      <c r="A288" s="16"/>
      <c r="B288" s="17" t="s">
        <v>588</v>
      </c>
      <c r="C288" s="23" t="s">
        <v>633</v>
      </c>
      <c r="D288" s="23" t="s">
        <v>634</v>
      </c>
      <c r="E288" s="18">
        <v>270.97000000000003</v>
      </c>
      <c r="F288" s="17" t="s">
        <v>635</v>
      </c>
      <c r="G288" s="18">
        <v>3110</v>
      </c>
      <c r="H288" s="19">
        <v>6</v>
      </c>
      <c r="I288" s="18">
        <f t="shared" si="14"/>
        <v>518.33333333333337</v>
      </c>
      <c r="J288" s="18">
        <v>11410</v>
      </c>
      <c r="K288" s="20">
        <f t="shared" si="13"/>
        <v>5.2175409404751428E-4</v>
      </c>
      <c r="L288" s="18">
        <f t="shared" si="15"/>
        <v>11.477285308336715</v>
      </c>
      <c r="M288" s="24"/>
    </row>
    <row r="289" spans="1:13" s="22" customFormat="1" x14ac:dyDescent="0.15">
      <c r="A289" s="16"/>
      <c r="B289" s="17" t="s">
        <v>588</v>
      </c>
      <c r="C289" s="23" t="s">
        <v>636</v>
      </c>
      <c r="D289" s="23" t="s">
        <v>637</v>
      </c>
      <c r="E289" s="18">
        <v>73</v>
      </c>
      <c r="F289" s="17" t="s">
        <v>610</v>
      </c>
      <c r="G289" s="18">
        <v>7354</v>
      </c>
      <c r="H289" s="19">
        <v>15</v>
      </c>
      <c r="I289" s="18">
        <f t="shared" si="14"/>
        <v>490.26666666666665</v>
      </c>
      <c r="J289" s="18">
        <v>14535</v>
      </c>
      <c r="K289" s="20">
        <f t="shared" si="13"/>
        <v>1.2337555008441867E-3</v>
      </c>
      <c r="L289" s="18">
        <f t="shared" si="15"/>
        <v>100.73972602739725</v>
      </c>
      <c r="M289" s="24"/>
    </row>
    <row r="290" spans="1:13" s="22" customFormat="1" x14ac:dyDescent="0.15">
      <c r="A290" s="16"/>
      <c r="B290" s="17" t="s">
        <v>588</v>
      </c>
      <c r="C290" s="23" t="s">
        <v>638</v>
      </c>
      <c r="D290" s="23" t="s">
        <v>639</v>
      </c>
      <c r="E290" s="18">
        <v>73</v>
      </c>
      <c r="F290" s="17" t="s">
        <v>610</v>
      </c>
      <c r="G290" s="18">
        <v>5827</v>
      </c>
      <c r="H290" s="19">
        <v>16</v>
      </c>
      <c r="I290" s="18">
        <f t="shared" si="14"/>
        <v>364.1875</v>
      </c>
      <c r="J290" s="18">
        <v>19149</v>
      </c>
      <c r="K290" s="20">
        <f t="shared" si="13"/>
        <v>9.775759183327543E-4</v>
      </c>
      <c r="L290" s="18">
        <f t="shared" si="15"/>
        <v>79.821917808219183</v>
      </c>
      <c r="M290" s="24"/>
    </row>
    <row r="291" spans="1:13" s="22" customFormat="1" x14ac:dyDescent="0.15">
      <c r="A291" s="16"/>
      <c r="B291" s="17" t="s">
        <v>588</v>
      </c>
      <c r="C291" s="23" t="s">
        <v>640</v>
      </c>
      <c r="D291" s="23" t="s">
        <v>641</v>
      </c>
      <c r="E291" s="18">
        <v>50.66</v>
      </c>
      <c r="F291" s="17" t="s">
        <v>147</v>
      </c>
      <c r="G291" s="18">
        <v>2100.4</v>
      </c>
      <c r="H291" s="19">
        <v>3</v>
      </c>
      <c r="I291" s="18">
        <f t="shared" si="14"/>
        <v>700.13333333333333</v>
      </c>
      <c r="J291" s="18">
        <v>10479.499999999998</v>
      </c>
      <c r="K291" s="20">
        <f t="shared" si="13"/>
        <v>3.5237694506025694E-4</v>
      </c>
      <c r="L291" s="18">
        <f t="shared" si="15"/>
        <v>41.460718515594159</v>
      </c>
      <c r="M291" s="24"/>
    </row>
    <row r="292" spans="1:13" s="22" customFormat="1" x14ac:dyDescent="0.15">
      <c r="A292" s="16"/>
      <c r="B292" s="17" t="s">
        <v>588</v>
      </c>
      <c r="C292" s="23" t="s">
        <v>642</v>
      </c>
      <c r="D292" s="23" t="s">
        <v>643</v>
      </c>
      <c r="E292" s="18">
        <v>46</v>
      </c>
      <c r="F292" s="17" t="s">
        <v>147</v>
      </c>
      <c r="G292" s="18">
        <v>2797.8</v>
      </c>
      <c r="H292" s="19">
        <v>4</v>
      </c>
      <c r="I292" s="18">
        <f t="shared" si="14"/>
        <v>699.45</v>
      </c>
      <c r="J292" s="18">
        <v>9984</v>
      </c>
      <c r="K292" s="20">
        <f t="shared" si="13"/>
        <v>4.6937736473509184E-4</v>
      </c>
      <c r="L292" s="18">
        <f t="shared" si="15"/>
        <v>60.821739130434786</v>
      </c>
      <c r="M292" s="24"/>
    </row>
    <row r="293" spans="1:13" s="22" customFormat="1" x14ac:dyDescent="0.15">
      <c r="A293" s="16"/>
      <c r="B293" s="17" t="s">
        <v>588</v>
      </c>
      <c r="C293" s="23" t="s">
        <v>644</v>
      </c>
      <c r="D293" s="23" t="s">
        <v>645</v>
      </c>
      <c r="E293" s="18">
        <v>63</v>
      </c>
      <c r="F293" s="17" t="s">
        <v>610</v>
      </c>
      <c r="G293" s="18">
        <v>7681</v>
      </c>
      <c r="H293" s="19">
        <v>8</v>
      </c>
      <c r="I293" s="18">
        <f t="shared" si="14"/>
        <v>960.125</v>
      </c>
      <c r="J293" s="18">
        <v>16121</v>
      </c>
      <c r="K293" s="20">
        <f t="shared" si="13"/>
        <v>1.2886151756845523E-3</v>
      </c>
      <c r="L293" s="18">
        <f t="shared" si="15"/>
        <v>121.92063492063492</v>
      </c>
      <c r="M293" s="24"/>
    </row>
    <row r="294" spans="1:13" s="22" customFormat="1" x14ac:dyDescent="0.15">
      <c r="A294" s="16"/>
      <c r="B294" s="17" t="s">
        <v>604</v>
      </c>
      <c r="C294" s="23" t="s">
        <v>646</v>
      </c>
      <c r="D294" s="23" t="s">
        <v>647</v>
      </c>
      <c r="E294" s="18">
        <v>77.16</v>
      </c>
      <c r="F294" s="17" t="s">
        <v>610</v>
      </c>
      <c r="G294" s="18">
        <v>3349</v>
      </c>
      <c r="H294" s="19">
        <v>4</v>
      </c>
      <c r="I294" s="18">
        <f t="shared" si="14"/>
        <v>837.25</v>
      </c>
      <c r="J294" s="18">
        <v>7943</v>
      </c>
      <c r="K294" s="20">
        <f t="shared" si="13"/>
        <v>5.6185030899200171E-4</v>
      </c>
      <c r="L294" s="18">
        <f t="shared" si="15"/>
        <v>43.403317781233802</v>
      </c>
      <c r="M294" s="24"/>
    </row>
    <row r="295" spans="1:13" s="22" customFormat="1" x14ac:dyDescent="0.15">
      <c r="A295" s="16"/>
      <c r="B295" s="17" t="s">
        <v>588</v>
      </c>
      <c r="C295" s="17" t="s">
        <v>648</v>
      </c>
      <c r="D295" s="17" t="s">
        <v>649</v>
      </c>
      <c r="E295" s="18">
        <v>54.91</v>
      </c>
      <c r="F295" s="17" t="s">
        <v>610</v>
      </c>
      <c r="G295" s="18">
        <v>1992</v>
      </c>
      <c r="H295" s="19">
        <v>5</v>
      </c>
      <c r="I295" s="18">
        <f t="shared" si="14"/>
        <v>398.4</v>
      </c>
      <c r="J295" s="18">
        <v>6568</v>
      </c>
      <c r="K295" s="20">
        <f t="shared" si="13"/>
        <v>3.341910467339706E-4</v>
      </c>
      <c r="L295" s="18">
        <f t="shared" si="15"/>
        <v>36.277545073757061</v>
      </c>
      <c r="M295" s="24"/>
    </row>
    <row r="296" spans="1:13" s="22" customFormat="1" x14ac:dyDescent="0.15">
      <c r="A296" s="16"/>
      <c r="B296" s="17" t="s">
        <v>588</v>
      </c>
      <c r="C296" s="17" t="s">
        <v>650</v>
      </c>
      <c r="D296" s="17" t="s">
        <v>651</v>
      </c>
      <c r="E296" s="18">
        <v>41.22</v>
      </c>
      <c r="F296" s="17" t="s">
        <v>147</v>
      </c>
      <c r="G296" s="18">
        <v>5778</v>
      </c>
      <c r="H296" s="19">
        <v>5</v>
      </c>
      <c r="I296" s="18">
        <f t="shared" si="14"/>
        <v>1155.5999999999999</v>
      </c>
      <c r="J296" s="18">
        <v>10750</v>
      </c>
      <c r="K296" s="20">
        <f t="shared" si="13"/>
        <v>9.6935535543618578E-4</v>
      </c>
      <c r="L296" s="18">
        <f t="shared" si="15"/>
        <v>140.17467248908298</v>
      </c>
      <c r="M296" s="24"/>
    </row>
    <row r="297" spans="1:13" s="22" customFormat="1" x14ac:dyDescent="0.15">
      <c r="A297" s="16"/>
      <c r="B297" s="17" t="s">
        <v>588</v>
      </c>
      <c r="C297" s="23" t="s">
        <v>652</v>
      </c>
      <c r="D297" s="23" t="s">
        <v>653</v>
      </c>
      <c r="E297" s="18">
        <v>64.260000000000005</v>
      </c>
      <c r="F297" s="17" t="s">
        <v>147</v>
      </c>
      <c r="G297" s="18">
        <v>3896</v>
      </c>
      <c r="H297" s="19">
        <v>5</v>
      </c>
      <c r="I297" s="18">
        <f t="shared" si="14"/>
        <v>779.2</v>
      </c>
      <c r="J297" s="18">
        <v>7552</v>
      </c>
      <c r="K297" s="20">
        <f t="shared" si="13"/>
        <v>6.5361863357206299E-4</v>
      </c>
      <c r="L297" s="18">
        <f t="shared" si="15"/>
        <v>60.628695922813563</v>
      </c>
      <c r="M297" s="24"/>
    </row>
    <row r="298" spans="1:13" s="22" customFormat="1" x14ac:dyDescent="0.15">
      <c r="A298" s="16"/>
      <c r="B298" s="17" t="s">
        <v>588</v>
      </c>
      <c r="C298" s="33" t="s">
        <v>654</v>
      </c>
      <c r="D298" s="23" t="s">
        <v>655</v>
      </c>
      <c r="E298" s="18">
        <v>89.48</v>
      </c>
      <c r="F298" s="17" t="s">
        <v>610</v>
      </c>
      <c r="G298" s="18">
        <v>2532.6</v>
      </c>
      <c r="H298" s="19">
        <v>4</v>
      </c>
      <c r="I298" s="18">
        <f t="shared" si="14"/>
        <v>633.15</v>
      </c>
      <c r="J298" s="18">
        <v>4485</v>
      </c>
      <c r="K298" s="20">
        <f t="shared" si="13"/>
        <v>4.2488566513978609E-4</v>
      </c>
      <c r="L298" s="18">
        <f t="shared" si="15"/>
        <v>28.303531515422439</v>
      </c>
      <c r="M298" s="24"/>
    </row>
    <row r="299" spans="1:13" s="22" customFormat="1" x14ac:dyDescent="0.15">
      <c r="A299" s="16"/>
      <c r="B299" s="17" t="s">
        <v>588</v>
      </c>
      <c r="C299" s="33" t="s">
        <v>656</v>
      </c>
      <c r="D299" s="23" t="s">
        <v>657</v>
      </c>
      <c r="E299" s="18">
        <v>86.18</v>
      </c>
      <c r="F299" s="17" t="s">
        <v>610</v>
      </c>
      <c r="G299" s="18">
        <v>2627</v>
      </c>
      <c r="H299" s="19">
        <v>9</v>
      </c>
      <c r="I299" s="18">
        <f t="shared" si="14"/>
        <v>291.88888888888891</v>
      </c>
      <c r="J299" s="18">
        <v>9485</v>
      </c>
      <c r="K299" s="20">
        <f t="shared" si="13"/>
        <v>4.4072283120990998E-4</v>
      </c>
      <c r="L299" s="18">
        <f t="shared" si="15"/>
        <v>30.482710605708977</v>
      </c>
      <c r="M299" s="24"/>
    </row>
    <row r="300" spans="1:13" s="22" customFormat="1" x14ac:dyDescent="0.15">
      <c r="A300" s="16"/>
      <c r="B300" s="17" t="s">
        <v>604</v>
      </c>
      <c r="C300" s="33" t="s">
        <v>658</v>
      </c>
      <c r="D300" s="23" t="s">
        <v>659</v>
      </c>
      <c r="E300" s="18">
        <v>103.97</v>
      </c>
      <c r="F300" s="17" t="s">
        <v>159</v>
      </c>
      <c r="G300" s="18">
        <v>4521</v>
      </c>
      <c r="H300" s="19">
        <v>13</v>
      </c>
      <c r="I300" s="18">
        <f t="shared" si="14"/>
        <v>347.76923076923077</v>
      </c>
      <c r="J300" s="18">
        <v>11666</v>
      </c>
      <c r="K300" s="20">
        <f t="shared" si="13"/>
        <v>7.5847275215074343E-4</v>
      </c>
      <c r="L300" s="18">
        <f t="shared" si="15"/>
        <v>43.483697220352028</v>
      </c>
      <c r="M300" s="24"/>
    </row>
    <row r="301" spans="1:13" s="22" customFormat="1" x14ac:dyDescent="0.15">
      <c r="A301" s="16"/>
      <c r="B301" s="17" t="s">
        <v>604</v>
      </c>
      <c r="C301" s="23" t="s">
        <v>660</v>
      </c>
      <c r="D301" s="23" t="s">
        <v>661</v>
      </c>
      <c r="E301" s="18">
        <v>60</v>
      </c>
      <c r="F301" s="17" t="s">
        <v>662</v>
      </c>
      <c r="G301" s="18">
        <v>6464.21</v>
      </c>
      <c r="H301" s="19">
        <v>246</v>
      </c>
      <c r="I301" s="18">
        <f t="shared" si="14"/>
        <v>26.277276422764228</v>
      </c>
      <c r="J301" s="18">
        <v>21321.18</v>
      </c>
      <c r="K301" s="20">
        <f t="shared" si="13"/>
        <v>1.084478466971988E-3</v>
      </c>
      <c r="L301" s="18">
        <f t="shared" si="15"/>
        <v>107.73683333333334</v>
      </c>
      <c r="M301" s="24"/>
    </row>
    <row r="302" spans="1:13" s="22" customFormat="1" x14ac:dyDescent="0.15">
      <c r="A302" s="16"/>
      <c r="B302" s="17" t="s">
        <v>588</v>
      </c>
      <c r="C302" s="23" t="s">
        <v>663</v>
      </c>
      <c r="D302" s="23" t="s">
        <v>664</v>
      </c>
      <c r="E302" s="18">
        <v>61.3</v>
      </c>
      <c r="F302" s="17" t="s">
        <v>665</v>
      </c>
      <c r="G302" s="18">
        <v>2063</v>
      </c>
      <c r="H302" s="19">
        <v>7</v>
      </c>
      <c r="I302" s="18">
        <f t="shared" si="14"/>
        <v>294.71428571428572</v>
      </c>
      <c r="J302" s="18">
        <v>4417.2</v>
      </c>
      <c r="K302" s="20">
        <f t="shared" si="13"/>
        <v>3.4610247460450868E-4</v>
      </c>
      <c r="L302" s="18">
        <f t="shared" si="15"/>
        <v>33.654159869494293</v>
      </c>
      <c r="M302" s="24"/>
    </row>
    <row r="303" spans="1:13" s="22" customFormat="1" x14ac:dyDescent="0.15">
      <c r="A303" s="16"/>
      <c r="B303" s="17" t="s">
        <v>588</v>
      </c>
      <c r="C303" s="23" t="s">
        <v>666</v>
      </c>
      <c r="D303" s="23" t="s">
        <v>667</v>
      </c>
      <c r="E303" s="18">
        <v>164</v>
      </c>
      <c r="F303" s="17" t="s">
        <v>610</v>
      </c>
      <c r="G303" s="18">
        <v>1311</v>
      </c>
      <c r="H303" s="19">
        <v>5</v>
      </c>
      <c r="I303" s="18">
        <f t="shared" si="14"/>
        <v>262.2</v>
      </c>
      <c r="J303" s="18">
        <v>7363</v>
      </c>
      <c r="K303" s="20">
        <f t="shared" si="13"/>
        <v>2.1994199913064028E-4</v>
      </c>
      <c r="L303" s="18">
        <f t="shared" si="15"/>
        <v>7.9939024390243905</v>
      </c>
      <c r="M303" s="24"/>
    </row>
    <row r="304" spans="1:13" s="22" customFormat="1" x14ac:dyDescent="0.15">
      <c r="A304" s="16"/>
      <c r="B304" s="17" t="s">
        <v>588</v>
      </c>
      <c r="C304" s="23" t="s">
        <v>668</v>
      </c>
      <c r="D304" s="23" t="s">
        <v>669</v>
      </c>
      <c r="E304" s="18">
        <v>32</v>
      </c>
      <c r="F304" s="17" t="s">
        <v>610</v>
      </c>
      <c r="G304" s="18">
        <v>1380</v>
      </c>
      <c r="H304" s="19">
        <v>1</v>
      </c>
      <c r="I304" s="18">
        <f t="shared" si="14"/>
        <v>1380</v>
      </c>
      <c r="J304" s="18">
        <v>1380</v>
      </c>
      <c r="K304" s="20">
        <f t="shared" si="13"/>
        <v>2.3151789382172661E-4</v>
      </c>
      <c r="L304" s="18">
        <f t="shared" si="15"/>
        <v>43.125</v>
      </c>
      <c r="M304" s="24"/>
    </row>
    <row r="305" spans="1:13" s="22" customFormat="1" x14ac:dyDescent="0.15">
      <c r="A305" s="16"/>
      <c r="B305" s="17" t="s">
        <v>588</v>
      </c>
      <c r="C305" s="23" t="s">
        <v>670</v>
      </c>
      <c r="D305" s="23" t="s">
        <v>671</v>
      </c>
      <c r="E305" s="18">
        <v>80.69</v>
      </c>
      <c r="F305" s="17" t="s">
        <v>672</v>
      </c>
      <c r="G305" s="18">
        <v>3146</v>
      </c>
      <c r="H305" s="19">
        <v>4</v>
      </c>
      <c r="I305" s="18">
        <f t="shared" si="14"/>
        <v>786.5</v>
      </c>
      <c r="J305" s="18">
        <v>17616</v>
      </c>
      <c r="K305" s="20">
        <f t="shared" si="13"/>
        <v>5.2779369127764627E-4</v>
      </c>
      <c r="L305" s="18">
        <f t="shared" si="15"/>
        <v>38.988722270417647</v>
      </c>
      <c r="M305" s="24"/>
    </row>
    <row r="306" spans="1:13" s="22" customFormat="1" x14ac:dyDescent="0.15">
      <c r="A306" s="16"/>
      <c r="B306" s="17" t="s">
        <v>604</v>
      </c>
      <c r="C306" s="23" t="s">
        <v>673</v>
      </c>
      <c r="D306" s="23" t="s">
        <v>674</v>
      </c>
      <c r="E306" s="18">
        <v>63.92</v>
      </c>
      <c r="F306" s="17" t="s">
        <v>610</v>
      </c>
      <c r="G306" s="18"/>
      <c r="H306" s="19"/>
      <c r="I306" s="18">
        <f t="shared" si="14"/>
        <v>0</v>
      </c>
      <c r="J306" s="18"/>
      <c r="K306" s="20">
        <f t="shared" si="13"/>
        <v>0</v>
      </c>
      <c r="L306" s="18">
        <f t="shared" si="15"/>
        <v>0</v>
      </c>
      <c r="M306" s="24"/>
    </row>
    <row r="307" spans="1:13" s="22" customFormat="1" x14ac:dyDescent="0.15">
      <c r="A307" s="16"/>
      <c r="B307" s="17" t="s">
        <v>588</v>
      </c>
      <c r="C307" s="23" t="s">
        <v>675</v>
      </c>
      <c r="D307" s="23" t="s">
        <v>676</v>
      </c>
      <c r="E307" s="18">
        <v>384.3</v>
      </c>
      <c r="F307" s="17" t="s">
        <v>610</v>
      </c>
      <c r="G307" s="18"/>
      <c r="H307" s="19"/>
      <c r="I307" s="18">
        <f t="shared" si="14"/>
        <v>0</v>
      </c>
      <c r="J307" s="18">
        <v>39260</v>
      </c>
      <c r="K307" s="20">
        <f t="shared" si="13"/>
        <v>0</v>
      </c>
      <c r="L307" s="18">
        <f t="shared" si="15"/>
        <v>0</v>
      </c>
      <c r="M307" s="24"/>
    </row>
    <row r="308" spans="1:13" s="22" customFormat="1" x14ac:dyDescent="0.15">
      <c r="A308" s="16"/>
      <c r="B308" s="17" t="s">
        <v>604</v>
      </c>
      <c r="C308" s="23" t="s">
        <v>677</v>
      </c>
      <c r="D308" s="23" t="s">
        <v>678</v>
      </c>
      <c r="E308" s="18">
        <v>47</v>
      </c>
      <c r="F308" s="17" t="s">
        <v>662</v>
      </c>
      <c r="G308" s="18">
        <v>716</v>
      </c>
      <c r="H308" s="19">
        <v>13</v>
      </c>
      <c r="I308" s="18">
        <f t="shared" si="14"/>
        <v>55.07692307692308</v>
      </c>
      <c r="J308" s="18">
        <v>2852</v>
      </c>
      <c r="K308" s="20">
        <f t="shared" si="13"/>
        <v>1.2012087824373641E-4</v>
      </c>
      <c r="L308" s="18">
        <f t="shared" si="15"/>
        <v>15.23404255319149</v>
      </c>
      <c r="M308" s="24"/>
    </row>
    <row r="309" spans="1:13" s="22" customFormat="1" x14ac:dyDescent="0.15">
      <c r="A309" s="16"/>
      <c r="B309" s="17" t="s">
        <v>604</v>
      </c>
      <c r="C309" s="23" t="s">
        <v>679</v>
      </c>
      <c r="D309" s="23" t="s">
        <v>680</v>
      </c>
      <c r="E309" s="18">
        <v>48</v>
      </c>
      <c r="F309" s="17" t="s">
        <v>681</v>
      </c>
      <c r="G309" s="18">
        <v>528</v>
      </c>
      <c r="H309" s="19">
        <v>2</v>
      </c>
      <c r="I309" s="18">
        <f t="shared" si="14"/>
        <v>264</v>
      </c>
      <c r="J309" s="18">
        <v>3414</v>
      </c>
      <c r="K309" s="20">
        <f t="shared" si="13"/>
        <v>8.8580759375269313E-5</v>
      </c>
      <c r="L309" s="18">
        <f t="shared" si="15"/>
        <v>11</v>
      </c>
      <c r="M309" s="24"/>
    </row>
    <row r="310" spans="1:13" s="22" customFormat="1" x14ac:dyDescent="0.15">
      <c r="A310" s="16"/>
      <c r="B310" s="17" t="s">
        <v>604</v>
      </c>
      <c r="C310" s="23" t="s">
        <v>682</v>
      </c>
      <c r="D310" s="23" t="s">
        <v>683</v>
      </c>
      <c r="E310" s="18">
        <v>54.6</v>
      </c>
      <c r="F310" s="17" t="s">
        <v>681</v>
      </c>
      <c r="G310" s="18">
        <v>118</v>
      </c>
      <c r="H310" s="19">
        <v>2</v>
      </c>
      <c r="I310" s="18">
        <f t="shared" si="14"/>
        <v>59</v>
      </c>
      <c r="J310" s="18">
        <v>7498</v>
      </c>
      <c r="K310" s="20">
        <f t="shared" si="13"/>
        <v>1.9796457587654886E-5</v>
      </c>
      <c r="L310" s="18">
        <f t="shared" si="15"/>
        <v>2.161172161172161</v>
      </c>
      <c r="M310" s="24"/>
    </row>
    <row r="311" spans="1:13" s="22" customFormat="1" x14ac:dyDescent="0.15">
      <c r="A311" s="16"/>
      <c r="B311" s="17" t="s">
        <v>604</v>
      </c>
      <c r="C311" s="23" t="s">
        <v>684</v>
      </c>
      <c r="D311" s="23" t="s">
        <v>685</v>
      </c>
      <c r="E311" s="18">
        <v>175</v>
      </c>
      <c r="F311" s="17" t="s">
        <v>681</v>
      </c>
      <c r="G311" s="18">
        <v>9134</v>
      </c>
      <c r="H311" s="19">
        <v>12</v>
      </c>
      <c r="I311" s="18">
        <f t="shared" si="14"/>
        <v>761.16666666666663</v>
      </c>
      <c r="J311" s="18">
        <v>12572</v>
      </c>
      <c r="K311" s="20">
        <f t="shared" si="13"/>
        <v>1.5323800305562687E-3</v>
      </c>
      <c r="L311" s="18">
        <f t="shared" si="15"/>
        <v>52.194285714285712</v>
      </c>
      <c r="M311" s="24"/>
    </row>
    <row r="312" spans="1:13" s="22" customFormat="1" x14ac:dyDescent="0.15">
      <c r="A312" s="16"/>
      <c r="B312" s="17" t="s">
        <v>588</v>
      </c>
      <c r="C312" s="23" t="s">
        <v>686</v>
      </c>
      <c r="D312" s="23" t="s">
        <v>687</v>
      </c>
      <c r="E312" s="18">
        <v>190</v>
      </c>
      <c r="F312" s="17" t="s">
        <v>681</v>
      </c>
      <c r="G312" s="18">
        <v>1490</v>
      </c>
      <c r="H312" s="19">
        <v>11</v>
      </c>
      <c r="I312" s="18">
        <f t="shared" si="14"/>
        <v>135.45454545454547</v>
      </c>
      <c r="J312" s="18">
        <v>8878</v>
      </c>
      <c r="K312" s="20">
        <f t="shared" si="13"/>
        <v>2.499722186915744E-4</v>
      </c>
      <c r="L312" s="18">
        <f t="shared" si="15"/>
        <v>7.8421052631578947</v>
      </c>
      <c r="M312" s="24"/>
    </row>
    <row r="313" spans="1:13" s="22" customFormat="1" x14ac:dyDescent="0.15">
      <c r="A313" s="16"/>
      <c r="B313" s="17" t="s">
        <v>604</v>
      </c>
      <c r="C313" s="23" t="s">
        <v>688</v>
      </c>
      <c r="D313" s="23" t="s">
        <v>689</v>
      </c>
      <c r="E313" s="18">
        <v>93.9</v>
      </c>
      <c r="F313" s="17" t="s">
        <v>690</v>
      </c>
      <c r="G313" s="18">
        <v>3812</v>
      </c>
      <c r="H313" s="19">
        <v>6</v>
      </c>
      <c r="I313" s="18">
        <f t="shared" si="14"/>
        <v>635.33333333333337</v>
      </c>
      <c r="J313" s="18">
        <v>7094</v>
      </c>
      <c r="K313" s="20">
        <f t="shared" si="13"/>
        <v>6.3952624003508834E-4</v>
      </c>
      <c r="L313" s="18">
        <f t="shared" si="15"/>
        <v>40.596379126730561</v>
      </c>
      <c r="M313" s="24"/>
    </row>
    <row r="314" spans="1:13" s="22" customFormat="1" x14ac:dyDescent="0.15">
      <c r="A314" s="16"/>
      <c r="B314" s="17" t="s">
        <v>604</v>
      </c>
      <c r="C314" s="23" t="s">
        <v>691</v>
      </c>
      <c r="D314" s="23" t="s">
        <v>692</v>
      </c>
      <c r="E314" s="18">
        <v>295</v>
      </c>
      <c r="F314" s="17" t="s">
        <v>635</v>
      </c>
      <c r="G314" s="18">
        <v>7804.4</v>
      </c>
      <c r="H314" s="19">
        <v>101</v>
      </c>
      <c r="I314" s="18">
        <f t="shared" si="14"/>
        <v>77.271287128712871</v>
      </c>
      <c r="J314" s="18">
        <v>23023.5</v>
      </c>
      <c r="K314" s="20">
        <f t="shared" si="13"/>
        <v>1.3093175728567268E-3</v>
      </c>
      <c r="L314" s="18">
        <f t="shared" si="15"/>
        <v>26.455593220338983</v>
      </c>
      <c r="M314" s="24"/>
    </row>
    <row r="315" spans="1:13" s="22" customFormat="1" x14ac:dyDescent="0.15">
      <c r="A315" s="16"/>
      <c r="B315" s="17" t="s">
        <v>604</v>
      </c>
      <c r="C315" s="23" t="s">
        <v>693</v>
      </c>
      <c r="D315" s="23" t="s">
        <v>694</v>
      </c>
      <c r="E315" s="18">
        <v>105</v>
      </c>
      <c r="F315" s="17" t="s">
        <v>610</v>
      </c>
      <c r="G315" s="18">
        <v>1793.7</v>
      </c>
      <c r="H315" s="19">
        <v>14</v>
      </c>
      <c r="I315" s="18">
        <f t="shared" si="14"/>
        <v>128.12142857142857</v>
      </c>
      <c r="J315" s="18">
        <v>5029.7</v>
      </c>
      <c r="K315" s="20">
        <f t="shared" si="13"/>
        <v>3.0092293199132685E-4</v>
      </c>
      <c r="L315" s="18">
        <f t="shared" si="15"/>
        <v>17.082857142857144</v>
      </c>
      <c r="M315" s="24"/>
    </row>
    <row r="316" spans="1:13" s="22" customFormat="1" x14ac:dyDescent="0.15">
      <c r="A316" s="16"/>
      <c r="B316" s="17" t="s">
        <v>604</v>
      </c>
      <c r="C316" s="23" t="s">
        <v>695</v>
      </c>
      <c r="D316" s="23" t="s">
        <v>696</v>
      </c>
      <c r="E316" s="18">
        <v>58.95</v>
      </c>
      <c r="F316" s="17" t="s">
        <v>607</v>
      </c>
      <c r="G316" s="18">
        <v>923</v>
      </c>
      <c r="H316" s="19">
        <v>3</v>
      </c>
      <c r="I316" s="18">
        <f t="shared" si="14"/>
        <v>307.66666666666669</v>
      </c>
      <c r="J316" s="18">
        <v>923</v>
      </c>
      <c r="K316" s="20">
        <f t="shared" si="13"/>
        <v>1.548485623169954E-4</v>
      </c>
      <c r="L316" s="18">
        <f t="shared" si="15"/>
        <v>15.657336726039015</v>
      </c>
      <c r="M316" s="24"/>
    </row>
    <row r="317" spans="1:13" s="22" customFormat="1" x14ac:dyDescent="0.15">
      <c r="A317" s="16"/>
      <c r="B317" s="17" t="s">
        <v>604</v>
      </c>
      <c r="C317" s="23" t="s">
        <v>697</v>
      </c>
      <c r="D317" s="23" t="s">
        <v>698</v>
      </c>
      <c r="E317" s="18">
        <v>95.3</v>
      </c>
      <c r="F317" s="17" t="s">
        <v>662</v>
      </c>
      <c r="G317" s="18">
        <v>5228</v>
      </c>
      <c r="H317" s="19">
        <v>61</v>
      </c>
      <c r="I317" s="18">
        <f t="shared" si="14"/>
        <v>85.704918032786878</v>
      </c>
      <c r="J317" s="18">
        <v>15327</v>
      </c>
      <c r="K317" s="20">
        <f t="shared" si="13"/>
        <v>8.7708373108694691E-4</v>
      </c>
      <c r="L317" s="18">
        <f t="shared" si="15"/>
        <v>54.858342077649532</v>
      </c>
      <c r="M317" s="24"/>
    </row>
    <row r="318" spans="1:13" s="22" customFormat="1" x14ac:dyDescent="0.15">
      <c r="A318" s="16"/>
      <c r="B318" s="17" t="s">
        <v>604</v>
      </c>
      <c r="C318" s="23" t="s">
        <v>699</v>
      </c>
      <c r="D318" s="23" t="s">
        <v>700</v>
      </c>
      <c r="E318" s="18">
        <v>145</v>
      </c>
      <c r="F318" s="17" t="s">
        <v>662</v>
      </c>
      <c r="G318" s="18">
        <v>3908</v>
      </c>
      <c r="H318" s="19">
        <v>15</v>
      </c>
      <c r="I318" s="18">
        <f t="shared" si="14"/>
        <v>260.53333333333336</v>
      </c>
      <c r="J318" s="18">
        <v>11549</v>
      </c>
      <c r="K318" s="20">
        <f t="shared" si="13"/>
        <v>6.5563183264877366E-4</v>
      </c>
      <c r="L318" s="18">
        <f t="shared" si="15"/>
        <v>26.951724137931034</v>
      </c>
      <c r="M318" s="24"/>
    </row>
    <row r="319" spans="1:13" s="22" customFormat="1" x14ac:dyDescent="0.15">
      <c r="A319" s="16"/>
      <c r="B319" s="17" t="s">
        <v>604</v>
      </c>
      <c r="C319" s="23" t="s">
        <v>701</v>
      </c>
      <c r="D319" s="23" t="s">
        <v>702</v>
      </c>
      <c r="E319" s="18">
        <v>189.4</v>
      </c>
      <c r="F319" s="17" t="s">
        <v>690</v>
      </c>
      <c r="G319" s="18"/>
      <c r="H319" s="19"/>
      <c r="I319" s="18">
        <f t="shared" si="14"/>
        <v>0</v>
      </c>
      <c r="J319" s="18">
        <v>24548</v>
      </c>
      <c r="K319" s="20">
        <f t="shared" si="13"/>
        <v>0</v>
      </c>
      <c r="L319" s="18">
        <f t="shared" si="15"/>
        <v>0</v>
      </c>
      <c r="M319" s="24"/>
    </row>
    <row r="320" spans="1:13" s="22" customFormat="1" x14ac:dyDescent="0.15">
      <c r="A320" s="16"/>
      <c r="B320" s="17" t="s">
        <v>588</v>
      </c>
      <c r="C320" s="23" t="s">
        <v>703</v>
      </c>
      <c r="D320" s="23" t="s">
        <v>704</v>
      </c>
      <c r="E320" s="18">
        <v>132</v>
      </c>
      <c r="F320" s="17" t="s">
        <v>662</v>
      </c>
      <c r="G320" s="18">
        <v>9217.5</v>
      </c>
      <c r="H320" s="19">
        <v>218</v>
      </c>
      <c r="I320" s="18">
        <f t="shared" si="14"/>
        <v>42.282110091743121</v>
      </c>
      <c r="J320" s="18">
        <v>30665</v>
      </c>
      <c r="K320" s="20">
        <f t="shared" si="13"/>
        <v>1.5463885407983806E-3</v>
      </c>
      <c r="L320" s="18">
        <f t="shared" si="15"/>
        <v>69.829545454545453</v>
      </c>
      <c r="M320" s="24"/>
    </row>
    <row r="321" spans="1:13" s="22" customFormat="1" x14ac:dyDescent="0.15">
      <c r="A321" s="16"/>
      <c r="B321" s="17" t="s">
        <v>604</v>
      </c>
      <c r="C321" s="23" t="s">
        <v>705</v>
      </c>
      <c r="D321" s="23" t="s">
        <v>706</v>
      </c>
      <c r="E321" s="18">
        <v>176</v>
      </c>
      <c r="F321" s="17" t="s">
        <v>707</v>
      </c>
      <c r="G321" s="18">
        <v>14716</v>
      </c>
      <c r="H321" s="19">
        <v>46</v>
      </c>
      <c r="I321" s="18">
        <f t="shared" si="14"/>
        <v>319.91304347826087</v>
      </c>
      <c r="J321" s="18">
        <v>32793</v>
      </c>
      <c r="K321" s="20">
        <f t="shared" si="13"/>
        <v>2.4688531344061802E-3</v>
      </c>
      <c r="L321" s="18">
        <f t="shared" si="15"/>
        <v>83.61363636363636</v>
      </c>
      <c r="M321" s="24"/>
    </row>
    <row r="322" spans="1:13" s="22" customFormat="1" x14ac:dyDescent="0.15">
      <c r="A322" s="16"/>
      <c r="B322" s="17" t="s">
        <v>588</v>
      </c>
      <c r="C322" s="23" t="s">
        <v>708</v>
      </c>
      <c r="D322" s="23" t="s">
        <v>709</v>
      </c>
      <c r="E322" s="18">
        <v>25</v>
      </c>
      <c r="F322" s="17" t="s">
        <v>662</v>
      </c>
      <c r="G322" s="18">
        <v>2096</v>
      </c>
      <c r="H322" s="19">
        <v>27</v>
      </c>
      <c r="I322" s="18">
        <f t="shared" si="14"/>
        <v>77.629629629629633</v>
      </c>
      <c r="J322" s="18">
        <v>6881</v>
      </c>
      <c r="K322" s="20">
        <f t="shared" si="13"/>
        <v>3.5163877206546303E-4</v>
      </c>
      <c r="L322" s="18">
        <f t="shared" si="15"/>
        <v>83.84</v>
      </c>
      <c r="M322" s="24"/>
    </row>
    <row r="323" spans="1:13" s="22" customFormat="1" x14ac:dyDescent="0.15">
      <c r="A323" s="16"/>
      <c r="B323" s="17" t="s">
        <v>604</v>
      </c>
      <c r="C323" s="36" t="s">
        <v>710</v>
      </c>
      <c r="D323" s="23" t="s">
        <v>711</v>
      </c>
      <c r="E323" s="18">
        <v>20</v>
      </c>
      <c r="F323" s="17" t="s">
        <v>610</v>
      </c>
      <c r="G323" s="18">
        <v>1556</v>
      </c>
      <c r="H323" s="19">
        <v>11</v>
      </c>
      <c r="I323" s="18">
        <f t="shared" si="14"/>
        <v>141.45454545454547</v>
      </c>
      <c r="J323" s="18">
        <v>4679</v>
      </c>
      <c r="K323" s="20">
        <f t="shared" si="13"/>
        <v>2.6104481361348305E-4</v>
      </c>
      <c r="L323" s="18">
        <f t="shared" si="15"/>
        <v>77.8</v>
      </c>
      <c r="M323" s="24"/>
    </row>
    <row r="324" spans="1:13" s="22" customFormat="1" x14ac:dyDescent="0.15">
      <c r="A324" s="16"/>
      <c r="B324" s="17" t="s">
        <v>588</v>
      </c>
      <c r="C324" s="36" t="s">
        <v>712</v>
      </c>
      <c r="D324" s="23" t="s">
        <v>713</v>
      </c>
      <c r="E324" s="18">
        <v>40</v>
      </c>
      <c r="F324" s="17" t="s">
        <v>635</v>
      </c>
      <c r="G324" s="18">
        <v>780</v>
      </c>
      <c r="H324" s="19">
        <v>11</v>
      </c>
      <c r="I324" s="18">
        <f t="shared" si="14"/>
        <v>70.909090909090907</v>
      </c>
      <c r="J324" s="18">
        <v>4260</v>
      </c>
      <c r="K324" s="20">
        <f t="shared" si="13"/>
        <v>1.308579399861933E-4</v>
      </c>
      <c r="L324" s="18">
        <f t="shared" si="15"/>
        <v>19.5</v>
      </c>
      <c r="M324" s="24"/>
    </row>
    <row r="325" spans="1:13" s="22" customFormat="1" x14ac:dyDescent="0.15">
      <c r="A325" s="16"/>
      <c r="B325" s="17" t="s">
        <v>588</v>
      </c>
      <c r="C325" s="36" t="s">
        <v>714</v>
      </c>
      <c r="D325" s="23" t="s">
        <v>715</v>
      </c>
      <c r="E325" s="18">
        <v>11</v>
      </c>
      <c r="F325" s="17" t="s">
        <v>610</v>
      </c>
      <c r="G325" s="18">
        <v>894</v>
      </c>
      <c r="H325" s="19">
        <v>3</v>
      </c>
      <c r="I325" s="18">
        <f t="shared" si="14"/>
        <v>298</v>
      </c>
      <c r="J325" s="18">
        <v>2136</v>
      </c>
      <c r="K325" s="20">
        <f t="shared" si="13"/>
        <v>1.4998333121494462E-4</v>
      </c>
      <c r="L325" s="18">
        <f t="shared" si="15"/>
        <v>81.272727272727266</v>
      </c>
      <c r="M325" s="24"/>
    </row>
    <row r="326" spans="1:13" s="22" customFormat="1" ht="18" customHeight="1" x14ac:dyDescent="0.15">
      <c r="A326" s="16"/>
      <c r="B326" s="17" t="s">
        <v>588</v>
      </c>
      <c r="C326" s="36" t="s">
        <v>716</v>
      </c>
      <c r="D326" s="23" t="s">
        <v>717</v>
      </c>
      <c r="E326" s="18">
        <v>6</v>
      </c>
      <c r="F326" s="17" t="s">
        <v>610</v>
      </c>
      <c r="G326" s="18"/>
      <c r="H326" s="19"/>
      <c r="I326" s="18">
        <f t="shared" si="14"/>
        <v>0</v>
      </c>
      <c r="J326" s="18">
        <v>300</v>
      </c>
      <c r="K326" s="20">
        <f t="shared" si="13"/>
        <v>0</v>
      </c>
      <c r="L326" s="18">
        <f t="shared" si="15"/>
        <v>0</v>
      </c>
      <c r="M326" s="24"/>
    </row>
    <row r="327" spans="1:13" s="22" customFormat="1" x14ac:dyDescent="0.15">
      <c r="A327" s="16"/>
      <c r="B327" s="17" t="s">
        <v>588</v>
      </c>
      <c r="C327" s="43" t="s">
        <v>718</v>
      </c>
      <c r="D327" s="17" t="s">
        <v>719</v>
      </c>
      <c r="E327" s="18">
        <v>30</v>
      </c>
      <c r="F327" s="17" t="s">
        <v>662</v>
      </c>
      <c r="G327" s="18">
        <v>884</v>
      </c>
      <c r="H327" s="19">
        <v>8</v>
      </c>
      <c r="I327" s="18">
        <f t="shared" si="14"/>
        <v>110.5</v>
      </c>
      <c r="J327" s="18">
        <v>2722</v>
      </c>
      <c r="K327" s="20">
        <f t="shared" si="13"/>
        <v>1.4830566531768573E-4</v>
      </c>
      <c r="L327" s="18">
        <f t="shared" si="15"/>
        <v>29.466666666666665</v>
      </c>
      <c r="M327" s="24"/>
    </row>
    <row r="328" spans="1:13" s="22" customFormat="1" x14ac:dyDescent="0.15">
      <c r="A328" s="16"/>
      <c r="B328" s="17" t="s">
        <v>588</v>
      </c>
      <c r="C328" s="43" t="s">
        <v>720</v>
      </c>
      <c r="D328" s="17" t="s">
        <v>721</v>
      </c>
      <c r="E328" s="18">
        <v>28</v>
      </c>
      <c r="F328" s="17" t="s">
        <v>610</v>
      </c>
      <c r="G328" s="18">
        <v>262</v>
      </c>
      <c r="H328" s="19">
        <v>3</v>
      </c>
      <c r="I328" s="18">
        <f t="shared" si="14"/>
        <v>87.333333333333329</v>
      </c>
      <c r="J328" s="18">
        <v>1313.2</v>
      </c>
      <c r="K328" s="20">
        <f t="shared" si="13"/>
        <v>4.3954846508182879E-5</v>
      </c>
      <c r="L328" s="18">
        <f t="shared" si="15"/>
        <v>9.3571428571428577</v>
      </c>
      <c r="M328" s="24"/>
    </row>
    <row r="329" spans="1:13" s="22" customFormat="1" x14ac:dyDescent="0.15">
      <c r="A329" s="16"/>
      <c r="B329" s="17" t="s">
        <v>588</v>
      </c>
      <c r="C329" s="36" t="s">
        <v>722</v>
      </c>
      <c r="D329" s="23" t="s">
        <v>723</v>
      </c>
      <c r="E329" s="18">
        <v>16</v>
      </c>
      <c r="F329" s="17" t="s">
        <v>662</v>
      </c>
      <c r="G329" s="18">
        <v>493</v>
      </c>
      <c r="H329" s="19">
        <v>12</v>
      </c>
      <c r="I329" s="18">
        <f t="shared" si="14"/>
        <v>41.083333333333336</v>
      </c>
      <c r="J329" s="18">
        <v>1785</v>
      </c>
      <c r="K329" s="20">
        <f t="shared" si="13"/>
        <v>8.2708928734863207E-5</v>
      </c>
      <c r="L329" s="18">
        <f t="shared" si="15"/>
        <v>30.8125</v>
      </c>
      <c r="M329" s="24"/>
    </row>
    <row r="330" spans="1:13" s="22" customFormat="1" x14ac:dyDescent="0.15">
      <c r="A330" s="16"/>
      <c r="B330" s="17" t="s">
        <v>588</v>
      </c>
      <c r="C330" s="36" t="s">
        <v>724</v>
      </c>
      <c r="D330" s="23" t="s">
        <v>725</v>
      </c>
      <c r="E330" s="18">
        <v>28</v>
      </c>
      <c r="F330" s="17" t="s">
        <v>610</v>
      </c>
      <c r="G330" s="18">
        <v>2697</v>
      </c>
      <c r="H330" s="19">
        <v>46</v>
      </c>
      <c r="I330" s="18">
        <f t="shared" si="14"/>
        <v>58.630434782608695</v>
      </c>
      <c r="J330" s="18">
        <v>7018</v>
      </c>
      <c r="K330" s="20">
        <f t="shared" si="13"/>
        <v>4.5246649249072225E-4</v>
      </c>
      <c r="L330" s="18">
        <f t="shared" si="15"/>
        <v>96.321428571428569</v>
      </c>
      <c r="M330" s="24"/>
    </row>
    <row r="331" spans="1:13" s="22" customFormat="1" x14ac:dyDescent="0.15">
      <c r="A331" s="16"/>
      <c r="B331" s="17" t="s">
        <v>604</v>
      </c>
      <c r="C331" s="36" t="s">
        <v>726</v>
      </c>
      <c r="D331" s="23" t="s">
        <v>727</v>
      </c>
      <c r="E331" s="18">
        <v>73</v>
      </c>
      <c r="F331" s="17" t="s">
        <v>159</v>
      </c>
      <c r="G331" s="18">
        <v>2713</v>
      </c>
      <c r="H331" s="19">
        <v>37</v>
      </c>
      <c r="I331" s="18">
        <f t="shared" si="14"/>
        <v>73.324324324324323</v>
      </c>
      <c r="J331" s="18">
        <v>7727</v>
      </c>
      <c r="K331" s="20">
        <f t="shared" si="13"/>
        <v>4.5515075792633647E-4</v>
      </c>
      <c r="L331" s="18">
        <f t="shared" si="15"/>
        <v>37.164383561643838</v>
      </c>
      <c r="M331" s="24"/>
    </row>
    <row r="332" spans="1:13" s="39" customFormat="1" x14ac:dyDescent="0.15">
      <c r="A332" s="25" t="s">
        <v>728</v>
      </c>
      <c r="B332" s="26"/>
      <c r="C332" s="26"/>
      <c r="D332" s="27"/>
      <c r="E332" s="28">
        <f>SUM(E275:E331)</f>
        <v>8529.65</v>
      </c>
      <c r="F332" s="27"/>
      <c r="G332" s="28">
        <f>SUM(G275:G331)</f>
        <v>383299.84000000003</v>
      </c>
      <c r="H332" s="29">
        <f>SUM(H275:H331)</f>
        <v>1453</v>
      </c>
      <c r="I332" s="28">
        <f t="shared" ref="I332:I401" si="16">IF(OR(H332=0,G332=0),0,G332/H332)</f>
        <v>263.79892635925671</v>
      </c>
      <c r="J332" s="28">
        <f>SUM(J275:J331)</f>
        <v>1189015.5199999998</v>
      </c>
      <c r="K332" s="30">
        <f t="shared" si="13"/>
        <v>6.4304906999278849E-2</v>
      </c>
      <c r="L332" s="28">
        <f t="shared" ref="L332:L401" si="17">G332/E332</f>
        <v>44.93734678445189</v>
      </c>
      <c r="M332" s="31"/>
    </row>
    <row r="333" spans="1:13" s="22" customFormat="1" x14ac:dyDescent="0.15">
      <c r="A333" s="16"/>
      <c r="B333" s="17" t="s">
        <v>729</v>
      </c>
      <c r="C333" s="23" t="s">
        <v>730</v>
      </c>
      <c r="D333" s="23" t="s">
        <v>731</v>
      </c>
      <c r="E333" s="18">
        <v>34</v>
      </c>
      <c r="F333" s="17" t="s">
        <v>732</v>
      </c>
      <c r="G333" s="18">
        <v>1638</v>
      </c>
      <c r="H333" s="19">
        <v>40</v>
      </c>
      <c r="I333" s="18">
        <f t="shared" si="16"/>
        <v>40.950000000000003</v>
      </c>
      <c r="J333" s="18">
        <v>4503.5</v>
      </c>
      <c r="K333" s="20">
        <f t="shared" si="13"/>
        <v>2.7480167397100593E-4</v>
      </c>
      <c r="L333" s="18">
        <f t="shared" si="17"/>
        <v>48.176470588235297</v>
      </c>
      <c r="M333" s="24"/>
    </row>
    <row r="334" spans="1:13" s="22" customFormat="1" x14ac:dyDescent="0.15">
      <c r="A334" s="16"/>
      <c r="B334" s="17" t="s">
        <v>729</v>
      </c>
      <c r="C334" s="23" t="s">
        <v>733</v>
      </c>
      <c r="D334" s="23" t="s">
        <v>734</v>
      </c>
      <c r="E334" s="18">
        <v>36.6</v>
      </c>
      <c r="F334" s="17" t="s">
        <v>732</v>
      </c>
      <c r="G334" s="18">
        <v>2280</v>
      </c>
      <c r="H334" s="19">
        <v>14</v>
      </c>
      <c r="I334" s="18">
        <f t="shared" si="16"/>
        <v>162.85714285714286</v>
      </c>
      <c r="J334" s="18">
        <v>5570</v>
      </c>
      <c r="K334" s="20">
        <f t="shared" si="13"/>
        <v>3.8250782457502656E-4</v>
      </c>
      <c r="L334" s="18">
        <f t="shared" si="17"/>
        <v>62.295081967213115</v>
      </c>
      <c r="M334" s="24"/>
    </row>
    <row r="335" spans="1:13" s="22" customFormat="1" x14ac:dyDescent="0.15">
      <c r="A335" s="16"/>
      <c r="B335" s="17" t="s">
        <v>735</v>
      </c>
      <c r="C335" s="23" t="s">
        <v>736</v>
      </c>
      <c r="D335" s="23" t="s">
        <v>737</v>
      </c>
      <c r="E335" s="18">
        <v>450.98</v>
      </c>
      <c r="F335" s="17" t="s">
        <v>738</v>
      </c>
      <c r="G335" s="18">
        <v>25640</v>
      </c>
      <c r="H335" s="19">
        <v>52</v>
      </c>
      <c r="I335" s="18">
        <f t="shared" si="16"/>
        <v>493.07692307692309</v>
      </c>
      <c r="J335" s="18">
        <v>62218</v>
      </c>
      <c r="K335" s="20">
        <f t="shared" ref="K335:K402" si="18">G335/$G$527</f>
        <v>4.3015353605717899E-3</v>
      </c>
      <c r="L335" s="18">
        <f t="shared" si="17"/>
        <v>56.853962481706503</v>
      </c>
      <c r="M335" s="32"/>
    </row>
    <row r="336" spans="1:13" s="22" customFormat="1" x14ac:dyDescent="0.15">
      <c r="A336" s="16"/>
      <c r="B336" s="17" t="s">
        <v>739</v>
      </c>
      <c r="C336" s="23" t="s">
        <v>740</v>
      </c>
      <c r="D336" s="23" t="s">
        <v>741</v>
      </c>
      <c r="E336" s="18">
        <v>390.86</v>
      </c>
      <c r="F336" s="17" t="s">
        <v>742</v>
      </c>
      <c r="G336" s="18">
        <v>11508.9</v>
      </c>
      <c r="H336" s="19">
        <v>61</v>
      </c>
      <c r="I336" s="18">
        <f t="shared" si="16"/>
        <v>188.67049180327868</v>
      </c>
      <c r="J336" s="18">
        <v>29327.599999999999</v>
      </c>
      <c r="K336" s="20">
        <f t="shared" si="18"/>
        <v>1.9308089044962821E-3</v>
      </c>
      <c r="L336" s="18">
        <f t="shared" si="17"/>
        <v>29.445069845980655</v>
      </c>
      <c r="M336" s="24"/>
    </row>
    <row r="337" spans="1:13" s="22" customFormat="1" x14ac:dyDescent="0.15">
      <c r="A337" s="16"/>
      <c r="B337" s="17" t="s">
        <v>729</v>
      </c>
      <c r="C337" s="23" t="s">
        <v>743</v>
      </c>
      <c r="D337" s="23" t="s">
        <v>744</v>
      </c>
      <c r="E337" s="18">
        <v>94.06</v>
      </c>
      <c r="F337" s="17" t="s">
        <v>742</v>
      </c>
      <c r="G337" s="18">
        <v>12090.3</v>
      </c>
      <c r="H337" s="19">
        <v>226</v>
      </c>
      <c r="I337" s="18">
        <f t="shared" si="16"/>
        <v>53.496902654867256</v>
      </c>
      <c r="J337" s="18">
        <v>38069.300000000003</v>
      </c>
      <c r="K337" s="20">
        <f t="shared" si="18"/>
        <v>2.0283483997629139E-3</v>
      </c>
      <c r="L337" s="18">
        <f t="shared" si="17"/>
        <v>128.53816712736551</v>
      </c>
      <c r="M337" s="24"/>
    </row>
    <row r="338" spans="1:13" s="22" customFormat="1" x14ac:dyDescent="0.15">
      <c r="A338" s="16"/>
      <c r="B338" s="17" t="s">
        <v>739</v>
      </c>
      <c r="C338" s="23" t="s">
        <v>745</v>
      </c>
      <c r="D338" s="23" t="s">
        <v>746</v>
      </c>
      <c r="E338" s="18">
        <v>486.46</v>
      </c>
      <c r="F338" s="17" t="s">
        <v>742</v>
      </c>
      <c r="G338" s="18">
        <v>40435</v>
      </c>
      <c r="H338" s="19">
        <v>500</v>
      </c>
      <c r="I338" s="18">
        <f t="shared" si="16"/>
        <v>80.87</v>
      </c>
      <c r="J338" s="18">
        <v>115376.5</v>
      </c>
      <c r="K338" s="20">
        <f t="shared" si="18"/>
        <v>6.7836420555663158E-3</v>
      </c>
      <c r="L338" s="18">
        <f t="shared" si="17"/>
        <v>83.120914360892982</v>
      </c>
      <c r="M338" s="32"/>
    </row>
    <row r="339" spans="1:13" s="22" customFormat="1" x14ac:dyDescent="0.15">
      <c r="A339" s="16"/>
      <c r="B339" s="17" t="s">
        <v>729</v>
      </c>
      <c r="C339" s="23" t="s">
        <v>747</v>
      </c>
      <c r="D339" s="23" t="s">
        <v>748</v>
      </c>
      <c r="E339" s="18">
        <v>720</v>
      </c>
      <c r="F339" s="17" t="s">
        <v>749</v>
      </c>
      <c r="G339" s="18">
        <v>53406</v>
      </c>
      <c r="H339" s="19">
        <v>373</v>
      </c>
      <c r="I339" s="18">
        <f t="shared" si="16"/>
        <v>143.17962466487936</v>
      </c>
      <c r="J339" s="18">
        <v>156690</v>
      </c>
      <c r="K339" s="20">
        <f t="shared" si="18"/>
        <v>8.9597424909008197E-3</v>
      </c>
      <c r="L339" s="18">
        <f t="shared" si="17"/>
        <v>74.174999999999997</v>
      </c>
      <c r="M339" s="32"/>
    </row>
    <row r="340" spans="1:13" s="22" customFormat="1" x14ac:dyDescent="0.15">
      <c r="A340" s="16"/>
      <c r="B340" s="17" t="s">
        <v>739</v>
      </c>
      <c r="C340" s="23" t="s">
        <v>750</v>
      </c>
      <c r="D340" s="23" t="s">
        <v>751</v>
      </c>
      <c r="E340" s="18">
        <v>615.91999999999996</v>
      </c>
      <c r="F340" s="17" t="s">
        <v>749</v>
      </c>
      <c r="G340" s="18">
        <v>18484</v>
      </c>
      <c r="H340" s="19">
        <v>106</v>
      </c>
      <c r="I340" s="18">
        <f t="shared" si="16"/>
        <v>174.37735849056602</v>
      </c>
      <c r="J340" s="18">
        <v>50744</v>
      </c>
      <c r="K340" s="20">
        <f t="shared" si="18"/>
        <v>3.1009976444933297E-3</v>
      </c>
      <c r="L340" s="18">
        <f t="shared" si="17"/>
        <v>30.010390959864921</v>
      </c>
      <c r="M340" s="32"/>
    </row>
    <row r="341" spans="1:13" s="22" customFormat="1" x14ac:dyDescent="0.15">
      <c r="A341" s="16"/>
      <c r="B341" s="17" t="s">
        <v>729</v>
      </c>
      <c r="C341" s="23" t="s">
        <v>752</v>
      </c>
      <c r="D341" s="23" t="s">
        <v>753</v>
      </c>
      <c r="E341" s="18">
        <v>45</v>
      </c>
      <c r="F341" s="17" t="s">
        <v>749</v>
      </c>
      <c r="G341" s="18">
        <v>8423</v>
      </c>
      <c r="H341" s="19">
        <v>58</v>
      </c>
      <c r="I341" s="18">
        <f t="shared" si="16"/>
        <v>145.22413793103448</v>
      </c>
      <c r="J341" s="18">
        <v>28946</v>
      </c>
      <c r="K341" s="20">
        <f t="shared" si="18"/>
        <v>1.4130979852611618E-3</v>
      </c>
      <c r="L341" s="18">
        <f t="shared" si="17"/>
        <v>187.17777777777778</v>
      </c>
      <c r="M341" s="32"/>
    </row>
    <row r="342" spans="1:13" s="22" customFormat="1" x14ac:dyDescent="0.15">
      <c r="A342" s="16"/>
      <c r="B342" s="17" t="s">
        <v>729</v>
      </c>
      <c r="C342" s="23" t="s">
        <v>754</v>
      </c>
      <c r="D342" s="23" t="s">
        <v>755</v>
      </c>
      <c r="E342" s="18">
        <v>303.01</v>
      </c>
      <c r="F342" s="17" t="s">
        <v>742</v>
      </c>
      <c r="G342" s="18">
        <v>18553</v>
      </c>
      <c r="H342" s="19">
        <v>112</v>
      </c>
      <c r="I342" s="18">
        <f t="shared" si="16"/>
        <v>165.65178571428572</v>
      </c>
      <c r="J342" s="18">
        <v>56548</v>
      </c>
      <c r="K342" s="20">
        <f t="shared" si="18"/>
        <v>3.1125735391844159E-3</v>
      </c>
      <c r="L342" s="18">
        <f t="shared" si="17"/>
        <v>61.229002343156992</v>
      </c>
      <c r="M342" s="32"/>
    </row>
    <row r="343" spans="1:13" s="22" customFormat="1" x14ac:dyDescent="0.15">
      <c r="A343" s="16"/>
      <c r="B343" s="17" t="s">
        <v>729</v>
      </c>
      <c r="C343" s="17" t="s">
        <v>756</v>
      </c>
      <c r="D343" s="23" t="s">
        <v>757</v>
      </c>
      <c r="E343" s="18">
        <v>122.19</v>
      </c>
      <c r="F343" s="17" t="s">
        <v>742</v>
      </c>
      <c r="G343" s="18">
        <v>5070</v>
      </c>
      <c r="H343" s="19">
        <v>80</v>
      </c>
      <c r="I343" s="18">
        <f t="shared" si="16"/>
        <v>63.375</v>
      </c>
      <c r="J343" s="18">
        <v>15883</v>
      </c>
      <c r="K343" s="20">
        <f t="shared" si="18"/>
        <v>8.5057660991025644E-4</v>
      </c>
      <c r="L343" s="18">
        <f t="shared" si="17"/>
        <v>41.492757181438741</v>
      </c>
      <c r="M343" s="32"/>
    </row>
    <row r="344" spans="1:13" s="22" customFormat="1" x14ac:dyDescent="0.15">
      <c r="A344" s="16"/>
      <c r="B344" s="17" t="s">
        <v>729</v>
      </c>
      <c r="C344" s="17" t="s">
        <v>758</v>
      </c>
      <c r="D344" s="23" t="s">
        <v>759</v>
      </c>
      <c r="E344" s="18">
        <v>179.70000000000002</v>
      </c>
      <c r="F344" s="17" t="s">
        <v>749</v>
      </c>
      <c r="G344" s="18">
        <v>8614</v>
      </c>
      <c r="H344" s="19">
        <v>101</v>
      </c>
      <c r="I344" s="18">
        <f t="shared" si="16"/>
        <v>85.287128712871294</v>
      </c>
      <c r="J344" s="18">
        <v>26256</v>
      </c>
      <c r="K344" s="20">
        <f t="shared" si="18"/>
        <v>1.4451414038988066E-3</v>
      </c>
      <c r="L344" s="18">
        <f t="shared" si="17"/>
        <v>47.935447968836947</v>
      </c>
      <c r="M344" s="32"/>
    </row>
    <row r="345" spans="1:13" s="22" customFormat="1" x14ac:dyDescent="0.15">
      <c r="A345" s="16"/>
      <c r="B345" s="17" t="s">
        <v>729</v>
      </c>
      <c r="C345" s="17" t="s">
        <v>760</v>
      </c>
      <c r="D345" s="23" t="s">
        <v>761</v>
      </c>
      <c r="E345" s="18">
        <v>223.06</v>
      </c>
      <c r="F345" s="17" t="s">
        <v>742</v>
      </c>
      <c r="G345" s="18">
        <v>10238.9</v>
      </c>
      <c r="H345" s="19">
        <v>60</v>
      </c>
      <c r="I345" s="18">
        <f t="shared" si="16"/>
        <v>170.64833333333334</v>
      </c>
      <c r="J345" s="18">
        <v>33062.6</v>
      </c>
      <c r="K345" s="20">
        <f t="shared" si="18"/>
        <v>1.7177453355444034E-3</v>
      </c>
      <c r="L345" s="18">
        <f t="shared" si="17"/>
        <v>45.901999462028151</v>
      </c>
      <c r="M345" s="32"/>
    </row>
    <row r="346" spans="1:13" s="22" customFormat="1" x14ac:dyDescent="0.15">
      <c r="A346" s="16"/>
      <c r="B346" s="17" t="s">
        <v>729</v>
      </c>
      <c r="C346" s="23" t="s">
        <v>762</v>
      </c>
      <c r="D346" s="23" t="s">
        <v>763</v>
      </c>
      <c r="E346" s="18">
        <v>90.6</v>
      </c>
      <c r="F346" s="17" t="s">
        <v>742</v>
      </c>
      <c r="G346" s="18">
        <v>17548</v>
      </c>
      <c r="H346" s="19">
        <v>179</v>
      </c>
      <c r="I346" s="18">
        <f t="shared" si="16"/>
        <v>98.033519553072622</v>
      </c>
      <c r="J346" s="18">
        <v>54804</v>
      </c>
      <c r="K346" s="20">
        <f t="shared" si="18"/>
        <v>2.9439681165098976E-3</v>
      </c>
      <c r="L346" s="18">
        <f t="shared" si="17"/>
        <v>193.68653421633556</v>
      </c>
      <c r="M346" s="32"/>
    </row>
    <row r="347" spans="1:13" s="22" customFormat="1" x14ac:dyDescent="0.15">
      <c r="A347" s="16"/>
      <c r="B347" s="17" t="s">
        <v>729</v>
      </c>
      <c r="C347" s="23" t="s">
        <v>764</v>
      </c>
      <c r="D347" s="23" t="s">
        <v>765</v>
      </c>
      <c r="E347" s="18">
        <v>488.17</v>
      </c>
      <c r="F347" s="17" t="s">
        <v>749</v>
      </c>
      <c r="G347" s="18">
        <v>21865</v>
      </c>
      <c r="H347" s="19">
        <v>46</v>
      </c>
      <c r="I347" s="18">
        <f t="shared" si="16"/>
        <v>475.32608695652175</v>
      </c>
      <c r="J347" s="18">
        <v>60597</v>
      </c>
      <c r="K347" s="20">
        <f t="shared" si="18"/>
        <v>3.6682164843565598E-3</v>
      </c>
      <c r="L347" s="18">
        <f t="shared" si="17"/>
        <v>44.789724890919146</v>
      </c>
      <c r="M347" s="32"/>
    </row>
    <row r="348" spans="1:13" s="22" customFormat="1" x14ac:dyDescent="0.15">
      <c r="A348" s="16"/>
      <c r="B348" s="17" t="s">
        <v>739</v>
      </c>
      <c r="C348" s="23" t="s">
        <v>766</v>
      </c>
      <c r="D348" s="17" t="s">
        <v>767</v>
      </c>
      <c r="E348" s="18">
        <v>125</v>
      </c>
      <c r="F348" s="17" t="s">
        <v>742</v>
      </c>
      <c r="G348" s="18">
        <v>6909</v>
      </c>
      <c r="H348" s="19">
        <v>101</v>
      </c>
      <c r="I348" s="18">
        <f t="shared" si="16"/>
        <v>68.405940594059402</v>
      </c>
      <c r="J348" s="18">
        <v>16353</v>
      </c>
      <c r="K348" s="20">
        <f t="shared" si="18"/>
        <v>1.1590993684161661E-3</v>
      </c>
      <c r="L348" s="18">
        <f t="shared" si="17"/>
        <v>55.271999999999998</v>
      </c>
      <c r="M348" s="32"/>
    </row>
    <row r="349" spans="1:13" s="22" customFormat="1" x14ac:dyDescent="0.15">
      <c r="A349" s="16"/>
      <c r="B349" s="17" t="s">
        <v>739</v>
      </c>
      <c r="C349" s="23" t="s">
        <v>768</v>
      </c>
      <c r="D349" s="17" t="s">
        <v>769</v>
      </c>
      <c r="E349" s="18">
        <v>240</v>
      </c>
      <c r="F349" s="17" t="s">
        <v>749</v>
      </c>
      <c r="G349" s="18">
        <v>12356</v>
      </c>
      <c r="H349" s="19">
        <v>14</v>
      </c>
      <c r="I349" s="18">
        <f t="shared" si="16"/>
        <v>882.57142857142856</v>
      </c>
      <c r="J349" s="18">
        <v>39216</v>
      </c>
      <c r="K349" s="20">
        <f t="shared" si="18"/>
        <v>2.0729239826530826E-3</v>
      </c>
      <c r="L349" s="18">
        <f t="shared" si="17"/>
        <v>51.483333333333334</v>
      </c>
      <c r="M349" s="32"/>
    </row>
    <row r="350" spans="1:13" s="22" customFormat="1" x14ac:dyDescent="0.15">
      <c r="A350" s="16"/>
      <c r="B350" s="17" t="s">
        <v>729</v>
      </c>
      <c r="C350" s="23" t="s">
        <v>770</v>
      </c>
      <c r="D350" s="17" t="s">
        <v>771</v>
      </c>
      <c r="E350" s="18">
        <v>404</v>
      </c>
      <c r="F350" s="17" t="s">
        <v>742</v>
      </c>
      <c r="G350" s="18">
        <v>23987</v>
      </c>
      <c r="H350" s="19">
        <v>109</v>
      </c>
      <c r="I350" s="18">
        <f t="shared" si="16"/>
        <v>220.06422018348624</v>
      </c>
      <c r="J350" s="18">
        <v>73053</v>
      </c>
      <c r="K350" s="20">
        <f t="shared" si="18"/>
        <v>4.0242171877548959E-3</v>
      </c>
      <c r="L350" s="18">
        <f t="shared" si="17"/>
        <v>59.373762376237622</v>
      </c>
      <c r="M350" s="32"/>
    </row>
    <row r="351" spans="1:13" s="22" customFormat="1" x14ac:dyDescent="0.15">
      <c r="A351" s="16"/>
      <c r="B351" s="17" t="s">
        <v>729</v>
      </c>
      <c r="C351" s="23" t="s">
        <v>772</v>
      </c>
      <c r="D351" s="17" t="s">
        <v>773</v>
      </c>
      <c r="E351" s="18">
        <v>75.19</v>
      </c>
      <c r="F351" s="17" t="s">
        <v>742</v>
      </c>
      <c r="G351" s="18">
        <v>18783.2</v>
      </c>
      <c r="H351" s="19">
        <v>145</v>
      </c>
      <c r="I351" s="18">
        <f t="shared" si="16"/>
        <v>129.53931034482758</v>
      </c>
      <c r="J351" s="18">
        <v>61655.199999999997</v>
      </c>
      <c r="K351" s="20">
        <f t="shared" si="18"/>
        <v>3.1511934081393154E-3</v>
      </c>
      <c r="L351" s="18">
        <f t="shared" si="17"/>
        <v>249.80981513499137</v>
      </c>
      <c r="M351" s="32"/>
    </row>
    <row r="352" spans="1:13" s="22" customFormat="1" x14ac:dyDescent="0.15">
      <c r="A352" s="16"/>
      <c r="B352" s="17" t="s">
        <v>729</v>
      </c>
      <c r="C352" s="23" t="s">
        <v>774</v>
      </c>
      <c r="D352" s="23" t="s">
        <v>775</v>
      </c>
      <c r="E352" s="18">
        <v>402.76</v>
      </c>
      <c r="F352" s="17" t="s">
        <v>749</v>
      </c>
      <c r="G352" s="18">
        <v>45977</v>
      </c>
      <c r="H352" s="19">
        <v>114</v>
      </c>
      <c r="I352" s="18">
        <f t="shared" si="16"/>
        <v>403.30701754385967</v>
      </c>
      <c r="J352" s="18">
        <v>126546</v>
      </c>
      <c r="K352" s="20">
        <f t="shared" si="18"/>
        <v>7.7134044958271919E-3</v>
      </c>
      <c r="L352" s="18">
        <f t="shared" si="17"/>
        <v>114.15483166153541</v>
      </c>
      <c r="M352" s="32"/>
    </row>
    <row r="353" spans="1:13" s="22" customFormat="1" x14ac:dyDescent="0.15">
      <c r="A353" s="16"/>
      <c r="B353" s="17" t="s">
        <v>729</v>
      </c>
      <c r="C353" s="23" t="s">
        <v>776</v>
      </c>
      <c r="D353" s="23" t="s">
        <v>777</v>
      </c>
      <c r="E353" s="18">
        <v>15</v>
      </c>
      <c r="F353" s="17" t="s">
        <v>742</v>
      </c>
      <c r="G353" s="18">
        <v>1280</v>
      </c>
      <c r="H353" s="19">
        <v>34</v>
      </c>
      <c r="I353" s="18">
        <f t="shared" si="16"/>
        <v>37.647058823529413</v>
      </c>
      <c r="J353" s="18">
        <v>3722</v>
      </c>
      <c r="K353" s="20">
        <f t="shared" si="18"/>
        <v>2.1474123484913773E-4</v>
      </c>
      <c r="L353" s="18">
        <f t="shared" si="17"/>
        <v>85.333333333333329</v>
      </c>
      <c r="M353" s="24"/>
    </row>
    <row r="354" spans="1:13" s="22" customFormat="1" x14ac:dyDescent="0.15">
      <c r="A354" s="16"/>
      <c r="B354" s="17" t="s">
        <v>729</v>
      </c>
      <c r="C354" s="23" t="s">
        <v>778</v>
      </c>
      <c r="D354" s="23" t="s">
        <v>779</v>
      </c>
      <c r="E354" s="18">
        <v>150</v>
      </c>
      <c r="F354" s="17" t="s">
        <v>742</v>
      </c>
      <c r="G354" s="18">
        <v>27285</v>
      </c>
      <c r="H354" s="19">
        <v>112</v>
      </c>
      <c r="I354" s="18">
        <f t="shared" si="16"/>
        <v>243.61607142857142</v>
      </c>
      <c r="J354" s="18">
        <v>80508</v>
      </c>
      <c r="K354" s="20">
        <f t="shared" si="18"/>
        <v>4.5775114006708769E-3</v>
      </c>
      <c r="L354" s="18">
        <f t="shared" si="17"/>
        <v>181.9</v>
      </c>
      <c r="M354" s="24"/>
    </row>
    <row r="355" spans="1:13" s="22" customFormat="1" x14ac:dyDescent="0.15">
      <c r="A355" s="16"/>
      <c r="B355" s="17" t="s">
        <v>729</v>
      </c>
      <c r="C355" s="23" t="s">
        <v>780</v>
      </c>
      <c r="D355" s="23" t="s">
        <v>781</v>
      </c>
      <c r="E355" s="18">
        <v>263</v>
      </c>
      <c r="F355" s="17" t="s">
        <v>742</v>
      </c>
      <c r="G355" s="18">
        <v>12291</v>
      </c>
      <c r="H355" s="19">
        <v>50</v>
      </c>
      <c r="I355" s="18">
        <f t="shared" si="16"/>
        <v>245.82</v>
      </c>
      <c r="J355" s="18">
        <v>40919</v>
      </c>
      <c r="K355" s="20">
        <f t="shared" si="18"/>
        <v>2.0620191543208998E-3</v>
      </c>
      <c r="L355" s="18">
        <f t="shared" si="17"/>
        <v>46.733840304182507</v>
      </c>
      <c r="M355" s="24"/>
    </row>
    <row r="356" spans="1:13" s="22" customFormat="1" x14ac:dyDescent="0.15">
      <c r="A356" s="16"/>
      <c r="B356" s="17" t="s">
        <v>729</v>
      </c>
      <c r="C356" s="23" t="s">
        <v>782</v>
      </c>
      <c r="D356" s="23" t="s">
        <v>783</v>
      </c>
      <c r="E356" s="18">
        <v>185</v>
      </c>
      <c r="F356" s="17" t="s">
        <v>749</v>
      </c>
      <c r="G356" s="18">
        <v>14701</v>
      </c>
      <c r="H356" s="19">
        <v>55</v>
      </c>
      <c r="I356" s="18">
        <f t="shared" si="16"/>
        <v>267.29090909090911</v>
      </c>
      <c r="J356" s="18">
        <v>38715</v>
      </c>
      <c r="K356" s="20">
        <f t="shared" si="18"/>
        <v>2.4663366355602919E-3</v>
      </c>
      <c r="L356" s="18">
        <f t="shared" si="17"/>
        <v>79.464864864864865</v>
      </c>
      <c r="M356" s="24"/>
    </row>
    <row r="357" spans="1:13" s="22" customFormat="1" x14ac:dyDescent="0.15">
      <c r="A357" s="16"/>
      <c r="B357" s="17" t="s">
        <v>784</v>
      </c>
      <c r="C357" s="23" t="s">
        <v>785</v>
      </c>
      <c r="D357" s="23" t="s">
        <v>786</v>
      </c>
      <c r="E357" s="18">
        <v>445</v>
      </c>
      <c r="F357" s="17" t="s">
        <v>742</v>
      </c>
      <c r="G357" s="18">
        <v>14970</v>
      </c>
      <c r="H357" s="19">
        <v>23</v>
      </c>
      <c r="I357" s="18">
        <f t="shared" si="16"/>
        <v>650.86956521739125</v>
      </c>
      <c r="J357" s="18">
        <v>42210</v>
      </c>
      <c r="K357" s="20">
        <f t="shared" si="18"/>
        <v>2.511465848196556E-3</v>
      </c>
      <c r="L357" s="18">
        <f t="shared" si="17"/>
        <v>33.640449438202246</v>
      </c>
      <c r="M357" s="24"/>
    </row>
    <row r="358" spans="1:13" s="22" customFormat="1" x14ac:dyDescent="0.15">
      <c r="A358" s="16"/>
      <c r="B358" s="17" t="s">
        <v>784</v>
      </c>
      <c r="C358" s="23" t="s">
        <v>787</v>
      </c>
      <c r="D358" s="23" t="s">
        <v>788</v>
      </c>
      <c r="E358" s="18">
        <v>247.15</v>
      </c>
      <c r="F358" s="17" t="s">
        <v>749</v>
      </c>
      <c r="G358" s="18">
        <v>6020</v>
      </c>
      <c r="H358" s="19">
        <v>13</v>
      </c>
      <c r="I358" s="18">
        <f t="shared" si="16"/>
        <v>463.07692307692309</v>
      </c>
      <c r="J358" s="18">
        <v>35376</v>
      </c>
      <c r="K358" s="20">
        <f t="shared" si="18"/>
        <v>1.0099548701498508E-3</v>
      </c>
      <c r="L358" s="18">
        <f t="shared" si="17"/>
        <v>24.357677523770988</v>
      </c>
      <c r="M358" s="24"/>
    </row>
    <row r="359" spans="1:13" s="22" customFormat="1" x14ac:dyDescent="0.15">
      <c r="A359" s="16"/>
      <c r="B359" s="17" t="s">
        <v>789</v>
      </c>
      <c r="C359" s="23" t="s">
        <v>790</v>
      </c>
      <c r="D359" s="23" t="s">
        <v>791</v>
      </c>
      <c r="E359" s="18">
        <v>298</v>
      </c>
      <c r="F359" s="17" t="s">
        <v>742</v>
      </c>
      <c r="G359" s="18">
        <v>9898</v>
      </c>
      <c r="H359" s="19">
        <v>21</v>
      </c>
      <c r="I359" s="18">
        <f t="shared" si="16"/>
        <v>471.33333333333331</v>
      </c>
      <c r="J359" s="18">
        <v>27550</v>
      </c>
      <c r="K359" s="20">
        <f t="shared" si="18"/>
        <v>1.6605537051068479E-3</v>
      </c>
      <c r="L359" s="18">
        <f t="shared" si="17"/>
        <v>33.214765100671144</v>
      </c>
      <c r="M359" s="24"/>
    </row>
    <row r="360" spans="1:13" s="22" customFormat="1" x14ac:dyDescent="0.15">
      <c r="A360" s="16"/>
      <c r="B360" s="17" t="s">
        <v>729</v>
      </c>
      <c r="C360" s="23" t="s">
        <v>792</v>
      </c>
      <c r="D360" s="23" t="s">
        <v>793</v>
      </c>
      <c r="E360" s="18">
        <v>197.34</v>
      </c>
      <c r="F360" s="17" t="s">
        <v>749</v>
      </c>
      <c r="G360" s="18">
        <v>14664</v>
      </c>
      <c r="H360" s="19">
        <v>53</v>
      </c>
      <c r="I360" s="18">
        <f t="shared" si="16"/>
        <v>276.67924528301887</v>
      </c>
      <c r="J360" s="18">
        <v>50790</v>
      </c>
      <c r="K360" s="20">
        <f t="shared" si="18"/>
        <v>2.4601292717404341E-3</v>
      </c>
      <c r="L360" s="18">
        <f t="shared" si="17"/>
        <v>74.308300395256921</v>
      </c>
      <c r="M360" s="24"/>
    </row>
    <row r="361" spans="1:13" s="22" customFormat="1" x14ac:dyDescent="0.15">
      <c r="A361" s="16"/>
      <c r="B361" s="17" t="s">
        <v>729</v>
      </c>
      <c r="C361" s="23" t="s">
        <v>794</v>
      </c>
      <c r="D361" s="23" t="s">
        <v>795</v>
      </c>
      <c r="E361" s="18">
        <v>246</v>
      </c>
      <c r="F361" s="17" t="s">
        <v>742</v>
      </c>
      <c r="G361" s="18">
        <v>3960</v>
      </c>
      <c r="H361" s="19">
        <v>34</v>
      </c>
      <c r="I361" s="18">
        <f t="shared" si="16"/>
        <v>116.47058823529412</v>
      </c>
      <c r="J361" s="18">
        <v>18511</v>
      </c>
      <c r="K361" s="20">
        <f t="shared" si="18"/>
        <v>6.6435569531451987E-4</v>
      </c>
      <c r="L361" s="18">
        <f t="shared" si="17"/>
        <v>16.097560975609756</v>
      </c>
      <c r="M361" s="24"/>
    </row>
    <row r="362" spans="1:13" s="22" customFormat="1" x14ac:dyDescent="0.15">
      <c r="A362" s="16"/>
      <c r="B362" s="17" t="s">
        <v>729</v>
      </c>
      <c r="C362" s="23" t="s">
        <v>796</v>
      </c>
      <c r="D362" s="23" t="s">
        <v>797</v>
      </c>
      <c r="E362" s="18">
        <v>56</v>
      </c>
      <c r="F362" s="17" t="s">
        <v>742</v>
      </c>
      <c r="G362" s="18">
        <v>2683</v>
      </c>
      <c r="H362" s="19">
        <v>64</v>
      </c>
      <c r="I362" s="18">
        <f t="shared" si="16"/>
        <v>41.921875</v>
      </c>
      <c r="J362" s="18">
        <v>8407</v>
      </c>
      <c r="K362" s="20">
        <f t="shared" si="18"/>
        <v>4.5011776023455981E-4</v>
      </c>
      <c r="L362" s="18">
        <f t="shared" si="17"/>
        <v>47.910714285714285</v>
      </c>
      <c r="M362" s="24"/>
    </row>
    <row r="363" spans="1:13" s="22" customFormat="1" x14ac:dyDescent="0.15">
      <c r="A363" s="34"/>
      <c r="B363" s="17" t="s">
        <v>729</v>
      </c>
      <c r="C363" s="23" t="s">
        <v>798</v>
      </c>
      <c r="D363" s="23" t="s">
        <v>799</v>
      </c>
      <c r="E363" s="18">
        <v>244.86</v>
      </c>
      <c r="F363" s="17" t="s">
        <v>749</v>
      </c>
      <c r="G363" s="18">
        <v>7001</v>
      </c>
      <c r="H363" s="19">
        <v>34</v>
      </c>
      <c r="I363" s="18">
        <f t="shared" si="16"/>
        <v>205.91176470588235</v>
      </c>
      <c r="J363" s="18">
        <v>21465</v>
      </c>
      <c r="K363" s="20">
        <f t="shared" si="18"/>
        <v>1.1745338946709477E-3</v>
      </c>
      <c r="L363" s="18">
        <f t="shared" si="17"/>
        <v>28.591848403169156</v>
      </c>
      <c r="M363" s="24"/>
    </row>
    <row r="364" spans="1:13" s="22" customFormat="1" x14ac:dyDescent="0.15">
      <c r="A364" s="34"/>
      <c r="B364" s="17" t="s">
        <v>729</v>
      </c>
      <c r="C364" s="44" t="s">
        <v>800</v>
      </c>
      <c r="D364" s="23" t="s">
        <v>801</v>
      </c>
      <c r="E364" s="18">
        <v>32.75</v>
      </c>
      <c r="F364" s="17" t="s">
        <v>742</v>
      </c>
      <c r="G364" s="18">
        <v>2000</v>
      </c>
      <c r="H364" s="19">
        <v>23</v>
      </c>
      <c r="I364" s="18">
        <f t="shared" si="16"/>
        <v>86.956521739130437</v>
      </c>
      <c r="J364" s="18">
        <v>6498</v>
      </c>
      <c r="K364" s="20">
        <f t="shared" si="18"/>
        <v>3.3553317945177771E-4</v>
      </c>
      <c r="L364" s="18">
        <f t="shared" si="17"/>
        <v>61.068702290076338</v>
      </c>
      <c r="M364" s="32"/>
    </row>
    <row r="365" spans="1:13" s="22" customFormat="1" x14ac:dyDescent="0.15">
      <c r="A365" s="34"/>
      <c r="B365" s="17" t="s">
        <v>729</v>
      </c>
      <c r="C365" s="44" t="s">
        <v>802</v>
      </c>
      <c r="D365" s="23" t="s">
        <v>803</v>
      </c>
      <c r="E365" s="18">
        <v>16</v>
      </c>
      <c r="F365" s="17" t="s">
        <v>742</v>
      </c>
      <c r="G365" s="18">
        <v>1825</v>
      </c>
      <c r="H365" s="19">
        <v>45</v>
      </c>
      <c r="I365" s="18">
        <f t="shared" si="16"/>
        <v>40.555555555555557</v>
      </c>
      <c r="J365" s="18">
        <v>9542</v>
      </c>
      <c r="K365" s="20">
        <f t="shared" si="18"/>
        <v>3.0617402624974715E-4</v>
      </c>
      <c r="L365" s="18">
        <f t="shared" si="17"/>
        <v>114.0625</v>
      </c>
      <c r="M365" s="32"/>
    </row>
    <row r="366" spans="1:13" s="22" customFormat="1" x14ac:dyDescent="0.15">
      <c r="A366" s="34"/>
      <c r="B366" s="17" t="s">
        <v>729</v>
      </c>
      <c r="C366" s="44" t="s">
        <v>804</v>
      </c>
      <c r="D366" s="23" t="s">
        <v>805</v>
      </c>
      <c r="E366" s="18">
        <v>20</v>
      </c>
      <c r="F366" s="17" t="s">
        <v>742</v>
      </c>
      <c r="G366" s="18">
        <v>2263</v>
      </c>
      <c r="H366" s="19">
        <v>11</v>
      </c>
      <c r="I366" s="18">
        <f t="shared" si="16"/>
        <v>205.72727272727272</v>
      </c>
      <c r="J366" s="18">
        <v>6009</v>
      </c>
      <c r="K366" s="20">
        <f t="shared" si="18"/>
        <v>3.7965579254968648E-4</v>
      </c>
      <c r="L366" s="18">
        <f t="shared" si="17"/>
        <v>113.15</v>
      </c>
      <c r="M366" s="32"/>
    </row>
    <row r="367" spans="1:13" s="22" customFormat="1" x14ac:dyDescent="0.15">
      <c r="A367" s="34"/>
      <c r="B367" s="17" t="s">
        <v>729</v>
      </c>
      <c r="C367" s="44" t="s">
        <v>806</v>
      </c>
      <c r="D367" s="23" t="s">
        <v>807</v>
      </c>
      <c r="E367" s="18">
        <v>30</v>
      </c>
      <c r="F367" s="17" t="s">
        <v>808</v>
      </c>
      <c r="G367" s="18">
        <v>90</v>
      </c>
      <c r="H367" s="19">
        <v>1</v>
      </c>
      <c r="I367" s="18">
        <f t="shared" si="16"/>
        <v>90</v>
      </c>
      <c r="J367" s="18">
        <v>609</v>
      </c>
      <c r="K367" s="20">
        <f t="shared" si="18"/>
        <v>1.5098993075329996E-5</v>
      </c>
      <c r="L367" s="18">
        <f t="shared" si="17"/>
        <v>3</v>
      </c>
      <c r="M367" s="32"/>
    </row>
    <row r="368" spans="1:13" s="39" customFormat="1" x14ac:dyDescent="0.15">
      <c r="A368" s="25" t="s">
        <v>33</v>
      </c>
      <c r="B368" s="26"/>
      <c r="C368" s="26"/>
      <c r="D368" s="27"/>
      <c r="E368" s="28">
        <f>SUM(E333:E362)</f>
        <v>7630.0499999999993</v>
      </c>
      <c r="F368" s="27"/>
      <c r="G368" s="28">
        <f>SUM(G333:G367)</f>
        <v>484737.3</v>
      </c>
      <c r="H368" s="29">
        <f>SUM(H333:H362)</f>
        <v>2950</v>
      </c>
      <c r="I368" s="28">
        <f t="shared" si="16"/>
        <v>164.31772881355931</v>
      </c>
      <c r="J368" s="28">
        <f>SUM(J333:J362)</f>
        <v>1402126.7</v>
      </c>
      <c r="K368" s="30">
        <f t="shared" si="18"/>
        <v>8.1322723733935093E-2</v>
      </c>
      <c r="L368" s="28">
        <f t="shared" si="17"/>
        <v>63.530029292075419</v>
      </c>
      <c r="M368" s="31"/>
    </row>
    <row r="369" spans="1:13" s="22" customFormat="1" x14ac:dyDescent="0.15">
      <c r="A369" s="16"/>
      <c r="B369" s="17" t="s">
        <v>809</v>
      </c>
      <c r="C369" s="23" t="s">
        <v>810</v>
      </c>
      <c r="D369" s="23" t="s">
        <v>811</v>
      </c>
      <c r="E369" s="18">
        <v>290</v>
      </c>
      <c r="F369" s="17" t="s">
        <v>812</v>
      </c>
      <c r="G369" s="18">
        <v>12362.5</v>
      </c>
      <c r="H369" s="19">
        <v>45</v>
      </c>
      <c r="I369" s="18">
        <f t="shared" si="16"/>
        <v>274.72222222222223</v>
      </c>
      <c r="J369" s="18">
        <v>39846.5</v>
      </c>
      <c r="K369" s="20">
        <f t="shared" si="18"/>
        <v>2.0740144654863009E-3</v>
      </c>
      <c r="L369" s="18">
        <f t="shared" si="17"/>
        <v>42.629310344827587</v>
      </c>
      <c r="M369" s="24"/>
    </row>
    <row r="370" spans="1:13" s="22" customFormat="1" x14ac:dyDescent="0.15">
      <c r="A370" s="16"/>
      <c r="B370" s="17" t="s">
        <v>784</v>
      </c>
      <c r="C370" s="23" t="s">
        <v>813</v>
      </c>
      <c r="D370" s="23" t="s">
        <v>814</v>
      </c>
      <c r="E370" s="18">
        <v>280</v>
      </c>
      <c r="F370" s="17" t="s">
        <v>356</v>
      </c>
      <c r="G370" s="18">
        <v>15896</v>
      </c>
      <c r="H370" s="19">
        <v>80</v>
      </c>
      <c r="I370" s="18">
        <f t="shared" si="16"/>
        <v>198.7</v>
      </c>
      <c r="J370" s="18">
        <v>46721</v>
      </c>
      <c r="K370" s="20">
        <f t="shared" si="18"/>
        <v>2.666817710282729E-3</v>
      </c>
      <c r="L370" s="18">
        <f t="shared" si="17"/>
        <v>56.771428571428572</v>
      </c>
      <c r="M370" s="24"/>
    </row>
    <row r="371" spans="1:13" s="22" customFormat="1" x14ac:dyDescent="0.15">
      <c r="A371" s="16"/>
      <c r="B371" s="17" t="s">
        <v>809</v>
      </c>
      <c r="C371" s="23" t="s">
        <v>815</v>
      </c>
      <c r="D371" s="23" t="s">
        <v>816</v>
      </c>
      <c r="E371" s="18">
        <v>283.75</v>
      </c>
      <c r="F371" s="17" t="s">
        <v>812</v>
      </c>
      <c r="G371" s="18">
        <v>18478</v>
      </c>
      <c r="H371" s="19">
        <v>39</v>
      </c>
      <c r="I371" s="18">
        <f t="shared" si="16"/>
        <v>473.79487179487177</v>
      </c>
      <c r="J371" s="18">
        <v>62098</v>
      </c>
      <c r="K371" s="20">
        <f t="shared" si="18"/>
        <v>3.0999910449549741E-3</v>
      </c>
      <c r="L371" s="18">
        <f t="shared" si="17"/>
        <v>65.120704845814984</v>
      </c>
      <c r="M371" s="24"/>
    </row>
    <row r="372" spans="1:13" s="22" customFormat="1" x14ac:dyDescent="0.15">
      <c r="A372" s="16"/>
      <c r="B372" s="17" t="s">
        <v>809</v>
      </c>
      <c r="C372" s="23" t="s">
        <v>817</v>
      </c>
      <c r="D372" s="23" t="s">
        <v>818</v>
      </c>
      <c r="E372" s="18">
        <v>258.79000000000002</v>
      </c>
      <c r="F372" s="17" t="s">
        <v>356</v>
      </c>
      <c r="G372" s="18">
        <v>11655</v>
      </c>
      <c r="H372" s="19">
        <v>69</v>
      </c>
      <c r="I372" s="18">
        <f t="shared" si="16"/>
        <v>168.91304347826087</v>
      </c>
      <c r="J372" s="18">
        <v>36667</v>
      </c>
      <c r="K372" s="20">
        <f t="shared" si="18"/>
        <v>1.9553196032552345E-3</v>
      </c>
      <c r="L372" s="18">
        <f t="shared" si="17"/>
        <v>45.03651609413037</v>
      </c>
      <c r="M372" s="32"/>
    </row>
    <row r="373" spans="1:13" s="22" customFormat="1" x14ac:dyDescent="0.15">
      <c r="A373" s="16"/>
      <c r="B373" s="17" t="s">
        <v>809</v>
      </c>
      <c r="C373" s="23" t="s">
        <v>819</v>
      </c>
      <c r="D373" s="23" t="s">
        <v>820</v>
      </c>
      <c r="E373" s="18">
        <v>232</v>
      </c>
      <c r="F373" s="17" t="s">
        <v>812</v>
      </c>
      <c r="G373" s="18">
        <v>19624</v>
      </c>
      <c r="H373" s="19">
        <v>138</v>
      </c>
      <c r="I373" s="18">
        <f t="shared" si="16"/>
        <v>142.20289855072463</v>
      </c>
      <c r="J373" s="18">
        <v>57356</v>
      </c>
      <c r="K373" s="20">
        <f t="shared" si="18"/>
        <v>3.2922515567808427E-3</v>
      </c>
      <c r="L373" s="18">
        <f t="shared" si="17"/>
        <v>84.58620689655173</v>
      </c>
      <c r="M373" s="32"/>
    </row>
    <row r="374" spans="1:13" s="22" customFormat="1" x14ac:dyDescent="0.15">
      <c r="A374" s="16"/>
      <c r="B374" s="17" t="s">
        <v>784</v>
      </c>
      <c r="C374" s="23" t="s">
        <v>821</v>
      </c>
      <c r="D374" s="23" t="s">
        <v>822</v>
      </c>
      <c r="E374" s="18">
        <v>303.31</v>
      </c>
      <c r="F374" s="17" t="s">
        <v>812</v>
      </c>
      <c r="G374" s="18">
        <v>11312</v>
      </c>
      <c r="H374" s="19">
        <v>16</v>
      </c>
      <c r="I374" s="18">
        <f t="shared" si="16"/>
        <v>707</v>
      </c>
      <c r="J374" s="18">
        <v>47634</v>
      </c>
      <c r="K374" s="20">
        <f t="shared" si="18"/>
        <v>1.8977756629792546E-3</v>
      </c>
      <c r="L374" s="18">
        <f t="shared" si="17"/>
        <v>37.295176552042463</v>
      </c>
      <c r="M374" s="32"/>
    </row>
    <row r="375" spans="1:13" s="22" customFormat="1" x14ac:dyDescent="0.15">
      <c r="A375" s="16"/>
      <c r="B375" s="17" t="s">
        <v>784</v>
      </c>
      <c r="C375" s="23" t="s">
        <v>823</v>
      </c>
      <c r="D375" s="23" t="s">
        <v>824</v>
      </c>
      <c r="E375" s="18">
        <v>218</v>
      </c>
      <c r="F375" s="17" t="s">
        <v>812</v>
      </c>
      <c r="G375" s="18">
        <v>17309</v>
      </c>
      <c r="H375" s="19">
        <v>61</v>
      </c>
      <c r="I375" s="18">
        <f t="shared" si="16"/>
        <v>283.75409836065575</v>
      </c>
      <c r="J375" s="18">
        <v>53280</v>
      </c>
      <c r="K375" s="20">
        <f t="shared" si="18"/>
        <v>2.9038719015654101E-3</v>
      </c>
      <c r="L375" s="18">
        <f t="shared" si="17"/>
        <v>79.399082568807344</v>
      </c>
      <c r="M375" s="32"/>
    </row>
    <row r="376" spans="1:13" s="22" customFormat="1" x14ac:dyDescent="0.15">
      <c r="A376" s="16"/>
      <c r="B376" s="17" t="s">
        <v>809</v>
      </c>
      <c r="C376" s="23" t="s">
        <v>825</v>
      </c>
      <c r="D376" s="23" t="s">
        <v>826</v>
      </c>
      <c r="E376" s="18">
        <v>408.26</v>
      </c>
      <c r="F376" s="17" t="s">
        <v>812</v>
      </c>
      <c r="G376" s="18">
        <v>14189</v>
      </c>
      <c r="H376" s="19">
        <v>42</v>
      </c>
      <c r="I376" s="18">
        <f t="shared" si="16"/>
        <v>337.83333333333331</v>
      </c>
      <c r="J376" s="18">
        <v>44555</v>
      </c>
      <c r="K376" s="20">
        <f t="shared" si="18"/>
        <v>2.3804401416206368E-3</v>
      </c>
      <c r="L376" s="18">
        <f t="shared" si="17"/>
        <v>34.754813109293096</v>
      </c>
      <c r="M376" s="32"/>
    </row>
    <row r="377" spans="1:13" s="22" customFormat="1" x14ac:dyDescent="0.15">
      <c r="A377" s="16"/>
      <c r="B377" s="17" t="s">
        <v>809</v>
      </c>
      <c r="C377" s="23" t="s">
        <v>827</v>
      </c>
      <c r="D377" s="23" t="s">
        <v>828</v>
      </c>
      <c r="E377" s="18">
        <v>1339.32</v>
      </c>
      <c r="F377" s="17" t="s">
        <v>812</v>
      </c>
      <c r="G377" s="18">
        <v>27301</v>
      </c>
      <c r="H377" s="19">
        <v>107</v>
      </c>
      <c r="I377" s="18">
        <f t="shared" si="16"/>
        <v>255.14953271028037</v>
      </c>
      <c r="J377" s="18">
        <v>97694</v>
      </c>
      <c r="K377" s="20">
        <f t="shared" si="18"/>
        <v>4.5801956661064916E-3</v>
      </c>
      <c r="L377" s="18">
        <f t="shared" si="17"/>
        <v>20.384224830511005</v>
      </c>
      <c r="M377" s="32"/>
    </row>
    <row r="378" spans="1:13" s="22" customFormat="1" x14ac:dyDescent="0.15">
      <c r="A378" s="16"/>
      <c r="B378" s="17" t="s">
        <v>809</v>
      </c>
      <c r="C378" s="23" t="s">
        <v>829</v>
      </c>
      <c r="D378" s="23" t="s">
        <v>830</v>
      </c>
      <c r="E378" s="18">
        <v>1020</v>
      </c>
      <c r="F378" s="17" t="s">
        <v>812</v>
      </c>
      <c r="G378" s="18">
        <v>62688.67</v>
      </c>
      <c r="H378" s="19">
        <v>360</v>
      </c>
      <c r="I378" s="18">
        <f t="shared" si="16"/>
        <v>174.13519444444444</v>
      </c>
      <c r="J378" s="18">
        <v>192345.05</v>
      </c>
      <c r="K378" s="20">
        <f t="shared" si="18"/>
        <v>1.0517064380351637E-2</v>
      </c>
      <c r="L378" s="18">
        <f t="shared" si="17"/>
        <v>61.459480392156863</v>
      </c>
      <c r="M378" s="32"/>
    </row>
    <row r="379" spans="1:13" s="22" customFormat="1" x14ac:dyDescent="0.15">
      <c r="A379" s="16"/>
      <c r="B379" s="17" t="s">
        <v>809</v>
      </c>
      <c r="C379" s="23" t="s">
        <v>831</v>
      </c>
      <c r="D379" s="23" t="s">
        <v>832</v>
      </c>
      <c r="E379" s="18">
        <v>420.48</v>
      </c>
      <c r="F379" s="17" t="s">
        <v>812</v>
      </c>
      <c r="G379" s="18">
        <v>29302</v>
      </c>
      <c r="H379" s="19">
        <v>142</v>
      </c>
      <c r="I379" s="18">
        <f t="shared" si="16"/>
        <v>206.35211267605635</v>
      </c>
      <c r="J379" s="18">
        <v>83389</v>
      </c>
      <c r="K379" s="20">
        <f t="shared" si="18"/>
        <v>4.9158966121479949E-3</v>
      </c>
      <c r="L379" s="18">
        <f t="shared" si="17"/>
        <v>69.687024353120236</v>
      </c>
      <c r="M379" s="32"/>
    </row>
    <row r="380" spans="1:13" s="22" customFormat="1" x14ac:dyDescent="0.15">
      <c r="A380" s="16"/>
      <c r="B380" s="17" t="s">
        <v>809</v>
      </c>
      <c r="C380" s="23" t="s">
        <v>833</v>
      </c>
      <c r="D380" s="23" t="s">
        <v>834</v>
      </c>
      <c r="E380" s="18">
        <v>583.22</v>
      </c>
      <c r="F380" s="17" t="s">
        <v>812</v>
      </c>
      <c r="G380" s="18">
        <v>11305</v>
      </c>
      <c r="H380" s="19">
        <v>15</v>
      </c>
      <c r="I380" s="18">
        <f t="shared" si="16"/>
        <v>753.66666666666663</v>
      </c>
      <c r="J380" s="18">
        <v>41771</v>
      </c>
      <c r="K380" s="20">
        <f t="shared" si="18"/>
        <v>1.8966012968511733E-3</v>
      </c>
      <c r="L380" s="18">
        <f t="shared" si="17"/>
        <v>19.383765988820684</v>
      </c>
      <c r="M380" s="32"/>
    </row>
    <row r="381" spans="1:13" s="22" customFormat="1" x14ac:dyDescent="0.15">
      <c r="A381" s="16"/>
      <c r="B381" s="17" t="s">
        <v>809</v>
      </c>
      <c r="C381" s="23" t="s">
        <v>835</v>
      </c>
      <c r="D381" s="23" t="s">
        <v>836</v>
      </c>
      <c r="E381" s="18">
        <v>787.98</v>
      </c>
      <c r="F381" s="17" t="s">
        <v>812</v>
      </c>
      <c r="G381" s="18">
        <v>20563</v>
      </c>
      <c r="H381" s="19">
        <v>139</v>
      </c>
      <c r="I381" s="18">
        <f t="shared" si="16"/>
        <v>147.93525179856115</v>
      </c>
      <c r="J381" s="18">
        <v>65223</v>
      </c>
      <c r="K381" s="20">
        <f t="shared" si="18"/>
        <v>3.4497843845334524E-3</v>
      </c>
      <c r="L381" s="18">
        <f t="shared" si="17"/>
        <v>26.095839995938981</v>
      </c>
      <c r="M381" s="32"/>
    </row>
    <row r="382" spans="1:13" s="22" customFormat="1" x14ac:dyDescent="0.15">
      <c r="A382" s="16"/>
      <c r="B382" s="17" t="s">
        <v>784</v>
      </c>
      <c r="C382" s="17" t="s">
        <v>837</v>
      </c>
      <c r="D382" s="17" t="s">
        <v>838</v>
      </c>
      <c r="E382" s="18">
        <v>98.52</v>
      </c>
      <c r="F382" s="17" t="s">
        <v>356</v>
      </c>
      <c r="G382" s="18">
        <v>4168</v>
      </c>
      <c r="H382" s="19">
        <v>20</v>
      </c>
      <c r="I382" s="18">
        <f t="shared" si="16"/>
        <v>208.4</v>
      </c>
      <c r="J382" s="18">
        <v>16700</v>
      </c>
      <c r="K382" s="20">
        <f t="shared" si="18"/>
        <v>6.9925114597750473E-4</v>
      </c>
      <c r="L382" s="18">
        <f t="shared" si="17"/>
        <v>42.30613073487617</v>
      </c>
      <c r="M382" s="32"/>
    </row>
    <row r="383" spans="1:13" s="22" customFormat="1" x14ac:dyDescent="0.15">
      <c r="A383" s="16"/>
      <c r="B383" s="17" t="s">
        <v>809</v>
      </c>
      <c r="C383" s="23" t="s">
        <v>839</v>
      </c>
      <c r="D383" s="23" t="s">
        <v>840</v>
      </c>
      <c r="E383" s="18">
        <v>584.27</v>
      </c>
      <c r="F383" s="17" t="s">
        <v>812</v>
      </c>
      <c r="G383" s="18">
        <v>28828.76</v>
      </c>
      <c r="H383" s="19">
        <v>106</v>
      </c>
      <c r="I383" s="18">
        <f t="shared" si="16"/>
        <v>271.96943396226413</v>
      </c>
      <c r="J383" s="18">
        <v>104618.68</v>
      </c>
      <c r="K383" s="20">
        <f t="shared" si="18"/>
        <v>4.8365027512261155E-3</v>
      </c>
      <c r="L383" s="18">
        <f t="shared" si="17"/>
        <v>49.341503072209768</v>
      </c>
      <c r="M383" s="32"/>
    </row>
    <row r="384" spans="1:13" s="22" customFormat="1" x14ac:dyDescent="0.15">
      <c r="A384" s="16"/>
      <c r="B384" s="17" t="s">
        <v>784</v>
      </c>
      <c r="C384" s="17" t="s">
        <v>841</v>
      </c>
      <c r="D384" s="17" t="s">
        <v>842</v>
      </c>
      <c r="E384" s="18">
        <v>134.41999999999999</v>
      </c>
      <c r="F384" s="17" t="s">
        <v>356</v>
      </c>
      <c r="G384" s="18">
        <v>3345</v>
      </c>
      <c r="H384" s="19">
        <v>44</v>
      </c>
      <c r="I384" s="18">
        <f t="shared" si="16"/>
        <v>76.022727272727266</v>
      </c>
      <c r="J384" s="18">
        <v>13451</v>
      </c>
      <c r="K384" s="20">
        <f t="shared" si="18"/>
        <v>5.6117924263309816E-4</v>
      </c>
      <c r="L384" s="18">
        <f t="shared" si="17"/>
        <v>24.8846897783068</v>
      </c>
      <c r="M384" s="32"/>
    </row>
    <row r="385" spans="1:13" s="22" customFormat="1" x14ac:dyDescent="0.15">
      <c r="A385" s="16"/>
      <c r="B385" s="17" t="s">
        <v>784</v>
      </c>
      <c r="C385" s="17" t="s">
        <v>843</v>
      </c>
      <c r="D385" s="17" t="s">
        <v>844</v>
      </c>
      <c r="E385" s="18">
        <v>290</v>
      </c>
      <c r="F385" s="17" t="s">
        <v>812</v>
      </c>
      <c r="G385" s="18">
        <v>26172</v>
      </c>
      <c r="H385" s="19">
        <v>66</v>
      </c>
      <c r="I385" s="18">
        <f t="shared" si="16"/>
        <v>396.54545454545456</v>
      </c>
      <c r="J385" s="18">
        <v>88297</v>
      </c>
      <c r="K385" s="20">
        <f t="shared" si="18"/>
        <v>4.390787186305963E-3</v>
      </c>
      <c r="L385" s="18">
        <f t="shared" si="17"/>
        <v>90.248275862068965</v>
      </c>
      <c r="M385" s="32"/>
    </row>
    <row r="386" spans="1:13" s="22" customFormat="1" x14ac:dyDescent="0.15">
      <c r="A386" s="16"/>
      <c r="B386" s="17" t="s">
        <v>784</v>
      </c>
      <c r="C386" s="17" t="s">
        <v>845</v>
      </c>
      <c r="D386" s="17" t="s">
        <v>846</v>
      </c>
      <c r="E386" s="18">
        <v>349.3</v>
      </c>
      <c r="F386" s="17" t="s">
        <v>812</v>
      </c>
      <c r="G386" s="18">
        <v>13469.5</v>
      </c>
      <c r="H386" s="19">
        <v>52</v>
      </c>
      <c r="I386" s="18">
        <f t="shared" si="16"/>
        <v>259.02884615384613</v>
      </c>
      <c r="J386" s="18">
        <v>41052.699999999997</v>
      </c>
      <c r="K386" s="20">
        <f t="shared" si="18"/>
        <v>2.2597320803128601E-3</v>
      </c>
      <c r="L386" s="18">
        <f t="shared" si="17"/>
        <v>38.561408531348413</v>
      </c>
      <c r="M386" s="32"/>
    </row>
    <row r="387" spans="1:13" s="22" customFormat="1" x14ac:dyDescent="0.15">
      <c r="A387" s="16"/>
      <c r="B387" s="17" t="s">
        <v>784</v>
      </c>
      <c r="C387" s="17" t="s">
        <v>847</v>
      </c>
      <c r="D387" s="17" t="s">
        <v>848</v>
      </c>
      <c r="E387" s="18">
        <v>10</v>
      </c>
      <c r="F387" s="17" t="s">
        <v>307</v>
      </c>
      <c r="G387" s="18">
        <v>665</v>
      </c>
      <c r="H387" s="19">
        <v>2</v>
      </c>
      <c r="I387" s="18">
        <f t="shared" si="16"/>
        <v>332.5</v>
      </c>
      <c r="J387" s="18">
        <v>3595</v>
      </c>
      <c r="K387" s="20">
        <f t="shared" si="18"/>
        <v>1.1156478216771608E-4</v>
      </c>
      <c r="L387" s="18"/>
      <c r="M387" s="32"/>
    </row>
    <row r="388" spans="1:13" s="22" customFormat="1" x14ac:dyDescent="0.15">
      <c r="A388" s="16"/>
      <c r="B388" s="17" t="s">
        <v>784</v>
      </c>
      <c r="C388" s="17" t="s">
        <v>849</v>
      </c>
      <c r="D388" s="17" t="s">
        <v>850</v>
      </c>
      <c r="E388" s="18">
        <v>552</v>
      </c>
      <c r="F388" s="17" t="s">
        <v>812</v>
      </c>
      <c r="G388" s="18">
        <v>24574</v>
      </c>
      <c r="H388" s="19">
        <v>111</v>
      </c>
      <c r="I388" s="18">
        <f t="shared" si="16"/>
        <v>221.38738738738738</v>
      </c>
      <c r="J388" s="18">
        <v>74904</v>
      </c>
      <c r="K388" s="20">
        <f t="shared" si="18"/>
        <v>4.1226961759239927E-3</v>
      </c>
      <c r="L388" s="18">
        <f t="shared" si="17"/>
        <v>44.518115942028984</v>
      </c>
      <c r="M388" s="32"/>
    </row>
    <row r="389" spans="1:13" s="22" customFormat="1" x14ac:dyDescent="0.15">
      <c r="A389" s="16"/>
      <c r="B389" s="17" t="s">
        <v>809</v>
      </c>
      <c r="C389" s="23" t="s">
        <v>851</v>
      </c>
      <c r="D389" s="23" t="s">
        <v>852</v>
      </c>
      <c r="E389" s="18">
        <v>115</v>
      </c>
      <c r="F389" s="17" t="s">
        <v>356</v>
      </c>
      <c r="G389" s="18">
        <v>8325.2999999999993</v>
      </c>
      <c r="H389" s="19">
        <v>267</v>
      </c>
      <c r="I389" s="18">
        <f t="shared" si="16"/>
        <v>31.180898876404491</v>
      </c>
      <c r="J389" s="18">
        <v>21669.5</v>
      </c>
      <c r="K389" s="20">
        <f t="shared" si="18"/>
        <v>1.3967071894449422E-3</v>
      </c>
      <c r="L389" s="18">
        <f t="shared" si="17"/>
        <v>72.39391304347825</v>
      </c>
      <c r="M389" s="32"/>
    </row>
    <row r="390" spans="1:13" s="22" customFormat="1" x14ac:dyDescent="0.15">
      <c r="A390" s="16"/>
      <c r="B390" s="17" t="s">
        <v>809</v>
      </c>
      <c r="C390" s="36" t="s">
        <v>853</v>
      </c>
      <c r="D390" s="23" t="s">
        <v>854</v>
      </c>
      <c r="E390" s="18">
        <v>3045.33</v>
      </c>
      <c r="F390" s="17" t="s">
        <v>855</v>
      </c>
      <c r="G390" s="18">
        <v>22540</v>
      </c>
      <c r="H390" s="19">
        <v>19</v>
      </c>
      <c r="I390" s="18">
        <f t="shared" si="16"/>
        <v>1186.3157894736842</v>
      </c>
      <c r="J390" s="18">
        <v>76888</v>
      </c>
      <c r="K390" s="20">
        <f t="shared" si="18"/>
        <v>3.7814589324215346E-3</v>
      </c>
      <c r="L390" s="18">
        <f t="shared" si="17"/>
        <v>7.4014967179254798</v>
      </c>
      <c r="M390" s="32"/>
    </row>
    <row r="391" spans="1:13" s="39" customFormat="1" x14ac:dyDescent="0.15">
      <c r="A391" s="25" t="s">
        <v>856</v>
      </c>
      <c r="B391" s="26"/>
      <c r="C391" s="26"/>
      <c r="D391" s="27"/>
      <c r="E391" s="28">
        <f>SUM(E369:E390)</f>
        <v>11603.950000000003</v>
      </c>
      <c r="F391" s="27"/>
      <c r="G391" s="28">
        <f>SUM(G369:G390)</f>
        <v>404072.73</v>
      </c>
      <c r="H391" s="29">
        <f>SUM(H369:H390)</f>
        <v>1940</v>
      </c>
      <c r="I391" s="28">
        <f t="shared" si="16"/>
        <v>208.284912371134</v>
      </c>
      <c r="J391" s="28">
        <f>SUM(J369:J390)</f>
        <v>1309755.43</v>
      </c>
      <c r="K391" s="30">
        <f t="shared" si="18"/>
        <v>6.7789903913329855E-2</v>
      </c>
      <c r="L391" s="28">
        <f t="shared" si="17"/>
        <v>34.821998543599371</v>
      </c>
      <c r="M391" s="31"/>
    </row>
    <row r="392" spans="1:13" s="22" customFormat="1" x14ac:dyDescent="0.15">
      <c r="A392" s="16"/>
      <c r="B392" s="17" t="s">
        <v>857</v>
      </c>
      <c r="C392" s="23" t="s">
        <v>858</v>
      </c>
      <c r="D392" s="23" t="s">
        <v>859</v>
      </c>
      <c r="E392" s="18">
        <v>83</v>
      </c>
      <c r="F392" s="17" t="s">
        <v>40</v>
      </c>
      <c r="G392" s="18">
        <v>8030</v>
      </c>
      <c r="H392" s="19">
        <v>126</v>
      </c>
      <c r="I392" s="18">
        <f t="shared" si="16"/>
        <v>63.730158730158728</v>
      </c>
      <c r="J392" s="18">
        <v>23596</v>
      </c>
      <c r="K392" s="20">
        <f t="shared" si="18"/>
        <v>1.3471657154988876E-3</v>
      </c>
      <c r="L392" s="18">
        <f t="shared" si="17"/>
        <v>96.746987951807228</v>
      </c>
      <c r="M392" s="32"/>
    </row>
    <row r="393" spans="1:13" s="22" customFormat="1" x14ac:dyDescent="0.15">
      <c r="A393" s="16"/>
      <c r="B393" s="17" t="s">
        <v>857</v>
      </c>
      <c r="C393" s="23" t="s">
        <v>860</v>
      </c>
      <c r="D393" s="23" t="s">
        <v>861</v>
      </c>
      <c r="E393" s="18">
        <v>284.66000000000003</v>
      </c>
      <c r="F393" s="17" t="s">
        <v>40</v>
      </c>
      <c r="G393" s="18">
        <v>18036.64</v>
      </c>
      <c r="H393" s="19">
        <v>477</v>
      </c>
      <c r="I393" s="18">
        <f t="shared" si="16"/>
        <v>37.812662473794546</v>
      </c>
      <c r="J393" s="18">
        <v>47326.19</v>
      </c>
      <c r="K393" s="20">
        <f t="shared" si="18"/>
        <v>3.0259455829135559E-3</v>
      </c>
      <c r="L393" s="18">
        <f t="shared" si="17"/>
        <v>63.362045949553846</v>
      </c>
      <c r="M393" s="32"/>
    </row>
    <row r="394" spans="1:13" s="22" customFormat="1" x14ac:dyDescent="0.15">
      <c r="A394" s="16"/>
      <c r="B394" s="17" t="s">
        <v>789</v>
      </c>
      <c r="C394" s="23" t="s">
        <v>862</v>
      </c>
      <c r="D394" s="23" t="s">
        <v>863</v>
      </c>
      <c r="E394" s="18">
        <v>95</v>
      </c>
      <c r="F394" s="17" t="s">
        <v>40</v>
      </c>
      <c r="G394" s="18">
        <v>4200</v>
      </c>
      <c r="H394" s="19">
        <v>14</v>
      </c>
      <c r="I394" s="18">
        <f t="shared" si="16"/>
        <v>300</v>
      </c>
      <c r="J394" s="18">
        <v>11103</v>
      </c>
      <c r="K394" s="20">
        <f t="shared" si="18"/>
        <v>7.0461967684873317E-4</v>
      </c>
      <c r="L394" s="18">
        <f t="shared" si="17"/>
        <v>44.210526315789473</v>
      </c>
      <c r="M394" s="32"/>
    </row>
    <row r="395" spans="1:13" s="22" customFormat="1" x14ac:dyDescent="0.15">
      <c r="A395" s="16"/>
      <c r="B395" s="17" t="s">
        <v>857</v>
      </c>
      <c r="C395" s="23" t="s">
        <v>864</v>
      </c>
      <c r="D395" s="23" t="s">
        <v>865</v>
      </c>
      <c r="E395" s="18">
        <v>140</v>
      </c>
      <c r="F395" s="17" t="s">
        <v>40</v>
      </c>
      <c r="G395" s="18">
        <v>11007.4</v>
      </c>
      <c r="H395" s="19">
        <v>238</v>
      </c>
      <c r="I395" s="18">
        <f t="shared" si="16"/>
        <v>46.24957983193277</v>
      </c>
      <c r="J395" s="18">
        <v>32035.599999999999</v>
      </c>
      <c r="K395" s="20">
        <f t="shared" si="18"/>
        <v>1.8466739597487489E-3</v>
      </c>
      <c r="L395" s="18">
        <f t="shared" si="17"/>
        <v>78.624285714285705</v>
      </c>
      <c r="M395" s="24"/>
    </row>
    <row r="396" spans="1:13" s="22" customFormat="1" x14ac:dyDescent="0.15">
      <c r="A396" s="16"/>
      <c r="B396" s="17" t="s">
        <v>857</v>
      </c>
      <c r="C396" s="23" t="s">
        <v>866</v>
      </c>
      <c r="D396" s="23" t="s">
        <v>867</v>
      </c>
      <c r="E396" s="18">
        <v>145.38999999999999</v>
      </c>
      <c r="F396" s="17" t="s">
        <v>40</v>
      </c>
      <c r="G396" s="18">
        <v>10084.1</v>
      </c>
      <c r="H396" s="19">
        <v>218</v>
      </c>
      <c r="I396" s="18">
        <f t="shared" si="16"/>
        <v>46.257339449541284</v>
      </c>
      <c r="J396" s="18">
        <v>28774.9</v>
      </c>
      <c r="K396" s="20">
        <f t="shared" si="18"/>
        <v>1.6917750674548357E-3</v>
      </c>
      <c r="L396" s="18">
        <f t="shared" si="17"/>
        <v>69.358965540958806</v>
      </c>
      <c r="M396" s="32"/>
    </row>
    <row r="397" spans="1:13" s="22" customFormat="1" x14ac:dyDescent="0.15">
      <c r="A397" s="16"/>
      <c r="B397" s="17" t="s">
        <v>857</v>
      </c>
      <c r="C397" s="23" t="s">
        <v>868</v>
      </c>
      <c r="D397" s="23" t="s">
        <v>869</v>
      </c>
      <c r="E397" s="18">
        <v>291.04000000000002</v>
      </c>
      <c r="F397" s="17" t="s">
        <v>40</v>
      </c>
      <c r="G397" s="18">
        <v>17583</v>
      </c>
      <c r="H397" s="19">
        <v>228</v>
      </c>
      <c r="I397" s="18">
        <f t="shared" si="16"/>
        <v>77.118421052631575</v>
      </c>
      <c r="J397" s="18">
        <v>55279</v>
      </c>
      <c r="K397" s="20">
        <f t="shared" si="18"/>
        <v>2.9498399471503036E-3</v>
      </c>
      <c r="L397" s="18">
        <f t="shared" si="17"/>
        <v>60.414376030786144</v>
      </c>
      <c r="M397" s="32"/>
    </row>
    <row r="398" spans="1:13" s="22" customFormat="1" x14ac:dyDescent="0.15">
      <c r="A398" s="16"/>
      <c r="B398" s="17" t="s">
        <v>857</v>
      </c>
      <c r="C398" s="23" t="s">
        <v>870</v>
      </c>
      <c r="D398" s="23" t="s">
        <v>871</v>
      </c>
      <c r="E398" s="18">
        <v>128.26</v>
      </c>
      <c r="F398" s="17" t="s">
        <v>40</v>
      </c>
      <c r="G398" s="18">
        <v>12135</v>
      </c>
      <c r="H398" s="19">
        <v>203</v>
      </c>
      <c r="I398" s="18">
        <f t="shared" si="16"/>
        <v>59.778325123152712</v>
      </c>
      <c r="J398" s="18">
        <v>35060.9</v>
      </c>
      <c r="K398" s="20">
        <f t="shared" si="18"/>
        <v>2.0358475663236611E-3</v>
      </c>
      <c r="L398" s="18">
        <f t="shared" si="17"/>
        <v>94.612505847497275</v>
      </c>
      <c r="M398" s="32"/>
    </row>
    <row r="399" spans="1:13" s="22" customFormat="1" x14ac:dyDescent="0.15">
      <c r="A399" s="16"/>
      <c r="B399" s="17" t="s">
        <v>857</v>
      </c>
      <c r="C399" s="23" t="s">
        <v>872</v>
      </c>
      <c r="D399" s="23" t="s">
        <v>873</v>
      </c>
      <c r="E399" s="18">
        <v>350</v>
      </c>
      <c r="F399" s="17" t="s">
        <v>40</v>
      </c>
      <c r="G399" s="18">
        <v>10771.51</v>
      </c>
      <c r="H399" s="19">
        <v>401</v>
      </c>
      <c r="I399" s="18">
        <f t="shared" si="16"/>
        <v>26.861620947630922</v>
      </c>
      <c r="J399" s="18">
        <v>33656.89</v>
      </c>
      <c r="K399" s="20">
        <f t="shared" si="18"/>
        <v>1.8070994988983091E-3</v>
      </c>
      <c r="L399" s="18">
        <f t="shared" si="17"/>
        <v>30.775742857142859</v>
      </c>
      <c r="M399" s="32"/>
    </row>
    <row r="400" spans="1:13" s="22" customFormat="1" x14ac:dyDescent="0.15">
      <c r="A400" s="16"/>
      <c r="B400" s="17" t="s">
        <v>789</v>
      </c>
      <c r="C400" s="23" t="s">
        <v>874</v>
      </c>
      <c r="D400" s="23" t="s">
        <v>875</v>
      </c>
      <c r="E400" s="18">
        <v>30</v>
      </c>
      <c r="F400" s="17" t="s">
        <v>40</v>
      </c>
      <c r="G400" s="18">
        <v>868</v>
      </c>
      <c r="H400" s="19">
        <v>37</v>
      </c>
      <c r="I400" s="18">
        <f t="shared" si="16"/>
        <v>23.45945945945946</v>
      </c>
      <c r="J400" s="18">
        <v>3480</v>
      </c>
      <c r="K400" s="20">
        <f t="shared" si="18"/>
        <v>1.4562139988207151E-4</v>
      </c>
      <c r="L400" s="18">
        <f t="shared" si="17"/>
        <v>28.933333333333334</v>
      </c>
      <c r="M400" s="32"/>
    </row>
    <row r="401" spans="1:13" s="22" customFormat="1" x14ac:dyDescent="0.15">
      <c r="A401" s="16"/>
      <c r="B401" s="17" t="s">
        <v>857</v>
      </c>
      <c r="C401" s="23" t="s">
        <v>876</v>
      </c>
      <c r="D401" s="23" t="s">
        <v>877</v>
      </c>
      <c r="E401" s="18">
        <v>45</v>
      </c>
      <c r="F401" s="17" t="s">
        <v>40</v>
      </c>
      <c r="G401" s="18">
        <v>4049.2</v>
      </c>
      <c r="H401" s="19">
        <v>110</v>
      </c>
      <c r="I401" s="18">
        <f t="shared" si="16"/>
        <v>36.810909090909092</v>
      </c>
      <c r="J401" s="18">
        <v>11457.2</v>
      </c>
      <c r="K401" s="20">
        <f t="shared" si="18"/>
        <v>6.793204751180691E-4</v>
      </c>
      <c r="L401" s="18">
        <f t="shared" si="17"/>
        <v>89.982222222222219</v>
      </c>
      <c r="M401" s="32"/>
    </row>
    <row r="402" spans="1:13" s="22" customFormat="1" x14ac:dyDescent="0.15">
      <c r="A402" s="16"/>
      <c r="B402" s="17" t="s">
        <v>789</v>
      </c>
      <c r="C402" s="23" t="s">
        <v>878</v>
      </c>
      <c r="D402" s="23" t="s">
        <v>879</v>
      </c>
      <c r="E402" s="18">
        <v>15</v>
      </c>
      <c r="F402" s="17" t="s">
        <v>40</v>
      </c>
      <c r="G402" s="18">
        <v>1315</v>
      </c>
      <c r="H402" s="19">
        <v>48</v>
      </c>
      <c r="I402" s="18">
        <f t="shared" ref="I402:I476" si="19">IF(OR(H402=0,G402=0),0,G402/H402)</f>
        <v>27.395833333333332</v>
      </c>
      <c r="J402" s="18">
        <v>4901</v>
      </c>
      <c r="K402" s="20">
        <f t="shared" si="18"/>
        <v>2.2061306548954384E-4</v>
      </c>
      <c r="L402" s="18">
        <f t="shared" ref="L402:L476" si="20">G402/E402</f>
        <v>87.666666666666671</v>
      </c>
      <c r="M402" s="32"/>
    </row>
    <row r="403" spans="1:13" s="22" customFormat="1" x14ac:dyDescent="0.15">
      <c r="A403" s="16"/>
      <c r="B403" s="17" t="s">
        <v>789</v>
      </c>
      <c r="C403" s="23" t="s">
        <v>880</v>
      </c>
      <c r="D403" s="23" t="s">
        <v>881</v>
      </c>
      <c r="E403" s="18">
        <v>193.14</v>
      </c>
      <c r="F403" s="17" t="s">
        <v>882</v>
      </c>
      <c r="G403" s="18">
        <v>12052.5</v>
      </c>
      <c r="H403" s="19">
        <v>166</v>
      </c>
      <c r="I403" s="18">
        <f t="shared" si="19"/>
        <v>72.605421686746993</v>
      </c>
      <c r="J403" s="18">
        <v>34912.199999999997</v>
      </c>
      <c r="K403" s="20">
        <f t="shared" ref="K403:K468" si="21">G403/$G$527</f>
        <v>2.0220068226712755E-3</v>
      </c>
      <c r="L403" s="18">
        <f t="shared" si="20"/>
        <v>62.402920161540855</v>
      </c>
      <c r="M403" s="32"/>
    </row>
    <row r="404" spans="1:13" s="22" customFormat="1" x14ac:dyDescent="0.15">
      <c r="A404" s="16"/>
      <c r="B404" s="17" t="s">
        <v>789</v>
      </c>
      <c r="C404" s="17" t="s">
        <v>883</v>
      </c>
      <c r="D404" s="17" t="s">
        <v>884</v>
      </c>
      <c r="E404" s="18">
        <v>171.69</v>
      </c>
      <c r="F404" s="17" t="s">
        <v>885</v>
      </c>
      <c r="G404" s="18">
        <v>12294</v>
      </c>
      <c r="H404" s="19">
        <v>94</v>
      </c>
      <c r="I404" s="18">
        <f t="shared" si="19"/>
        <v>130.78723404255319</v>
      </c>
      <c r="J404" s="18">
        <v>38012</v>
      </c>
      <c r="K404" s="20">
        <f t="shared" si="21"/>
        <v>2.0625224540900774E-3</v>
      </c>
      <c r="L404" s="18">
        <f t="shared" si="20"/>
        <v>71.605801153241302</v>
      </c>
      <c r="M404" s="32"/>
    </row>
    <row r="405" spans="1:13" s="22" customFormat="1" x14ac:dyDescent="0.15">
      <c r="A405" s="16"/>
      <c r="B405" s="17" t="s">
        <v>789</v>
      </c>
      <c r="C405" s="17" t="s">
        <v>886</v>
      </c>
      <c r="D405" s="17" t="s">
        <v>887</v>
      </c>
      <c r="E405" s="18">
        <v>51.06</v>
      </c>
      <c r="F405" s="17" t="s">
        <v>885</v>
      </c>
      <c r="G405" s="18">
        <v>1409</v>
      </c>
      <c r="H405" s="19">
        <v>42</v>
      </c>
      <c r="I405" s="18">
        <f t="shared" si="19"/>
        <v>33.547619047619051</v>
      </c>
      <c r="J405" s="18">
        <v>3827</v>
      </c>
      <c r="K405" s="20">
        <f t="shared" si="21"/>
        <v>2.3638312492377738E-4</v>
      </c>
      <c r="L405" s="18">
        <f t="shared" si="20"/>
        <v>27.594986290638463</v>
      </c>
      <c r="M405" s="32"/>
    </row>
    <row r="406" spans="1:13" s="22" customFormat="1" x14ac:dyDescent="0.15">
      <c r="A406" s="16"/>
      <c r="B406" s="17" t="s">
        <v>789</v>
      </c>
      <c r="C406" s="17" t="s">
        <v>888</v>
      </c>
      <c r="D406" s="17" t="s">
        <v>889</v>
      </c>
      <c r="E406" s="18">
        <v>100</v>
      </c>
      <c r="F406" s="17" t="s">
        <v>885</v>
      </c>
      <c r="G406" s="18">
        <v>827</v>
      </c>
      <c r="H406" s="19">
        <v>15</v>
      </c>
      <c r="I406" s="18">
        <f t="shared" si="19"/>
        <v>55.133333333333333</v>
      </c>
      <c r="J406" s="18">
        <v>3382</v>
      </c>
      <c r="K406" s="20">
        <f t="shared" si="21"/>
        <v>1.3874296970331008E-4</v>
      </c>
      <c r="L406" s="18">
        <f t="shared" si="20"/>
        <v>8.27</v>
      </c>
      <c r="M406" s="32"/>
    </row>
    <row r="407" spans="1:13" s="22" customFormat="1" x14ac:dyDescent="0.15">
      <c r="A407" s="16"/>
      <c r="B407" s="17" t="s">
        <v>789</v>
      </c>
      <c r="C407" s="17" t="s">
        <v>890</v>
      </c>
      <c r="D407" s="17" t="s">
        <v>891</v>
      </c>
      <c r="E407" s="18">
        <v>10</v>
      </c>
      <c r="F407" s="17" t="s">
        <v>885</v>
      </c>
      <c r="G407" s="18">
        <v>816</v>
      </c>
      <c r="H407" s="19">
        <v>16</v>
      </c>
      <c r="I407" s="18">
        <f t="shared" si="19"/>
        <v>51</v>
      </c>
      <c r="J407" s="18">
        <v>2960</v>
      </c>
      <c r="K407" s="20">
        <f t="shared" si="21"/>
        <v>1.368975372163253E-4</v>
      </c>
      <c r="L407" s="18">
        <f t="shared" si="20"/>
        <v>81.599999999999994</v>
      </c>
      <c r="M407" s="32"/>
    </row>
    <row r="408" spans="1:13" s="22" customFormat="1" x14ac:dyDescent="0.15">
      <c r="A408" s="16"/>
      <c r="B408" s="17" t="s">
        <v>892</v>
      </c>
      <c r="C408" s="44" t="s">
        <v>893</v>
      </c>
      <c r="D408" s="23" t="s">
        <v>894</v>
      </c>
      <c r="E408" s="18">
        <v>15</v>
      </c>
      <c r="F408" s="17" t="s">
        <v>885</v>
      </c>
      <c r="G408" s="18">
        <v>2217</v>
      </c>
      <c r="H408" s="19">
        <v>93</v>
      </c>
      <c r="I408" s="18">
        <f t="shared" si="19"/>
        <v>23.838709677419356</v>
      </c>
      <c r="J408" s="18">
        <v>6469</v>
      </c>
      <c r="K408" s="20">
        <f t="shared" si="21"/>
        <v>3.719385294222956E-4</v>
      </c>
      <c r="L408" s="18">
        <f t="shared" si="20"/>
        <v>147.80000000000001</v>
      </c>
      <c r="M408" s="32"/>
    </row>
    <row r="409" spans="1:13" s="22" customFormat="1" x14ac:dyDescent="0.15">
      <c r="A409" s="16"/>
      <c r="B409" s="17" t="s">
        <v>789</v>
      </c>
      <c r="C409" s="44" t="s">
        <v>895</v>
      </c>
      <c r="D409" s="23" t="s">
        <v>896</v>
      </c>
      <c r="E409" s="18">
        <v>33</v>
      </c>
      <c r="F409" s="17" t="s">
        <v>885</v>
      </c>
      <c r="G409" s="18">
        <v>1213.7</v>
      </c>
      <c r="H409" s="19">
        <v>23</v>
      </c>
      <c r="I409" s="18">
        <f t="shared" si="19"/>
        <v>52.769565217391303</v>
      </c>
      <c r="J409" s="18">
        <v>3938.3</v>
      </c>
      <c r="K409" s="20">
        <f t="shared" si="21"/>
        <v>2.0361830995031129E-4</v>
      </c>
      <c r="L409" s="18">
        <f t="shared" si="20"/>
        <v>36.778787878787881</v>
      </c>
      <c r="M409" s="32"/>
    </row>
    <row r="410" spans="1:13" s="22" customFormat="1" x14ac:dyDescent="0.15">
      <c r="A410" s="16"/>
      <c r="B410" s="17" t="s">
        <v>789</v>
      </c>
      <c r="C410" s="44" t="s">
        <v>897</v>
      </c>
      <c r="D410" s="23" t="s">
        <v>898</v>
      </c>
      <c r="E410" s="18">
        <v>20</v>
      </c>
      <c r="F410" s="17" t="s">
        <v>885</v>
      </c>
      <c r="G410" s="18">
        <v>655</v>
      </c>
      <c r="H410" s="19">
        <v>32</v>
      </c>
      <c r="I410" s="18">
        <f t="shared" si="19"/>
        <v>20.46875</v>
      </c>
      <c r="J410" s="18">
        <v>2075</v>
      </c>
      <c r="K410" s="20">
        <f t="shared" si="21"/>
        <v>1.098871162704572E-4</v>
      </c>
      <c r="L410" s="18">
        <f t="shared" si="20"/>
        <v>32.75</v>
      </c>
      <c r="M410" s="32"/>
    </row>
    <row r="411" spans="1:13" s="22" customFormat="1" x14ac:dyDescent="0.15">
      <c r="A411" s="16"/>
      <c r="B411" s="17" t="s">
        <v>789</v>
      </c>
      <c r="C411" s="44" t="s">
        <v>899</v>
      </c>
      <c r="D411" s="23" t="s">
        <v>900</v>
      </c>
      <c r="E411" s="18">
        <v>23.23</v>
      </c>
      <c r="F411" s="17" t="s">
        <v>885</v>
      </c>
      <c r="G411" s="18">
        <v>1628.3</v>
      </c>
      <c r="H411" s="19">
        <v>50</v>
      </c>
      <c r="I411" s="18">
        <f t="shared" si="19"/>
        <v>32.566000000000003</v>
      </c>
      <c r="J411" s="18">
        <v>5040.7</v>
      </c>
      <c r="K411" s="20">
        <f t="shared" si="21"/>
        <v>2.7317433805066482E-4</v>
      </c>
      <c r="L411" s="18">
        <f t="shared" si="20"/>
        <v>70.094705122686179</v>
      </c>
      <c r="M411" s="32"/>
    </row>
    <row r="412" spans="1:13" s="22" customFormat="1" x14ac:dyDescent="0.15">
      <c r="A412" s="16"/>
      <c r="B412" s="17" t="s">
        <v>892</v>
      </c>
      <c r="C412" s="23" t="s">
        <v>901</v>
      </c>
      <c r="D412" s="23" t="s">
        <v>902</v>
      </c>
      <c r="E412" s="18">
        <v>67.22</v>
      </c>
      <c r="F412" s="17" t="s">
        <v>885</v>
      </c>
      <c r="G412" s="18">
        <v>2001</v>
      </c>
      <c r="H412" s="19">
        <v>69</v>
      </c>
      <c r="I412" s="18">
        <f t="shared" si="19"/>
        <v>29</v>
      </c>
      <c r="J412" s="18">
        <v>5789</v>
      </c>
      <c r="K412" s="20">
        <f t="shared" si="21"/>
        <v>3.3570094604150357E-4</v>
      </c>
      <c r="L412" s="18">
        <f t="shared" si="20"/>
        <v>29.767926212436777</v>
      </c>
      <c r="M412" s="24"/>
    </row>
    <row r="413" spans="1:13" s="22" customFormat="1" x14ac:dyDescent="0.15">
      <c r="A413" s="16"/>
      <c r="B413" s="17" t="s">
        <v>789</v>
      </c>
      <c r="C413" s="23" t="s">
        <v>903</v>
      </c>
      <c r="D413" s="23" t="s">
        <v>904</v>
      </c>
      <c r="E413" s="18">
        <v>34</v>
      </c>
      <c r="F413" s="17" t="s">
        <v>885</v>
      </c>
      <c r="G413" s="18">
        <v>2161.1</v>
      </c>
      <c r="H413" s="19">
        <v>80</v>
      </c>
      <c r="I413" s="18">
        <f t="shared" si="19"/>
        <v>27.013749999999998</v>
      </c>
      <c r="J413" s="18">
        <v>7071.35</v>
      </c>
      <c r="K413" s="20">
        <f t="shared" si="21"/>
        <v>3.625603770566184E-4</v>
      </c>
      <c r="L413" s="18">
        <f t="shared" si="20"/>
        <v>63.561764705882354</v>
      </c>
      <c r="M413" s="24"/>
    </row>
    <row r="414" spans="1:13" s="22" customFormat="1" x14ac:dyDescent="0.15">
      <c r="A414" s="16"/>
      <c r="B414" s="17" t="s">
        <v>892</v>
      </c>
      <c r="C414" s="23" t="s">
        <v>905</v>
      </c>
      <c r="D414" s="23" t="s">
        <v>906</v>
      </c>
      <c r="E414" s="18">
        <v>250</v>
      </c>
      <c r="F414" s="17" t="s">
        <v>885</v>
      </c>
      <c r="G414" s="18">
        <v>18261.93</v>
      </c>
      <c r="H414" s="19">
        <v>500</v>
      </c>
      <c r="I414" s="18">
        <f t="shared" si="19"/>
        <v>36.523859999999999</v>
      </c>
      <c r="J414" s="18">
        <v>58416.46</v>
      </c>
      <c r="K414" s="20">
        <f t="shared" si="21"/>
        <v>3.0637417179129015E-3</v>
      </c>
      <c r="L414" s="18">
        <f t="shared" si="20"/>
        <v>73.047719999999998</v>
      </c>
      <c r="M414" s="32"/>
    </row>
    <row r="415" spans="1:13" s="22" customFormat="1" x14ac:dyDescent="0.15">
      <c r="A415" s="16"/>
      <c r="B415" s="17" t="s">
        <v>789</v>
      </c>
      <c r="C415" s="23" t="s">
        <v>907</v>
      </c>
      <c r="D415" s="23" t="s">
        <v>908</v>
      </c>
      <c r="E415" s="18">
        <v>258.42</v>
      </c>
      <c r="F415" s="17" t="s">
        <v>885</v>
      </c>
      <c r="G415" s="18">
        <v>33083.800000000003</v>
      </c>
      <c r="H415" s="19">
        <v>443</v>
      </c>
      <c r="I415" s="18">
        <f t="shared" si="19"/>
        <v>74.681264108352153</v>
      </c>
      <c r="J415" s="18">
        <v>90819.4</v>
      </c>
      <c r="K415" s="20">
        <f t="shared" si="21"/>
        <v>5.5503563011733616E-3</v>
      </c>
      <c r="L415" s="18">
        <f t="shared" si="20"/>
        <v>128.02337280396256</v>
      </c>
      <c r="M415" s="32"/>
    </row>
    <row r="416" spans="1:13" s="22" customFormat="1" x14ac:dyDescent="0.15">
      <c r="A416" s="16"/>
      <c r="B416" s="17" t="s">
        <v>789</v>
      </c>
      <c r="C416" s="23" t="s">
        <v>909</v>
      </c>
      <c r="D416" s="23" t="s">
        <v>910</v>
      </c>
      <c r="E416" s="18">
        <v>26</v>
      </c>
      <c r="F416" s="17" t="s">
        <v>885</v>
      </c>
      <c r="G416" s="18">
        <v>2228</v>
      </c>
      <c r="H416" s="19">
        <v>88</v>
      </c>
      <c r="I416" s="18">
        <f t="shared" si="19"/>
        <v>25.318181818181817</v>
      </c>
      <c r="J416" s="18">
        <v>7429</v>
      </c>
      <c r="K416" s="20">
        <f t="shared" si="21"/>
        <v>3.7378396190928035E-4</v>
      </c>
      <c r="L416" s="18">
        <f t="shared" si="20"/>
        <v>85.692307692307693</v>
      </c>
      <c r="M416" s="32"/>
    </row>
    <row r="417" spans="1:13" s="22" customFormat="1" x14ac:dyDescent="0.15">
      <c r="A417" s="16"/>
      <c r="B417" s="17" t="s">
        <v>789</v>
      </c>
      <c r="C417" s="23" t="s">
        <v>911</v>
      </c>
      <c r="D417" s="23" t="s">
        <v>912</v>
      </c>
      <c r="E417" s="18">
        <v>30</v>
      </c>
      <c r="F417" s="17" t="s">
        <v>885</v>
      </c>
      <c r="G417" s="18">
        <v>1493</v>
      </c>
      <c r="H417" s="19">
        <v>43</v>
      </c>
      <c r="I417" s="18">
        <f t="shared" si="19"/>
        <v>34.720930232558139</v>
      </c>
      <c r="J417" s="18">
        <v>4524</v>
      </c>
      <c r="K417" s="20">
        <f t="shared" si="21"/>
        <v>2.5047551846075204E-4</v>
      </c>
      <c r="L417" s="18">
        <f t="shared" si="20"/>
        <v>49.766666666666666</v>
      </c>
      <c r="M417" s="32"/>
    </row>
    <row r="418" spans="1:13" s="22" customFormat="1" x14ac:dyDescent="0.15">
      <c r="A418" s="16"/>
      <c r="B418" s="17" t="s">
        <v>892</v>
      </c>
      <c r="C418" s="23" t="s">
        <v>913</v>
      </c>
      <c r="D418" s="23" t="s">
        <v>914</v>
      </c>
      <c r="E418" s="18">
        <v>84.16</v>
      </c>
      <c r="F418" s="17" t="s">
        <v>885</v>
      </c>
      <c r="G418" s="18">
        <v>2361</v>
      </c>
      <c r="H418" s="19">
        <v>47</v>
      </c>
      <c r="I418" s="18">
        <f t="shared" si="19"/>
        <v>50.234042553191486</v>
      </c>
      <c r="J418" s="18">
        <v>7912</v>
      </c>
      <c r="K418" s="20">
        <f t="shared" si="21"/>
        <v>3.9609691834282358E-4</v>
      </c>
      <c r="L418" s="18">
        <f t="shared" si="20"/>
        <v>28.053707224334602</v>
      </c>
      <c r="M418" s="32"/>
    </row>
    <row r="419" spans="1:13" s="22" customFormat="1" x14ac:dyDescent="0.15">
      <c r="A419" s="16"/>
      <c r="B419" s="17" t="s">
        <v>789</v>
      </c>
      <c r="C419" s="23" t="s">
        <v>915</v>
      </c>
      <c r="D419" s="23" t="s">
        <v>916</v>
      </c>
      <c r="E419" s="18">
        <v>70</v>
      </c>
      <c r="F419" s="17" t="s">
        <v>885</v>
      </c>
      <c r="G419" s="18">
        <v>3787</v>
      </c>
      <c r="H419" s="19">
        <v>68</v>
      </c>
      <c r="I419" s="18">
        <f t="shared" si="19"/>
        <v>55.691176470588232</v>
      </c>
      <c r="J419" s="18">
        <v>11476</v>
      </c>
      <c r="K419" s="20">
        <f t="shared" si="21"/>
        <v>6.3533207529194104E-4</v>
      </c>
      <c r="L419" s="18">
        <f t="shared" si="20"/>
        <v>54.1</v>
      </c>
      <c r="M419" s="24"/>
    </row>
    <row r="420" spans="1:13" s="22" customFormat="1" x14ac:dyDescent="0.15">
      <c r="A420" s="16"/>
      <c r="B420" s="17" t="s">
        <v>789</v>
      </c>
      <c r="C420" s="23" t="s">
        <v>917</v>
      </c>
      <c r="D420" s="23" t="s">
        <v>918</v>
      </c>
      <c r="E420" s="18">
        <v>44</v>
      </c>
      <c r="F420" s="17" t="s">
        <v>885</v>
      </c>
      <c r="G420" s="18">
        <v>439</v>
      </c>
      <c r="H420" s="19">
        <v>10</v>
      </c>
      <c r="I420" s="18">
        <f t="shared" si="19"/>
        <v>43.9</v>
      </c>
      <c r="J420" s="18">
        <v>1576</v>
      </c>
      <c r="K420" s="20">
        <f t="shared" si="21"/>
        <v>7.3649532889665201E-5</v>
      </c>
      <c r="L420" s="18">
        <f t="shared" si="20"/>
        <v>9.9772727272727266</v>
      </c>
      <c r="M420" s="24"/>
    </row>
    <row r="421" spans="1:13" s="22" customFormat="1" x14ac:dyDescent="0.15">
      <c r="A421" s="16"/>
      <c r="B421" s="17" t="s">
        <v>789</v>
      </c>
      <c r="C421" s="23" t="s">
        <v>919</v>
      </c>
      <c r="D421" s="23" t="s">
        <v>920</v>
      </c>
      <c r="E421" s="18">
        <v>26</v>
      </c>
      <c r="F421" s="17" t="s">
        <v>885</v>
      </c>
      <c r="G421" s="18">
        <v>1101</v>
      </c>
      <c r="H421" s="19">
        <v>29</v>
      </c>
      <c r="I421" s="18">
        <f t="shared" si="19"/>
        <v>37.96551724137931</v>
      </c>
      <c r="J421" s="18">
        <v>4151</v>
      </c>
      <c r="K421" s="20">
        <f t="shared" si="21"/>
        <v>1.8471101528820362E-4</v>
      </c>
      <c r="L421" s="18">
        <f t="shared" si="20"/>
        <v>42.346153846153847</v>
      </c>
      <c r="M421" s="24"/>
    </row>
    <row r="422" spans="1:13" s="22" customFormat="1" x14ac:dyDescent="0.15">
      <c r="A422" s="16"/>
      <c r="B422" s="17" t="s">
        <v>789</v>
      </c>
      <c r="C422" s="23" t="s">
        <v>921</v>
      </c>
      <c r="D422" s="23" t="s">
        <v>922</v>
      </c>
      <c r="E422" s="18">
        <v>6</v>
      </c>
      <c r="F422" s="17" t="s">
        <v>885</v>
      </c>
      <c r="G422" s="18">
        <v>600.4</v>
      </c>
      <c r="H422" s="19">
        <v>17</v>
      </c>
      <c r="I422" s="18">
        <f t="shared" si="19"/>
        <v>35.317647058823525</v>
      </c>
      <c r="J422" s="18">
        <v>1841.9</v>
      </c>
      <c r="K422" s="20">
        <f t="shared" si="21"/>
        <v>1.0072706047142366E-4</v>
      </c>
      <c r="L422" s="18">
        <f t="shared" si="20"/>
        <v>100.06666666666666</v>
      </c>
      <c r="M422" s="24"/>
    </row>
    <row r="423" spans="1:13" s="22" customFormat="1" x14ac:dyDescent="0.15">
      <c r="A423" s="16"/>
      <c r="B423" s="17" t="s">
        <v>789</v>
      </c>
      <c r="C423" s="23" t="s">
        <v>923</v>
      </c>
      <c r="D423" s="17" t="s">
        <v>924</v>
      </c>
      <c r="E423" s="18">
        <v>8.3000000000000007</v>
      </c>
      <c r="F423" s="17" t="s">
        <v>885</v>
      </c>
      <c r="G423" s="18">
        <v>1110</v>
      </c>
      <c r="H423" s="19">
        <v>19</v>
      </c>
      <c r="I423" s="18">
        <f t="shared" si="19"/>
        <v>58.421052631578945</v>
      </c>
      <c r="J423" s="18">
        <v>3477.3</v>
      </c>
      <c r="K423" s="20">
        <f t="shared" si="21"/>
        <v>1.8622091459573662E-4</v>
      </c>
      <c r="L423" s="18">
        <f t="shared" si="20"/>
        <v>133.73493975903614</v>
      </c>
      <c r="M423" s="24"/>
    </row>
    <row r="424" spans="1:13" s="22" customFormat="1" x14ac:dyDescent="0.15">
      <c r="A424" s="16"/>
      <c r="B424" s="17" t="s">
        <v>789</v>
      </c>
      <c r="C424" s="23" t="s">
        <v>925</v>
      </c>
      <c r="D424" s="17" t="s">
        <v>926</v>
      </c>
      <c r="E424" s="18">
        <v>42</v>
      </c>
      <c r="F424" s="17" t="s">
        <v>885</v>
      </c>
      <c r="G424" s="18">
        <v>1013</v>
      </c>
      <c r="H424" s="19">
        <v>34</v>
      </c>
      <c r="I424" s="18">
        <f t="shared" si="19"/>
        <v>29.794117647058822</v>
      </c>
      <c r="J424" s="18">
        <v>3698.5</v>
      </c>
      <c r="K424" s="20">
        <f t="shared" si="21"/>
        <v>1.6994755539232541E-4</v>
      </c>
      <c r="L424" s="18">
        <f t="shared" si="20"/>
        <v>24.11904761904762</v>
      </c>
      <c r="M424" s="24"/>
    </row>
    <row r="425" spans="1:13" s="22" customFormat="1" x14ac:dyDescent="0.15">
      <c r="A425" s="16"/>
      <c r="B425" s="17" t="s">
        <v>789</v>
      </c>
      <c r="C425" s="23" t="s">
        <v>927</v>
      </c>
      <c r="D425" s="17" t="s">
        <v>928</v>
      </c>
      <c r="E425" s="18">
        <v>40</v>
      </c>
      <c r="F425" s="17" t="s">
        <v>885</v>
      </c>
      <c r="G425" s="18">
        <v>465</v>
      </c>
      <c r="H425" s="19">
        <v>6</v>
      </c>
      <c r="I425" s="18">
        <f t="shared" si="19"/>
        <v>77.5</v>
      </c>
      <c r="J425" s="18">
        <v>1270</v>
      </c>
      <c r="K425" s="20">
        <f t="shared" si="21"/>
        <v>7.8011464222538308E-5</v>
      </c>
      <c r="L425" s="18">
        <f t="shared" si="20"/>
        <v>11.625</v>
      </c>
      <c r="M425" s="24"/>
    </row>
    <row r="426" spans="1:13" s="22" customFormat="1" x14ac:dyDescent="0.15">
      <c r="A426" s="16"/>
      <c r="B426" s="17" t="s">
        <v>789</v>
      </c>
      <c r="C426" s="23" t="s">
        <v>929</v>
      </c>
      <c r="D426" s="17" t="s">
        <v>930</v>
      </c>
      <c r="E426" s="18">
        <v>30.23</v>
      </c>
      <c r="F426" s="17" t="s">
        <v>931</v>
      </c>
      <c r="G426" s="18">
        <v>474</v>
      </c>
      <c r="H426" s="19">
        <v>3</v>
      </c>
      <c r="I426" s="18">
        <f t="shared" si="19"/>
        <v>158</v>
      </c>
      <c r="J426" s="18">
        <v>680</v>
      </c>
      <c r="K426" s="20">
        <f t="shared" si="21"/>
        <v>7.952136353007132E-5</v>
      </c>
      <c r="L426" s="18">
        <f t="shared" si="20"/>
        <v>15.679788289778365</v>
      </c>
      <c r="M426" s="24"/>
    </row>
    <row r="427" spans="1:13" s="22" customFormat="1" x14ac:dyDescent="0.15">
      <c r="A427" s="16"/>
      <c r="B427" s="17" t="s">
        <v>789</v>
      </c>
      <c r="C427" s="23" t="s">
        <v>932</v>
      </c>
      <c r="D427" s="17" t="s">
        <v>933</v>
      </c>
      <c r="E427" s="18">
        <v>6</v>
      </c>
      <c r="F427" s="17" t="s">
        <v>934</v>
      </c>
      <c r="G427" s="18">
        <v>278</v>
      </c>
      <c r="H427" s="19">
        <v>1</v>
      </c>
      <c r="I427" s="18">
        <f t="shared" si="19"/>
        <v>278</v>
      </c>
      <c r="J427" s="18">
        <v>278</v>
      </c>
      <c r="K427" s="20">
        <f t="shared" si="21"/>
        <v>4.6639111943797099E-5</v>
      </c>
      <c r="L427" s="18">
        <f t="shared" si="20"/>
        <v>46.333333333333336</v>
      </c>
      <c r="M427" s="24"/>
    </row>
    <row r="428" spans="1:13" s="22" customFormat="1" x14ac:dyDescent="0.15">
      <c r="A428" s="16"/>
      <c r="B428" s="17" t="s">
        <v>892</v>
      </c>
      <c r="C428" s="23" t="s">
        <v>935</v>
      </c>
      <c r="D428" s="23" t="s">
        <v>936</v>
      </c>
      <c r="E428" s="18">
        <v>1303.8599999999999</v>
      </c>
      <c r="F428" s="17" t="s">
        <v>937</v>
      </c>
      <c r="G428" s="18">
        <v>27245</v>
      </c>
      <c r="H428" s="19">
        <v>359</v>
      </c>
      <c r="I428" s="18">
        <f t="shared" si="19"/>
        <v>75.891364902506965</v>
      </c>
      <c r="J428" s="18">
        <v>77250</v>
      </c>
      <c r="K428" s="20">
        <f t="shared" si="21"/>
        <v>4.5708007370818416E-3</v>
      </c>
      <c r="L428" s="18">
        <f t="shared" si="20"/>
        <v>20.895648305799703</v>
      </c>
      <c r="M428" s="32"/>
    </row>
    <row r="429" spans="1:13" s="22" customFormat="1" x14ac:dyDescent="0.15">
      <c r="A429" s="16"/>
      <c r="B429" s="17" t="s">
        <v>789</v>
      </c>
      <c r="C429" s="23" t="s">
        <v>938</v>
      </c>
      <c r="D429" s="23" t="s">
        <v>939</v>
      </c>
      <c r="E429" s="18">
        <v>6</v>
      </c>
      <c r="F429" s="17" t="s">
        <v>885</v>
      </c>
      <c r="G429" s="18">
        <v>570</v>
      </c>
      <c r="H429" s="19">
        <v>26</v>
      </c>
      <c r="I429" s="18">
        <f t="shared" si="19"/>
        <v>21.923076923076923</v>
      </c>
      <c r="J429" s="18">
        <v>1814</v>
      </c>
      <c r="K429" s="20">
        <f t="shared" si="21"/>
        <v>9.562695614375664E-5</v>
      </c>
      <c r="L429" s="18">
        <f t="shared" si="20"/>
        <v>95</v>
      </c>
      <c r="M429" s="32"/>
    </row>
    <row r="430" spans="1:13" s="22" customFormat="1" x14ac:dyDescent="0.15">
      <c r="A430" s="16"/>
      <c r="B430" s="17" t="s">
        <v>789</v>
      </c>
      <c r="C430" s="23" t="s">
        <v>940</v>
      </c>
      <c r="D430" s="23" t="s">
        <v>941</v>
      </c>
      <c r="E430" s="18">
        <v>6</v>
      </c>
      <c r="F430" s="17" t="s">
        <v>885</v>
      </c>
      <c r="G430" s="18">
        <v>376</v>
      </c>
      <c r="H430" s="19">
        <v>3</v>
      </c>
      <c r="I430" s="18">
        <f t="shared" si="19"/>
        <v>125.33333333333333</v>
      </c>
      <c r="J430" s="18">
        <v>878</v>
      </c>
      <c r="K430" s="20">
        <f t="shared" si="21"/>
        <v>6.308023773693421E-5</v>
      </c>
      <c r="L430" s="18">
        <f t="shared" si="20"/>
        <v>62.666666666666664</v>
      </c>
      <c r="M430" s="32"/>
    </row>
    <row r="431" spans="1:13" s="22" customFormat="1" x14ac:dyDescent="0.15">
      <c r="A431" s="16"/>
      <c r="B431" s="17" t="s">
        <v>789</v>
      </c>
      <c r="C431" s="23" t="s">
        <v>942</v>
      </c>
      <c r="D431" s="23" t="s">
        <v>943</v>
      </c>
      <c r="E431" s="18">
        <v>4886.24</v>
      </c>
      <c r="F431" s="17" t="s">
        <v>937</v>
      </c>
      <c r="G431" s="18">
        <v>44535</v>
      </c>
      <c r="H431" s="19">
        <v>679</v>
      </c>
      <c r="I431" s="18">
        <f t="shared" si="19"/>
        <v>65.589101620029453</v>
      </c>
      <c r="J431" s="18">
        <v>152995</v>
      </c>
      <c r="K431" s="20">
        <f t="shared" si="21"/>
        <v>7.4714850734424595E-3</v>
      </c>
      <c r="L431" s="18">
        <f t="shared" si="20"/>
        <v>9.1143701496447171</v>
      </c>
      <c r="M431" s="32"/>
    </row>
    <row r="432" spans="1:13" s="22" customFormat="1" x14ac:dyDescent="0.15">
      <c r="A432" s="16"/>
      <c r="B432" s="17" t="s">
        <v>789</v>
      </c>
      <c r="C432" s="23" t="s">
        <v>944</v>
      </c>
      <c r="D432" s="23" t="s">
        <v>945</v>
      </c>
      <c r="E432" s="18">
        <v>3</v>
      </c>
      <c r="F432" s="17" t="s">
        <v>937</v>
      </c>
      <c r="G432" s="18">
        <v>405</v>
      </c>
      <c r="H432" s="19">
        <v>11</v>
      </c>
      <c r="I432" s="18">
        <f t="shared" si="19"/>
        <v>36.81818181818182</v>
      </c>
      <c r="J432" s="18">
        <v>900</v>
      </c>
      <c r="K432" s="20">
        <f t="shared" si="21"/>
        <v>6.7945468838984983E-5</v>
      </c>
      <c r="L432" s="18">
        <f t="shared" si="20"/>
        <v>135</v>
      </c>
      <c r="M432" s="32"/>
    </row>
    <row r="433" spans="1:13" s="22" customFormat="1" x14ac:dyDescent="0.15">
      <c r="A433" s="16"/>
      <c r="B433" s="17" t="s">
        <v>892</v>
      </c>
      <c r="C433" s="23" t="s">
        <v>946</v>
      </c>
      <c r="D433" s="23" t="s">
        <v>947</v>
      </c>
      <c r="E433" s="18">
        <v>1061.92</v>
      </c>
      <c r="F433" s="17" t="s">
        <v>948</v>
      </c>
      <c r="G433" s="18">
        <v>45165</v>
      </c>
      <c r="H433" s="19">
        <v>323</v>
      </c>
      <c r="I433" s="18">
        <f t="shared" si="19"/>
        <v>139.82972136222909</v>
      </c>
      <c r="J433" s="18">
        <v>150933</v>
      </c>
      <c r="K433" s="20">
        <f t="shared" si="21"/>
        <v>7.5771780249697697E-3</v>
      </c>
      <c r="L433" s="18">
        <f t="shared" si="20"/>
        <v>42.531452463462408</v>
      </c>
      <c r="M433" s="32"/>
    </row>
    <row r="434" spans="1:13" s="39" customFormat="1" x14ac:dyDescent="0.15">
      <c r="A434" s="25" t="s">
        <v>949</v>
      </c>
      <c r="B434" s="26"/>
      <c r="C434" s="26"/>
      <c r="D434" s="27"/>
      <c r="E434" s="28">
        <f>SUM(E392:E433)</f>
        <v>10513.82</v>
      </c>
      <c r="F434" s="27"/>
      <c r="G434" s="28">
        <f>SUM(G392:G433)</f>
        <v>320345.57999999996</v>
      </c>
      <c r="H434" s="29">
        <f>SUM(H392:H433)</f>
        <v>5489</v>
      </c>
      <c r="I434" s="28">
        <f t="shared" si="19"/>
        <v>58.361373656403707</v>
      </c>
      <c r="J434" s="28">
        <f>SUM(J392:J433)</f>
        <v>982466.79</v>
      </c>
      <c r="K434" s="30">
        <f t="shared" si="21"/>
        <v>5.3743285490361899E-2</v>
      </c>
      <c r="L434" s="28">
        <f t="shared" si="20"/>
        <v>30.468999849721602</v>
      </c>
      <c r="M434" s="31"/>
    </row>
    <row r="435" spans="1:13" s="22" customFormat="1" x14ac:dyDescent="0.15">
      <c r="A435" s="16"/>
      <c r="B435" s="17" t="s">
        <v>950</v>
      </c>
      <c r="C435" s="23" t="s">
        <v>951</v>
      </c>
      <c r="D435" s="23" t="s">
        <v>952</v>
      </c>
      <c r="E435" s="18">
        <v>4996.6400000000003</v>
      </c>
      <c r="F435" s="17" t="s">
        <v>953</v>
      </c>
      <c r="G435" s="18">
        <v>28242</v>
      </c>
      <c r="H435" s="19">
        <v>2</v>
      </c>
      <c r="I435" s="18">
        <f t="shared" si="19"/>
        <v>14121</v>
      </c>
      <c r="J435" s="18">
        <v>72048</v>
      </c>
      <c r="K435" s="20">
        <f t="shared" si="21"/>
        <v>4.738064027038553E-3</v>
      </c>
      <c r="L435" s="18">
        <f t="shared" si="20"/>
        <v>5.6521982772423067</v>
      </c>
      <c r="M435" s="24"/>
    </row>
    <row r="436" spans="1:13" s="22" customFormat="1" x14ac:dyDescent="0.15">
      <c r="A436" s="16"/>
      <c r="B436" s="17" t="s">
        <v>950</v>
      </c>
      <c r="C436" s="23" t="s">
        <v>954</v>
      </c>
      <c r="D436" s="23" t="s">
        <v>955</v>
      </c>
      <c r="E436" s="18">
        <v>2666</v>
      </c>
      <c r="F436" s="17" t="s">
        <v>953</v>
      </c>
      <c r="G436" s="18">
        <v>71882</v>
      </c>
      <c r="H436" s="19">
        <v>128</v>
      </c>
      <c r="I436" s="18">
        <f t="shared" si="19"/>
        <v>561.578125</v>
      </c>
      <c r="J436" s="18">
        <v>190606</v>
      </c>
      <c r="K436" s="20">
        <f t="shared" si="21"/>
        <v>1.2059398002676342E-2</v>
      </c>
      <c r="L436" s="18">
        <f t="shared" si="20"/>
        <v>26.962490622655665</v>
      </c>
      <c r="M436" s="21"/>
    </row>
    <row r="437" spans="1:13" s="22" customFormat="1" x14ac:dyDescent="0.15">
      <c r="A437" s="16"/>
      <c r="B437" s="17" t="s">
        <v>956</v>
      </c>
      <c r="C437" s="23" t="s">
        <v>957</v>
      </c>
      <c r="D437" s="23" t="s">
        <v>958</v>
      </c>
      <c r="E437" s="18">
        <v>602.41</v>
      </c>
      <c r="F437" s="17" t="s">
        <v>953</v>
      </c>
      <c r="G437" s="18">
        <v>29287</v>
      </c>
      <c r="H437" s="19">
        <v>155</v>
      </c>
      <c r="I437" s="18">
        <f t="shared" si="19"/>
        <v>188.94838709677418</v>
      </c>
      <c r="J437" s="18">
        <v>85443</v>
      </c>
      <c r="K437" s="20">
        <f t="shared" si="21"/>
        <v>4.9133801133021066E-3</v>
      </c>
      <c r="L437" s="18">
        <f t="shared" si="20"/>
        <v>48.616390830165507</v>
      </c>
      <c r="M437" s="21"/>
    </row>
    <row r="438" spans="1:13" s="22" customFormat="1" x14ac:dyDescent="0.15">
      <c r="A438" s="16"/>
      <c r="B438" s="17" t="s">
        <v>956</v>
      </c>
      <c r="C438" s="23" t="s">
        <v>959</v>
      </c>
      <c r="D438" s="23" t="s">
        <v>960</v>
      </c>
      <c r="E438" s="18">
        <v>200</v>
      </c>
      <c r="F438" s="17" t="s">
        <v>953</v>
      </c>
      <c r="G438" s="18">
        <v>7450</v>
      </c>
      <c r="H438" s="19">
        <v>26</v>
      </c>
      <c r="I438" s="18">
        <f t="shared" si="19"/>
        <v>286.53846153846155</v>
      </c>
      <c r="J438" s="18">
        <v>23072</v>
      </c>
      <c r="K438" s="20">
        <f t="shared" si="21"/>
        <v>1.249861093457872E-3</v>
      </c>
      <c r="L438" s="18">
        <f t="shared" si="20"/>
        <v>37.25</v>
      </c>
      <c r="M438" s="21"/>
    </row>
    <row r="439" spans="1:13" s="22" customFormat="1" x14ac:dyDescent="0.15">
      <c r="A439" s="16"/>
      <c r="B439" s="17" t="s">
        <v>950</v>
      </c>
      <c r="C439" s="23" t="s">
        <v>961</v>
      </c>
      <c r="D439" s="23" t="s">
        <v>962</v>
      </c>
      <c r="E439" s="18">
        <v>257.77999999999997</v>
      </c>
      <c r="F439" s="17" t="s">
        <v>963</v>
      </c>
      <c r="G439" s="18"/>
      <c r="H439" s="19"/>
      <c r="I439" s="18">
        <f t="shared" si="19"/>
        <v>0</v>
      </c>
      <c r="J439" s="18"/>
      <c r="K439" s="20">
        <f t="shared" si="21"/>
        <v>0</v>
      </c>
      <c r="L439" s="18">
        <f t="shared" si="20"/>
        <v>0</v>
      </c>
      <c r="M439" s="24"/>
    </row>
    <row r="440" spans="1:13" s="22" customFormat="1" x14ac:dyDescent="0.15">
      <c r="A440" s="16"/>
      <c r="B440" s="17" t="s">
        <v>950</v>
      </c>
      <c r="C440" s="23" t="s">
        <v>964</v>
      </c>
      <c r="D440" s="23" t="s">
        <v>965</v>
      </c>
      <c r="E440" s="18">
        <v>197.41</v>
      </c>
      <c r="F440" s="17" t="s">
        <v>963</v>
      </c>
      <c r="G440" s="18">
        <v>5590</v>
      </c>
      <c r="H440" s="19">
        <v>2</v>
      </c>
      <c r="I440" s="18">
        <f t="shared" si="19"/>
        <v>2795</v>
      </c>
      <c r="J440" s="18">
        <v>5650</v>
      </c>
      <c r="K440" s="20">
        <f t="shared" si="21"/>
        <v>9.3781523656771869E-4</v>
      </c>
      <c r="L440" s="18">
        <f t="shared" si="20"/>
        <v>28.316701281596679</v>
      </c>
      <c r="M440" s="21"/>
    </row>
    <row r="441" spans="1:13" s="39" customFormat="1" x14ac:dyDescent="0.15">
      <c r="A441" s="25" t="s">
        <v>966</v>
      </c>
      <c r="B441" s="26"/>
      <c r="C441" s="26"/>
      <c r="D441" s="27"/>
      <c r="E441" s="28">
        <f>SUM(E435:E440)</f>
        <v>8920.2400000000016</v>
      </c>
      <c r="F441" s="27"/>
      <c r="G441" s="28">
        <f>SUM(G435:G440)</f>
        <v>142451</v>
      </c>
      <c r="H441" s="29">
        <f>SUM(H435:H440)</f>
        <v>313</v>
      </c>
      <c r="I441" s="28">
        <f t="shared" si="19"/>
        <v>455.11501597444089</v>
      </c>
      <c r="J441" s="28">
        <f>SUM(J435:J440)</f>
        <v>376819</v>
      </c>
      <c r="K441" s="30">
        <f t="shared" si="21"/>
        <v>2.3898518473042592E-2</v>
      </c>
      <c r="L441" s="28">
        <f t="shared" si="20"/>
        <v>15.96941337901222</v>
      </c>
      <c r="M441" s="31"/>
    </row>
    <row r="442" spans="1:13" s="22" customFormat="1" x14ac:dyDescent="0.15">
      <c r="A442" s="16"/>
      <c r="B442" s="17" t="s">
        <v>967</v>
      </c>
      <c r="C442" s="23" t="s">
        <v>968</v>
      </c>
      <c r="D442" s="23" t="s">
        <v>969</v>
      </c>
      <c r="E442" s="18">
        <v>90.58</v>
      </c>
      <c r="F442" s="17" t="s">
        <v>970</v>
      </c>
      <c r="G442" s="18">
        <v>7493.8</v>
      </c>
      <c r="H442" s="19">
        <v>54</v>
      </c>
      <c r="I442" s="18">
        <f t="shared" si="19"/>
        <v>138.77407407407406</v>
      </c>
      <c r="J442" s="18">
        <v>26066.6</v>
      </c>
      <c r="K442" s="20">
        <f t="shared" si="21"/>
        <v>1.2572092700878659E-3</v>
      </c>
      <c r="L442" s="18">
        <f t="shared" si="20"/>
        <v>82.731287259880773</v>
      </c>
      <c r="M442" s="24"/>
    </row>
    <row r="443" spans="1:13" s="22" customFormat="1" x14ac:dyDescent="0.15">
      <c r="A443" s="16"/>
      <c r="B443" s="17" t="s">
        <v>967</v>
      </c>
      <c r="C443" s="23" t="s">
        <v>971</v>
      </c>
      <c r="D443" s="23" t="s">
        <v>972</v>
      </c>
      <c r="E443" s="18">
        <v>35.65</v>
      </c>
      <c r="F443" s="17" t="s">
        <v>973</v>
      </c>
      <c r="G443" s="18">
        <v>7372</v>
      </c>
      <c r="H443" s="19">
        <v>10</v>
      </c>
      <c r="I443" s="18">
        <f t="shared" si="19"/>
        <v>737.2</v>
      </c>
      <c r="J443" s="18">
        <v>14693</v>
      </c>
      <c r="K443" s="20">
        <f t="shared" si="21"/>
        <v>1.2367752994592526E-3</v>
      </c>
      <c r="L443" s="18">
        <f t="shared" si="20"/>
        <v>206.78821879382889</v>
      </c>
      <c r="M443" s="24"/>
    </row>
    <row r="444" spans="1:13" s="22" customFormat="1" x14ac:dyDescent="0.15">
      <c r="A444" s="16"/>
      <c r="B444" s="17" t="s">
        <v>967</v>
      </c>
      <c r="C444" s="23" t="s">
        <v>974</v>
      </c>
      <c r="D444" s="23" t="s">
        <v>975</v>
      </c>
      <c r="E444" s="18">
        <v>31.21</v>
      </c>
      <c r="F444" s="17" t="s">
        <v>976</v>
      </c>
      <c r="G444" s="18">
        <v>5907</v>
      </c>
      <c r="H444" s="19">
        <v>8</v>
      </c>
      <c r="I444" s="18">
        <f t="shared" si="19"/>
        <v>738.375</v>
      </c>
      <c r="J444" s="18">
        <v>24834</v>
      </c>
      <c r="K444" s="20">
        <f t="shared" si="21"/>
        <v>9.909972455108254E-4</v>
      </c>
      <c r="L444" s="18">
        <f t="shared" si="20"/>
        <v>189.26626081384171</v>
      </c>
      <c r="M444" s="24"/>
    </row>
    <row r="445" spans="1:13" s="42" customFormat="1" x14ac:dyDescent="0.15">
      <c r="A445" s="16"/>
      <c r="B445" s="17" t="s">
        <v>967</v>
      </c>
      <c r="C445" s="23" t="s">
        <v>977</v>
      </c>
      <c r="D445" s="23" t="s">
        <v>978</v>
      </c>
      <c r="E445" s="18">
        <v>51.68</v>
      </c>
      <c r="F445" s="17" t="s">
        <v>979</v>
      </c>
      <c r="G445" s="18">
        <v>4425.3</v>
      </c>
      <c r="H445" s="19">
        <v>62</v>
      </c>
      <c r="I445" s="18">
        <f t="shared" si="19"/>
        <v>71.375806451612902</v>
      </c>
      <c r="J445" s="18">
        <v>10474.799999999999</v>
      </c>
      <c r="K445" s="20">
        <f t="shared" si="21"/>
        <v>7.42417489513976E-4</v>
      </c>
      <c r="L445" s="18">
        <f t="shared" si="20"/>
        <v>85.628869969040252</v>
      </c>
      <c r="M445" s="24"/>
    </row>
    <row r="446" spans="1:13" s="42" customFormat="1" x14ac:dyDescent="0.15">
      <c r="A446" s="16"/>
      <c r="B446" s="17" t="s">
        <v>967</v>
      </c>
      <c r="C446" s="23" t="s">
        <v>980</v>
      </c>
      <c r="D446" s="23" t="s">
        <v>981</v>
      </c>
      <c r="E446" s="18">
        <v>46.85</v>
      </c>
      <c r="F446" s="17" t="s">
        <v>979</v>
      </c>
      <c r="G446" s="18">
        <v>9236</v>
      </c>
      <c r="H446" s="19">
        <v>18</v>
      </c>
      <c r="I446" s="18">
        <f t="shared" si="19"/>
        <v>513.11111111111109</v>
      </c>
      <c r="J446" s="18">
        <v>33956</v>
      </c>
      <c r="K446" s="20">
        <f t="shared" si="21"/>
        <v>1.5494922227083094E-3</v>
      </c>
      <c r="L446" s="18">
        <f t="shared" si="20"/>
        <v>197.13980789754535</v>
      </c>
      <c r="M446" s="24"/>
    </row>
    <row r="447" spans="1:13" s="42" customFormat="1" x14ac:dyDescent="0.15">
      <c r="A447" s="16"/>
      <c r="B447" s="17" t="s">
        <v>967</v>
      </c>
      <c r="C447" s="23" t="s">
        <v>982</v>
      </c>
      <c r="D447" s="23" t="s">
        <v>983</v>
      </c>
      <c r="E447" s="18">
        <v>42.06</v>
      </c>
      <c r="F447" s="17" t="s">
        <v>984</v>
      </c>
      <c r="G447" s="18">
        <v>12580</v>
      </c>
      <c r="H447" s="19">
        <v>7</v>
      </c>
      <c r="I447" s="18">
        <f t="shared" si="19"/>
        <v>1797.1428571428571</v>
      </c>
      <c r="J447" s="18">
        <v>23325</v>
      </c>
      <c r="K447" s="20">
        <f t="shared" si="21"/>
        <v>2.1105036987516816E-3</v>
      </c>
      <c r="L447" s="18">
        <f t="shared" si="20"/>
        <v>299.09652876842603</v>
      </c>
      <c r="M447" s="24"/>
    </row>
    <row r="448" spans="1:13" s="42" customFormat="1" x14ac:dyDescent="0.15">
      <c r="A448" s="16"/>
      <c r="B448" s="17" t="s">
        <v>967</v>
      </c>
      <c r="C448" s="23" t="s">
        <v>985</v>
      </c>
      <c r="D448" s="23" t="s">
        <v>986</v>
      </c>
      <c r="E448" s="18">
        <v>19</v>
      </c>
      <c r="F448" s="17" t="s">
        <v>973</v>
      </c>
      <c r="G448" s="18">
        <v>1496.6</v>
      </c>
      <c r="H448" s="19">
        <v>8</v>
      </c>
      <c r="I448" s="18">
        <f t="shared" si="19"/>
        <v>187.07499999999999</v>
      </c>
      <c r="J448" s="18">
        <v>4229.2</v>
      </c>
      <c r="K448" s="20">
        <f t="shared" si="21"/>
        <v>2.5107947818376523E-4</v>
      </c>
      <c r="L448" s="18">
        <f t="shared" si="20"/>
        <v>78.768421052631581</v>
      </c>
      <c r="M448" s="24"/>
    </row>
    <row r="449" spans="1:13" s="42" customFormat="1" x14ac:dyDescent="0.15">
      <c r="A449" s="16"/>
      <c r="B449" s="17" t="s">
        <v>967</v>
      </c>
      <c r="C449" s="23" t="s">
        <v>987</v>
      </c>
      <c r="D449" s="23" t="s">
        <v>988</v>
      </c>
      <c r="E449" s="18">
        <v>176.7</v>
      </c>
      <c r="F449" s="17" t="s">
        <v>984</v>
      </c>
      <c r="G449" s="18">
        <v>10068</v>
      </c>
      <c r="H449" s="19">
        <v>26</v>
      </c>
      <c r="I449" s="18">
        <f t="shared" si="19"/>
        <v>387.23076923076923</v>
      </c>
      <c r="J449" s="18">
        <v>26055</v>
      </c>
      <c r="K449" s="20">
        <f t="shared" si="21"/>
        <v>1.6890740253602489E-3</v>
      </c>
      <c r="L449" s="18">
        <f t="shared" si="20"/>
        <v>56.977928692699493</v>
      </c>
      <c r="M449" s="24"/>
    </row>
    <row r="450" spans="1:13" s="42" customFormat="1" x14ac:dyDescent="0.15">
      <c r="A450" s="16"/>
      <c r="B450" s="17" t="s">
        <v>967</v>
      </c>
      <c r="C450" s="23" t="s">
        <v>989</v>
      </c>
      <c r="D450" s="23" t="s">
        <v>990</v>
      </c>
      <c r="E450" s="18">
        <v>120</v>
      </c>
      <c r="F450" s="17" t="s">
        <v>991</v>
      </c>
      <c r="G450" s="18">
        <v>6920</v>
      </c>
      <c r="H450" s="19">
        <v>6</v>
      </c>
      <c r="I450" s="18">
        <f t="shared" si="19"/>
        <v>1153.3333333333333</v>
      </c>
      <c r="J450" s="18">
        <v>44880</v>
      </c>
      <c r="K450" s="20">
        <f t="shared" si="21"/>
        <v>1.1609448009031508E-3</v>
      </c>
      <c r="L450" s="18">
        <f t="shared" si="20"/>
        <v>57.666666666666664</v>
      </c>
      <c r="M450" s="24"/>
    </row>
    <row r="451" spans="1:13" s="42" customFormat="1" x14ac:dyDescent="0.15">
      <c r="A451" s="16"/>
      <c r="B451" s="17" t="s">
        <v>967</v>
      </c>
      <c r="C451" s="23" t="s">
        <v>992</v>
      </c>
      <c r="D451" s="23" t="s">
        <v>993</v>
      </c>
      <c r="E451" s="18">
        <v>78.430000000000007</v>
      </c>
      <c r="F451" s="17" t="s">
        <v>994</v>
      </c>
      <c r="G451" s="18">
        <v>32581</v>
      </c>
      <c r="H451" s="19">
        <v>116</v>
      </c>
      <c r="I451" s="18">
        <f t="shared" si="19"/>
        <v>280.87068965517244</v>
      </c>
      <c r="J451" s="18">
        <v>42145</v>
      </c>
      <c r="K451" s="20">
        <f t="shared" si="21"/>
        <v>5.4660032598591842E-3</v>
      </c>
      <c r="L451" s="18">
        <f t="shared" si="20"/>
        <v>415.41501976284582</v>
      </c>
      <c r="M451" s="24"/>
    </row>
    <row r="452" spans="1:13" s="42" customFormat="1" x14ac:dyDescent="0.15">
      <c r="A452" s="16"/>
      <c r="B452" s="17" t="s">
        <v>995</v>
      </c>
      <c r="C452" s="23" t="s">
        <v>996</v>
      </c>
      <c r="D452" s="23" t="s">
        <v>997</v>
      </c>
      <c r="E452" s="18">
        <v>88.82</v>
      </c>
      <c r="F452" s="17" t="s">
        <v>998</v>
      </c>
      <c r="G452" s="18">
        <v>5708.2</v>
      </c>
      <c r="H452" s="19">
        <v>211</v>
      </c>
      <c r="I452" s="18">
        <f t="shared" si="19"/>
        <v>27.053080568720379</v>
      </c>
      <c r="J452" s="18">
        <v>19009.8</v>
      </c>
      <c r="K452" s="20">
        <f t="shared" si="21"/>
        <v>9.5764524747331866E-4</v>
      </c>
      <c r="L452" s="18">
        <f t="shared" si="20"/>
        <v>64.267056969151099</v>
      </c>
      <c r="M452" s="24"/>
    </row>
    <row r="453" spans="1:13" s="46" customFormat="1" x14ac:dyDescent="0.15">
      <c r="A453" s="16"/>
      <c r="B453" s="45" t="s">
        <v>967</v>
      </c>
      <c r="C453" s="23" t="s">
        <v>999</v>
      </c>
      <c r="D453" s="23" t="s">
        <v>1000</v>
      </c>
      <c r="E453" s="18">
        <v>165.15</v>
      </c>
      <c r="F453" s="17" t="s">
        <v>973</v>
      </c>
      <c r="G453" s="18">
        <v>6561</v>
      </c>
      <c r="H453" s="19">
        <v>34</v>
      </c>
      <c r="I453" s="18">
        <f t="shared" si="19"/>
        <v>192.97058823529412</v>
      </c>
      <c r="J453" s="18">
        <v>24796</v>
      </c>
      <c r="K453" s="20">
        <f t="shared" si="21"/>
        <v>1.1007165951915567E-3</v>
      </c>
      <c r="L453" s="18">
        <f t="shared" si="20"/>
        <v>39.7275204359673</v>
      </c>
      <c r="M453" s="24"/>
    </row>
    <row r="454" spans="1:13" s="42" customFormat="1" x14ac:dyDescent="0.15">
      <c r="A454" s="16"/>
      <c r="B454" s="17" t="s">
        <v>967</v>
      </c>
      <c r="C454" s="23" t="s">
        <v>1001</v>
      </c>
      <c r="D454" s="23" t="s">
        <v>1002</v>
      </c>
      <c r="E454" s="18">
        <v>76.64</v>
      </c>
      <c r="F454" s="17" t="s">
        <v>976</v>
      </c>
      <c r="G454" s="18">
        <v>23097</v>
      </c>
      <c r="H454" s="19">
        <v>62</v>
      </c>
      <c r="I454" s="18">
        <f t="shared" si="19"/>
        <v>372.53225806451616</v>
      </c>
      <c r="J454" s="18">
        <v>65687</v>
      </c>
      <c r="K454" s="20">
        <f t="shared" si="21"/>
        <v>3.8749049228988548E-3</v>
      </c>
      <c r="L454" s="18">
        <f t="shared" si="20"/>
        <v>301.37004175365342</v>
      </c>
      <c r="M454" s="24"/>
    </row>
    <row r="455" spans="1:13" s="42" customFormat="1" x14ac:dyDescent="0.15">
      <c r="A455" s="16"/>
      <c r="B455" s="17" t="s">
        <v>967</v>
      </c>
      <c r="C455" s="23" t="s">
        <v>1003</v>
      </c>
      <c r="D455" s="23" t="s">
        <v>1004</v>
      </c>
      <c r="E455" s="18">
        <v>20.34</v>
      </c>
      <c r="F455" s="17" t="s">
        <v>979</v>
      </c>
      <c r="G455" s="18"/>
      <c r="H455" s="19"/>
      <c r="I455" s="18">
        <f t="shared" si="19"/>
        <v>0</v>
      </c>
      <c r="J455" s="18"/>
      <c r="K455" s="20">
        <f t="shared" si="21"/>
        <v>0</v>
      </c>
      <c r="L455" s="18">
        <f t="shared" si="20"/>
        <v>0</v>
      </c>
      <c r="M455" s="32"/>
    </row>
    <row r="456" spans="1:13" s="42" customFormat="1" x14ac:dyDescent="0.15">
      <c r="A456" s="16"/>
      <c r="B456" s="17" t="s">
        <v>967</v>
      </c>
      <c r="C456" s="23" t="s">
        <v>1005</v>
      </c>
      <c r="D456" s="23" t="s">
        <v>1006</v>
      </c>
      <c r="E456" s="18">
        <v>20.34</v>
      </c>
      <c r="F456" s="17" t="s">
        <v>976</v>
      </c>
      <c r="G456" s="18">
        <v>-4395</v>
      </c>
      <c r="H456" s="19">
        <v>5</v>
      </c>
      <c r="I456" s="18">
        <f t="shared" si="19"/>
        <v>-879</v>
      </c>
      <c r="J456" s="18">
        <v>-2811</v>
      </c>
      <c r="K456" s="20">
        <f t="shared" si="21"/>
        <v>-7.3733416184528151E-4</v>
      </c>
      <c r="L456" s="18">
        <f t="shared" si="20"/>
        <v>-216.07669616519175</v>
      </c>
      <c r="M456" s="32"/>
    </row>
    <row r="457" spans="1:13" s="42" customFormat="1" x14ac:dyDescent="0.15">
      <c r="A457" s="16"/>
      <c r="B457" s="17" t="s">
        <v>967</v>
      </c>
      <c r="C457" s="23" t="s">
        <v>1007</v>
      </c>
      <c r="D457" s="23" t="s">
        <v>1008</v>
      </c>
      <c r="E457" s="18">
        <v>18</v>
      </c>
      <c r="F457" s="17" t="s">
        <v>979</v>
      </c>
      <c r="G457" s="18"/>
      <c r="H457" s="19"/>
      <c r="I457" s="18">
        <f t="shared" si="19"/>
        <v>0</v>
      </c>
      <c r="J457" s="18"/>
      <c r="K457" s="20">
        <f t="shared" si="21"/>
        <v>0</v>
      </c>
      <c r="L457" s="18">
        <f t="shared" si="20"/>
        <v>0</v>
      </c>
      <c r="M457" s="24"/>
    </row>
    <row r="458" spans="1:13" s="42" customFormat="1" x14ac:dyDescent="0.15">
      <c r="A458" s="16"/>
      <c r="B458" s="17" t="s">
        <v>967</v>
      </c>
      <c r="C458" s="23" t="s">
        <v>1009</v>
      </c>
      <c r="D458" s="23" t="s">
        <v>1010</v>
      </c>
      <c r="E458" s="18">
        <v>18</v>
      </c>
      <c r="F458" s="17" t="s">
        <v>976</v>
      </c>
      <c r="G458" s="18">
        <v>4570</v>
      </c>
      <c r="H458" s="19">
        <v>3</v>
      </c>
      <c r="I458" s="18">
        <f t="shared" si="19"/>
        <v>1523.3333333333333</v>
      </c>
      <c r="J458" s="18">
        <v>7650</v>
      </c>
      <c r="K458" s="20">
        <f t="shared" si="21"/>
        <v>7.6669331504731206E-4</v>
      </c>
      <c r="L458" s="18">
        <f t="shared" si="20"/>
        <v>253.88888888888889</v>
      </c>
      <c r="M458" s="24"/>
    </row>
    <row r="459" spans="1:13" s="42" customFormat="1" x14ac:dyDescent="0.15">
      <c r="A459" s="16"/>
      <c r="B459" s="17" t="s">
        <v>967</v>
      </c>
      <c r="C459" s="23" t="s">
        <v>1011</v>
      </c>
      <c r="D459" s="23" t="s">
        <v>1012</v>
      </c>
      <c r="E459" s="18">
        <v>21.31</v>
      </c>
      <c r="F459" s="17" t="s">
        <v>976</v>
      </c>
      <c r="G459" s="18"/>
      <c r="H459" s="19"/>
      <c r="I459" s="18">
        <f t="shared" si="19"/>
        <v>0</v>
      </c>
      <c r="J459" s="18">
        <v>410</v>
      </c>
      <c r="K459" s="20">
        <f t="shared" si="21"/>
        <v>0</v>
      </c>
      <c r="L459" s="18">
        <f t="shared" si="20"/>
        <v>0</v>
      </c>
      <c r="M459" s="24"/>
    </row>
    <row r="460" spans="1:13" s="42" customFormat="1" x14ac:dyDescent="0.15">
      <c r="A460" s="16"/>
      <c r="B460" s="17" t="s">
        <v>967</v>
      </c>
      <c r="C460" s="23" t="s">
        <v>1013</v>
      </c>
      <c r="D460" s="23" t="s">
        <v>1014</v>
      </c>
      <c r="E460" s="18">
        <v>80</v>
      </c>
      <c r="F460" s="17" t="s">
        <v>979</v>
      </c>
      <c r="G460" s="18">
        <v>8390.5</v>
      </c>
      <c r="H460" s="19">
        <v>29</v>
      </c>
      <c r="I460" s="18">
        <f t="shared" si="19"/>
        <v>289.32758620689657</v>
      </c>
      <c r="J460" s="18">
        <v>23400</v>
      </c>
      <c r="K460" s="20">
        <f t="shared" si="21"/>
        <v>1.4076455710950704E-3</v>
      </c>
      <c r="L460" s="18">
        <f t="shared" si="20"/>
        <v>104.88124999999999</v>
      </c>
      <c r="M460" s="24"/>
    </row>
    <row r="461" spans="1:13" s="42" customFormat="1" x14ac:dyDescent="0.15">
      <c r="A461" s="16"/>
      <c r="B461" s="17" t="s">
        <v>967</v>
      </c>
      <c r="C461" s="23" t="s">
        <v>1015</v>
      </c>
      <c r="D461" s="23" t="s">
        <v>1016</v>
      </c>
      <c r="E461" s="18">
        <v>19.7</v>
      </c>
      <c r="F461" s="17" t="s">
        <v>973</v>
      </c>
      <c r="G461" s="18"/>
      <c r="H461" s="19"/>
      <c r="I461" s="18">
        <f t="shared" si="19"/>
        <v>0</v>
      </c>
      <c r="J461" s="18"/>
      <c r="K461" s="20">
        <f t="shared" si="21"/>
        <v>0</v>
      </c>
      <c r="L461" s="18">
        <f t="shared" si="20"/>
        <v>0</v>
      </c>
      <c r="M461" s="24"/>
    </row>
    <row r="462" spans="1:13" s="42" customFormat="1" x14ac:dyDescent="0.15">
      <c r="A462" s="16"/>
      <c r="B462" s="17" t="s">
        <v>967</v>
      </c>
      <c r="C462" s="23" t="s">
        <v>1017</v>
      </c>
      <c r="D462" s="17" t="s">
        <v>1018</v>
      </c>
      <c r="E462" s="18">
        <v>20</v>
      </c>
      <c r="F462" s="17" t="s">
        <v>973</v>
      </c>
      <c r="G462" s="18">
        <v>4588.1000000000004</v>
      </c>
      <c r="H462" s="19">
        <v>10</v>
      </c>
      <c r="I462" s="18">
        <f t="shared" si="19"/>
        <v>458.81000000000006</v>
      </c>
      <c r="J462" s="18">
        <v>15862</v>
      </c>
      <c r="K462" s="20">
        <f t="shared" si="21"/>
        <v>7.6972989032135064E-4</v>
      </c>
      <c r="L462" s="18">
        <f t="shared" si="20"/>
        <v>229.40500000000003</v>
      </c>
      <c r="M462" s="24"/>
    </row>
    <row r="463" spans="1:13" s="42" customFormat="1" x14ac:dyDescent="0.15">
      <c r="A463" s="16"/>
      <c r="B463" s="17" t="s">
        <v>967</v>
      </c>
      <c r="C463" s="23" t="s">
        <v>1019</v>
      </c>
      <c r="D463" s="23" t="s">
        <v>1020</v>
      </c>
      <c r="E463" s="18">
        <v>67</v>
      </c>
      <c r="F463" s="17" t="s">
        <v>998</v>
      </c>
      <c r="G463" s="18">
        <v>16609.990000000002</v>
      </c>
      <c r="H463" s="19">
        <v>475</v>
      </c>
      <c r="I463" s="18">
        <f t="shared" si="19"/>
        <v>34.968400000000003</v>
      </c>
      <c r="J463" s="18">
        <v>49727.14</v>
      </c>
      <c r="K463" s="20">
        <f t="shared" si="21"/>
        <v>2.7866013776811169E-3</v>
      </c>
      <c r="L463" s="18">
        <f t="shared" si="20"/>
        <v>247.9102985074627</v>
      </c>
      <c r="M463" s="24"/>
    </row>
    <row r="464" spans="1:13" x14ac:dyDescent="0.15">
      <c r="A464" s="16"/>
      <c r="B464" s="17" t="s">
        <v>967</v>
      </c>
      <c r="C464" s="23" t="s">
        <v>1021</v>
      </c>
      <c r="D464" s="23" t="s">
        <v>1022</v>
      </c>
      <c r="E464" s="18">
        <v>32</v>
      </c>
      <c r="F464" s="17" t="s">
        <v>998</v>
      </c>
      <c r="G464" s="18">
        <v>4172.5</v>
      </c>
      <c r="H464" s="19">
        <v>16</v>
      </c>
      <c r="I464" s="18">
        <f t="shared" si="19"/>
        <v>260.78125</v>
      </c>
      <c r="J464" s="18">
        <v>11762.1</v>
      </c>
      <c r="K464" s="20">
        <f t="shared" si="21"/>
        <v>7.0000609563127122E-4</v>
      </c>
      <c r="L464" s="18">
        <f t="shared" si="20"/>
        <v>130.390625</v>
      </c>
      <c r="M464" s="24"/>
    </row>
    <row r="465" spans="1:13" x14ac:dyDescent="0.15">
      <c r="A465" s="16"/>
      <c r="B465" s="17" t="s">
        <v>967</v>
      </c>
      <c r="C465" s="23" t="s">
        <v>1023</v>
      </c>
      <c r="D465" s="23" t="s">
        <v>1024</v>
      </c>
      <c r="E465" s="18">
        <v>14.95</v>
      </c>
      <c r="F465" s="17" t="s">
        <v>998</v>
      </c>
      <c r="G465" s="18">
        <v>1525.1</v>
      </c>
      <c r="H465" s="19">
        <v>32</v>
      </c>
      <c r="I465" s="18">
        <f t="shared" si="19"/>
        <v>47.659374999999997</v>
      </c>
      <c r="J465" s="18">
        <v>3942.4</v>
      </c>
      <c r="K465" s="20">
        <f t="shared" si="21"/>
        <v>2.5586082599095305E-4</v>
      </c>
      <c r="L465" s="18">
        <f t="shared" si="20"/>
        <v>102.0133779264214</v>
      </c>
      <c r="M465" s="24"/>
    </row>
    <row r="466" spans="1:13" x14ac:dyDescent="0.15">
      <c r="A466" s="16"/>
      <c r="B466" s="17" t="s">
        <v>967</v>
      </c>
      <c r="C466" s="23" t="s">
        <v>1025</v>
      </c>
      <c r="D466" s="23" t="s">
        <v>1026</v>
      </c>
      <c r="E466" s="18">
        <v>24.5</v>
      </c>
      <c r="F466" s="17" t="s">
        <v>998</v>
      </c>
      <c r="G466" s="18">
        <v>3024</v>
      </c>
      <c r="H466" s="19">
        <v>118</v>
      </c>
      <c r="I466" s="18">
        <f t="shared" si="19"/>
        <v>25.627118644067796</v>
      </c>
      <c r="J466" s="18">
        <v>10803</v>
      </c>
      <c r="K466" s="20">
        <f t="shared" si="21"/>
        <v>5.073261673310879E-4</v>
      </c>
      <c r="L466" s="18">
        <f t="shared" si="20"/>
        <v>123.42857142857143</v>
      </c>
      <c r="M466" s="24"/>
    </row>
    <row r="467" spans="1:13" x14ac:dyDescent="0.15">
      <c r="A467" s="16"/>
      <c r="B467" s="17" t="s">
        <v>995</v>
      </c>
      <c r="C467" s="23" t="s">
        <v>1027</v>
      </c>
      <c r="D467" s="23" t="s">
        <v>1028</v>
      </c>
      <c r="E467" s="18">
        <v>24.5</v>
      </c>
      <c r="F467" s="17" t="s">
        <v>998</v>
      </c>
      <c r="G467" s="18">
        <v>3509</v>
      </c>
      <c r="H467" s="19">
        <v>179</v>
      </c>
      <c r="I467" s="18">
        <f t="shared" si="19"/>
        <v>19.603351955307261</v>
      </c>
      <c r="J467" s="18">
        <v>10213.5</v>
      </c>
      <c r="K467" s="20">
        <f t="shared" si="21"/>
        <v>5.8869296334814402E-4</v>
      </c>
      <c r="L467" s="18">
        <f t="shared" si="20"/>
        <v>143.22448979591837</v>
      </c>
      <c r="M467" s="24"/>
    </row>
    <row r="468" spans="1:13" x14ac:dyDescent="0.15">
      <c r="A468" s="16"/>
      <c r="B468" s="17" t="s">
        <v>995</v>
      </c>
      <c r="C468" s="33" t="s">
        <v>1029</v>
      </c>
      <c r="D468" s="23" t="s">
        <v>1030</v>
      </c>
      <c r="E468" s="18">
        <v>221.97</v>
      </c>
      <c r="F468" s="17" t="s">
        <v>979</v>
      </c>
      <c r="G468" s="18">
        <v>11944.4</v>
      </c>
      <c r="H468" s="19">
        <v>19</v>
      </c>
      <c r="I468" s="18">
        <f t="shared" si="19"/>
        <v>628.65263157894731</v>
      </c>
      <c r="J468" s="18">
        <v>42309.5</v>
      </c>
      <c r="K468" s="20">
        <f t="shared" si="21"/>
        <v>2.0038712543219068E-3</v>
      </c>
      <c r="L468" s="18">
        <f t="shared" si="20"/>
        <v>53.810875343514887</v>
      </c>
      <c r="M468" s="24"/>
    </row>
    <row r="469" spans="1:13" x14ac:dyDescent="0.15">
      <c r="A469" s="16"/>
      <c r="B469" s="45" t="s">
        <v>967</v>
      </c>
      <c r="C469" s="33" t="s">
        <v>1031</v>
      </c>
      <c r="D469" s="23" t="s">
        <v>1032</v>
      </c>
      <c r="E469" s="18">
        <v>38</v>
      </c>
      <c r="F469" s="17" t="s">
        <v>998</v>
      </c>
      <c r="G469" s="18">
        <v>4569.2700000000004</v>
      </c>
      <c r="H469" s="19">
        <v>135</v>
      </c>
      <c r="I469" s="18">
        <f t="shared" si="19"/>
        <v>33.846444444444451</v>
      </c>
      <c r="J469" s="18">
        <v>14548.69</v>
      </c>
      <c r="K469" s="20">
        <f t="shared" ref="K469:K499" si="22">G469/$G$527</f>
        <v>7.6657084543681219E-4</v>
      </c>
      <c r="L469" s="18">
        <f t="shared" si="20"/>
        <v>120.24394736842106</v>
      </c>
      <c r="M469" s="24"/>
    </row>
    <row r="470" spans="1:13" x14ac:dyDescent="0.15">
      <c r="A470" s="16"/>
      <c r="B470" s="45" t="s">
        <v>967</v>
      </c>
      <c r="C470" s="33" t="s">
        <v>1033</v>
      </c>
      <c r="D470" s="23" t="s">
        <v>1034</v>
      </c>
      <c r="E470" s="18">
        <v>40</v>
      </c>
      <c r="F470" s="17" t="s">
        <v>1035</v>
      </c>
      <c r="G470" s="18">
        <v>12744.5</v>
      </c>
      <c r="H470" s="19">
        <v>459</v>
      </c>
      <c r="I470" s="18">
        <f t="shared" si="19"/>
        <v>27.765795206971678</v>
      </c>
      <c r="J470" s="18">
        <v>40299</v>
      </c>
      <c r="K470" s="20">
        <f t="shared" si="22"/>
        <v>2.1381013027615904E-3</v>
      </c>
      <c r="L470" s="18">
        <f t="shared" si="20"/>
        <v>318.61250000000001</v>
      </c>
      <c r="M470" s="24"/>
    </row>
    <row r="471" spans="1:13" x14ac:dyDescent="0.15">
      <c r="A471" s="16"/>
      <c r="B471" s="45" t="s">
        <v>967</v>
      </c>
      <c r="C471" s="33" t="s">
        <v>1036</v>
      </c>
      <c r="D471" s="23" t="s">
        <v>1037</v>
      </c>
      <c r="E471" s="18">
        <v>17.079999999999998</v>
      </c>
      <c r="F471" s="17" t="s">
        <v>1038</v>
      </c>
      <c r="G471" s="18">
        <v>11698</v>
      </c>
      <c r="H471" s="19">
        <v>2</v>
      </c>
      <c r="I471" s="18">
        <f t="shared" si="19"/>
        <v>5849</v>
      </c>
      <c r="J471" s="18">
        <v>17395</v>
      </c>
      <c r="K471" s="20">
        <f t="shared" si="22"/>
        <v>1.9625335666134478E-3</v>
      </c>
      <c r="L471" s="18">
        <f t="shared" si="20"/>
        <v>684.89461358313827</v>
      </c>
      <c r="M471" s="24"/>
    </row>
    <row r="472" spans="1:13" x14ac:dyDescent="0.15">
      <c r="A472" s="16"/>
      <c r="B472" s="45" t="s">
        <v>967</v>
      </c>
      <c r="C472" s="23" t="s">
        <v>1039</v>
      </c>
      <c r="D472" s="23" t="s">
        <v>1040</v>
      </c>
      <c r="E472" s="18">
        <v>20</v>
      </c>
      <c r="F472" s="17" t="s">
        <v>1038</v>
      </c>
      <c r="G472" s="18">
        <v>2617</v>
      </c>
      <c r="H472" s="19">
        <v>3</v>
      </c>
      <c r="I472" s="18">
        <f t="shared" si="19"/>
        <v>872.33333333333337</v>
      </c>
      <c r="J472" s="18">
        <v>3285</v>
      </c>
      <c r="K472" s="20">
        <f t="shared" si="22"/>
        <v>4.390451653126511E-4</v>
      </c>
      <c r="L472" s="18">
        <f t="shared" si="20"/>
        <v>130.85</v>
      </c>
      <c r="M472" s="24"/>
    </row>
    <row r="473" spans="1:13" x14ac:dyDescent="0.15">
      <c r="A473" s="16"/>
      <c r="B473" s="17" t="s">
        <v>967</v>
      </c>
      <c r="C473" s="23" t="s">
        <v>1041</v>
      </c>
      <c r="D473" s="23" t="s">
        <v>1042</v>
      </c>
      <c r="E473" s="18">
        <v>21.9</v>
      </c>
      <c r="F473" s="17" t="s">
        <v>1043</v>
      </c>
      <c r="G473" s="18">
        <v>1859</v>
      </c>
      <c r="H473" s="19">
        <v>6</v>
      </c>
      <c r="I473" s="18">
        <f t="shared" si="19"/>
        <v>309.83333333333331</v>
      </c>
      <c r="J473" s="18">
        <v>7337</v>
      </c>
      <c r="K473" s="20">
        <f t="shared" si="22"/>
        <v>3.1187809030042737E-4</v>
      </c>
      <c r="L473" s="18">
        <f t="shared" si="20"/>
        <v>84.885844748858446</v>
      </c>
      <c r="M473" s="24"/>
    </row>
    <row r="474" spans="1:13" x14ac:dyDescent="0.15">
      <c r="A474" s="16"/>
      <c r="B474" s="45" t="s">
        <v>967</v>
      </c>
      <c r="C474" s="33" t="s">
        <v>1044</v>
      </c>
      <c r="D474" s="23" t="s">
        <v>1045</v>
      </c>
      <c r="E474" s="18">
        <v>20</v>
      </c>
      <c r="F474" s="17" t="s">
        <v>1038</v>
      </c>
      <c r="G474" s="18">
        <v>3591</v>
      </c>
      <c r="H474" s="19">
        <v>16</v>
      </c>
      <c r="I474" s="18">
        <f t="shared" si="19"/>
        <v>224.4375</v>
      </c>
      <c r="J474" s="18">
        <v>9850</v>
      </c>
      <c r="K474" s="20">
        <f t="shared" si="22"/>
        <v>6.0244982370566684E-4</v>
      </c>
      <c r="L474" s="18">
        <f t="shared" si="20"/>
        <v>179.55</v>
      </c>
      <c r="M474" s="24"/>
    </row>
    <row r="475" spans="1:13" x14ac:dyDescent="0.15">
      <c r="A475" s="16"/>
      <c r="B475" s="45" t="s">
        <v>967</v>
      </c>
      <c r="C475" s="33" t="s">
        <v>1046</v>
      </c>
      <c r="D475" s="23" t="s">
        <v>1047</v>
      </c>
      <c r="E475" s="18">
        <v>20</v>
      </c>
      <c r="F475" s="17" t="s">
        <v>1048</v>
      </c>
      <c r="G475" s="18">
        <v>1539.5</v>
      </c>
      <c r="H475" s="19">
        <v>14</v>
      </c>
      <c r="I475" s="18">
        <f t="shared" si="19"/>
        <v>109.96428571428571</v>
      </c>
      <c r="J475" s="18">
        <v>3533.5</v>
      </c>
      <c r="K475" s="20">
        <f t="shared" si="22"/>
        <v>2.582766648830059E-4</v>
      </c>
      <c r="L475" s="18">
        <f t="shared" si="20"/>
        <v>76.974999999999994</v>
      </c>
      <c r="M475" s="24"/>
    </row>
    <row r="476" spans="1:13" x14ac:dyDescent="0.15">
      <c r="A476" s="16"/>
      <c r="B476" s="45" t="s">
        <v>967</v>
      </c>
      <c r="C476" s="33" t="s">
        <v>1049</v>
      </c>
      <c r="D476" s="23" t="s">
        <v>1050</v>
      </c>
      <c r="E476" s="18">
        <v>22.06</v>
      </c>
      <c r="F476" s="17" t="s">
        <v>1048</v>
      </c>
      <c r="G476" s="18">
        <v>763</v>
      </c>
      <c r="H476" s="19">
        <v>5</v>
      </c>
      <c r="I476" s="18">
        <f t="shared" si="19"/>
        <v>152.6</v>
      </c>
      <c r="J476" s="18">
        <v>3116.5</v>
      </c>
      <c r="K476" s="20">
        <f t="shared" si="22"/>
        <v>1.280059079608532E-4</v>
      </c>
      <c r="L476" s="18">
        <f t="shared" si="20"/>
        <v>34.587488667271082</v>
      </c>
      <c r="M476" s="24"/>
    </row>
    <row r="477" spans="1:13" x14ac:dyDescent="0.15">
      <c r="A477" s="16"/>
      <c r="B477" s="45" t="s">
        <v>967</v>
      </c>
      <c r="C477" s="33" t="s">
        <v>1051</v>
      </c>
      <c r="D477" s="23" t="s">
        <v>1052</v>
      </c>
      <c r="E477" s="18">
        <v>17.75</v>
      </c>
      <c r="F477" s="17" t="s">
        <v>1035</v>
      </c>
      <c r="G477" s="18">
        <v>6347</v>
      </c>
      <c r="H477" s="19">
        <v>248</v>
      </c>
      <c r="I477" s="18">
        <f t="shared" ref="I477:I526" si="23">IF(OR(H477=0,G477=0),0,G477/H477)</f>
        <v>25.592741935483872</v>
      </c>
      <c r="J477" s="18">
        <v>20441</v>
      </c>
      <c r="K477" s="20">
        <f t="shared" si="22"/>
        <v>1.0648145449902164E-3</v>
      </c>
      <c r="L477" s="18">
        <f t="shared" ref="L477:L527" si="24">G477/E477</f>
        <v>357.57746478873241</v>
      </c>
      <c r="M477" s="24"/>
    </row>
    <row r="478" spans="1:13" x14ac:dyDescent="0.15">
      <c r="A478" s="16"/>
      <c r="B478" s="17" t="s">
        <v>967</v>
      </c>
      <c r="C478" s="23" t="s">
        <v>1053</v>
      </c>
      <c r="D478" s="23" t="s">
        <v>1054</v>
      </c>
      <c r="E478" s="18">
        <v>10</v>
      </c>
      <c r="F478" s="17" t="s">
        <v>1035</v>
      </c>
      <c r="G478" s="18">
        <v>2106</v>
      </c>
      <c r="H478" s="19">
        <v>70</v>
      </c>
      <c r="I478" s="18">
        <f t="shared" si="23"/>
        <v>30.085714285714285</v>
      </c>
      <c r="J478" s="18">
        <v>5518</v>
      </c>
      <c r="K478" s="20">
        <f t="shared" si="22"/>
        <v>3.5331643796272192E-4</v>
      </c>
      <c r="L478" s="18">
        <f t="shared" si="24"/>
        <v>210.6</v>
      </c>
      <c r="M478" s="24"/>
    </row>
    <row r="479" spans="1:13" x14ac:dyDescent="0.15">
      <c r="A479" s="16"/>
      <c r="B479" s="17" t="s">
        <v>967</v>
      </c>
      <c r="C479" s="23" t="s">
        <v>1055</v>
      </c>
      <c r="D479" s="17" t="s">
        <v>1056</v>
      </c>
      <c r="E479" s="18">
        <v>18.38</v>
      </c>
      <c r="F479" s="17" t="s">
        <v>1035</v>
      </c>
      <c r="G479" s="18">
        <v>2524.9</v>
      </c>
      <c r="H479" s="19">
        <v>30</v>
      </c>
      <c r="I479" s="18">
        <f t="shared" si="23"/>
        <v>84.163333333333341</v>
      </c>
      <c r="J479" s="18">
        <v>7769.1</v>
      </c>
      <c r="K479" s="20">
        <f t="shared" si="22"/>
        <v>4.2359386239889676E-4</v>
      </c>
      <c r="L479" s="18">
        <f t="shared" si="24"/>
        <v>137.37214363438522</v>
      </c>
      <c r="M479" s="24"/>
    </row>
    <row r="480" spans="1:13" x14ac:dyDescent="0.15">
      <c r="A480" s="16"/>
      <c r="B480" s="17" t="s">
        <v>967</v>
      </c>
      <c r="C480" s="23" t="s">
        <v>1057</v>
      </c>
      <c r="D480" s="23" t="s">
        <v>1058</v>
      </c>
      <c r="E480" s="18">
        <v>15.1</v>
      </c>
      <c r="F480" s="17" t="s">
        <v>1035</v>
      </c>
      <c r="G480" s="18">
        <v>2340.1999999999998</v>
      </c>
      <c r="H480" s="19">
        <v>60</v>
      </c>
      <c r="I480" s="18">
        <f t="shared" si="23"/>
        <v>39.00333333333333</v>
      </c>
      <c r="J480" s="18">
        <v>8027</v>
      </c>
      <c r="K480" s="20">
        <f t="shared" si="22"/>
        <v>3.9260737327652504E-4</v>
      </c>
      <c r="L480" s="18">
        <f t="shared" si="24"/>
        <v>154.98013245033113</v>
      </c>
      <c r="M480" s="24"/>
    </row>
    <row r="481" spans="1:13" s="46" customFormat="1" x14ac:dyDescent="0.15">
      <c r="A481" s="16"/>
      <c r="B481" s="17" t="s">
        <v>967</v>
      </c>
      <c r="C481" s="23" t="s">
        <v>1059</v>
      </c>
      <c r="D481" s="23" t="s">
        <v>1060</v>
      </c>
      <c r="E481" s="18">
        <v>21.6</v>
      </c>
      <c r="F481" s="17" t="s">
        <v>1035</v>
      </c>
      <c r="G481" s="18">
        <v>3938</v>
      </c>
      <c r="H481" s="19">
        <v>6</v>
      </c>
      <c r="I481" s="18">
        <f t="shared" si="23"/>
        <v>656.33333333333337</v>
      </c>
      <c r="J481" s="18">
        <v>13295</v>
      </c>
      <c r="K481" s="20">
        <f t="shared" si="22"/>
        <v>6.6066483034055027E-4</v>
      </c>
      <c r="L481" s="18">
        <f t="shared" si="24"/>
        <v>182.31481481481481</v>
      </c>
      <c r="M481" s="24"/>
    </row>
    <row r="482" spans="1:13" s="46" customFormat="1" x14ac:dyDescent="0.15">
      <c r="A482" s="16"/>
      <c r="B482" s="17" t="s">
        <v>967</v>
      </c>
      <c r="C482" s="23" t="s">
        <v>1061</v>
      </c>
      <c r="D482" s="23" t="s">
        <v>1062</v>
      </c>
      <c r="E482" s="18">
        <v>15.9</v>
      </c>
      <c r="F482" s="17" t="s">
        <v>1035</v>
      </c>
      <c r="G482" s="18">
        <v>2544</v>
      </c>
      <c r="H482" s="19">
        <v>160</v>
      </c>
      <c r="I482" s="18">
        <f t="shared" si="23"/>
        <v>15.9</v>
      </c>
      <c r="J482" s="18">
        <v>7870</v>
      </c>
      <c r="K482" s="20">
        <f t="shared" si="22"/>
        <v>4.2679820426266124E-4</v>
      </c>
      <c r="L482" s="18">
        <f t="shared" si="24"/>
        <v>160</v>
      </c>
      <c r="M482" s="24"/>
    </row>
    <row r="483" spans="1:13" s="46" customFormat="1" x14ac:dyDescent="0.15">
      <c r="A483" s="16"/>
      <c r="B483" s="45" t="s">
        <v>967</v>
      </c>
      <c r="C483" s="33" t="s">
        <v>1063</v>
      </c>
      <c r="D483" s="17" t="s">
        <v>1064</v>
      </c>
      <c r="E483" s="18">
        <v>10</v>
      </c>
      <c r="F483" s="17" t="s">
        <v>1035</v>
      </c>
      <c r="G483" s="18">
        <v>291</v>
      </c>
      <c r="H483" s="19">
        <v>12</v>
      </c>
      <c r="I483" s="18">
        <f t="shared" si="23"/>
        <v>24.25</v>
      </c>
      <c r="J483" s="18">
        <v>1242</v>
      </c>
      <c r="K483" s="20">
        <f t="shared" si="22"/>
        <v>4.8820077610233653E-5</v>
      </c>
      <c r="L483" s="18">
        <f t="shared" si="24"/>
        <v>29.1</v>
      </c>
      <c r="M483" s="24"/>
    </row>
    <row r="484" spans="1:13" s="46" customFormat="1" x14ac:dyDescent="0.15">
      <c r="A484" s="16"/>
      <c r="B484" s="45" t="s">
        <v>967</v>
      </c>
      <c r="C484" s="33" t="s">
        <v>1065</v>
      </c>
      <c r="D484" s="23" t="s">
        <v>1066</v>
      </c>
      <c r="E484" s="18">
        <v>21.2</v>
      </c>
      <c r="F484" s="17" t="s">
        <v>1035</v>
      </c>
      <c r="G484" s="18">
        <v>2734</v>
      </c>
      <c r="H484" s="19">
        <v>56</v>
      </c>
      <c r="I484" s="18">
        <f t="shared" si="23"/>
        <v>48.821428571428569</v>
      </c>
      <c r="J484" s="18">
        <v>8259</v>
      </c>
      <c r="K484" s="20">
        <f t="shared" si="22"/>
        <v>4.5867385631058011E-4</v>
      </c>
      <c r="L484" s="18">
        <f t="shared" si="24"/>
        <v>128.96226415094341</v>
      </c>
      <c r="M484" s="24"/>
    </row>
    <row r="485" spans="1:13" s="46" customFormat="1" x14ac:dyDescent="0.15">
      <c r="A485" s="16"/>
      <c r="B485" s="45" t="s">
        <v>967</v>
      </c>
      <c r="C485" s="23" t="s">
        <v>1067</v>
      </c>
      <c r="D485" s="23" t="s">
        <v>1068</v>
      </c>
      <c r="E485" s="18">
        <v>17.079999999999998</v>
      </c>
      <c r="F485" s="17" t="s">
        <v>1043</v>
      </c>
      <c r="G485" s="18">
        <v>4692</v>
      </c>
      <c r="H485" s="19">
        <v>17</v>
      </c>
      <c r="I485" s="18">
        <f t="shared" si="23"/>
        <v>276</v>
      </c>
      <c r="J485" s="18">
        <v>11648</v>
      </c>
      <c r="K485" s="20">
        <f t="shared" si="22"/>
        <v>7.8716083899387044E-4</v>
      </c>
      <c r="L485" s="18">
        <f t="shared" si="24"/>
        <v>274.70725995316161</v>
      </c>
      <c r="M485" s="24"/>
    </row>
    <row r="486" spans="1:13" s="46" customFormat="1" x14ac:dyDescent="0.15">
      <c r="A486" s="16"/>
      <c r="B486" s="17" t="s">
        <v>967</v>
      </c>
      <c r="C486" s="23" t="s">
        <v>1069</v>
      </c>
      <c r="D486" s="23" t="s">
        <v>1070</v>
      </c>
      <c r="E486" s="18">
        <v>19</v>
      </c>
      <c r="F486" s="17" t="s">
        <v>1038</v>
      </c>
      <c r="G486" s="18">
        <v>2738</v>
      </c>
      <c r="H486" s="19">
        <v>11</v>
      </c>
      <c r="I486" s="18">
        <f t="shared" si="23"/>
        <v>248.90909090909091</v>
      </c>
      <c r="J486" s="18">
        <v>9714</v>
      </c>
      <c r="K486" s="20">
        <f t="shared" si="22"/>
        <v>4.5934492266948366E-4</v>
      </c>
      <c r="L486" s="18">
        <f t="shared" si="24"/>
        <v>144.10526315789474</v>
      </c>
      <c r="M486" s="24"/>
    </row>
    <row r="487" spans="1:13" s="46" customFormat="1" x14ac:dyDescent="0.15">
      <c r="A487" s="16"/>
      <c r="B487" s="17" t="s">
        <v>967</v>
      </c>
      <c r="C487" s="23" t="s">
        <v>1071</v>
      </c>
      <c r="D487" s="23" t="s">
        <v>1072</v>
      </c>
      <c r="E487" s="18">
        <v>20</v>
      </c>
      <c r="F487" s="17" t="s">
        <v>1048</v>
      </c>
      <c r="G487" s="18">
        <v>789</v>
      </c>
      <c r="H487" s="19">
        <v>4</v>
      </c>
      <c r="I487" s="18">
        <f t="shared" si="23"/>
        <v>197.25</v>
      </c>
      <c r="J487" s="18">
        <v>1775</v>
      </c>
      <c r="K487" s="20">
        <f t="shared" si="22"/>
        <v>1.323678392937263E-4</v>
      </c>
      <c r="L487" s="18">
        <f t="shared" si="24"/>
        <v>39.450000000000003</v>
      </c>
      <c r="M487" s="24"/>
    </row>
    <row r="488" spans="1:13" s="46" customFormat="1" x14ac:dyDescent="0.15">
      <c r="A488" s="16"/>
      <c r="B488" s="17" t="s">
        <v>967</v>
      </c>
      <c r="C488" s="33" t="s">
        <v>1073</v>
      </c>
      <c r="D488" s="23" t="s">
        <v>1074</v>
      </c>
      <c r="E488" s="18">
        <v>20</v>
      </c>
      <c r="F488" s="17" t="s">
        <v>1043</v>
      </c>
      <c r="G488" s="18">
        <v>1256</v>
      </c>
      <c r="H488" s="19">
        <v>4</v>
      </c>
      <c r="I488" s="18">
        <f t="shared" si="23"/>
        <v>314</v>
      </c>
      <c r="J488" s="18">
        <v>5126</v>
      </c>
      <c r="K488" s="20">
        <f t="shared" si="22"/>
        <v>2.107148366957164E-4</v>
      </c>
      <c r="L488" s="18">
        <f t="shared" si="24"/>
        <v>62.8</v>
      </c>
      <c r="M488" s="24"/>
    </row>
    <row r="489" spans="1:13" s="46" customFormat="1" x14ac:dyDescent="0.15">
      <c r="A489" s="16"/>
      <c r="B489" s="17" t="s">
        <v>967</v>
      </c>
      <c r="C489" s="23" t="s">
        <v>1075</v>
      </c>
      <c r="D489" s="23" t="s">
        <v>1076</v>
      </c>
      <c r="E489" s="18">
        <v>20</v>
      </c>
      <c r="F489" s="17" t="s">
        <v>1048</v>
      </c>
      <c r="G489" s="18">
        <v>142</v>
      </c>
      <c r="H489" s="19">
        <v>1</v>
      </c>
      <c r="I489" s="18">
        <f t="shared" si="23"/>
        <v>142</v>
      </c>
      <c r="J489" s="18">
        <v>2225.3999999999996</v>
      </c>
      <c r="K489" s="20">
        <f t="shared" si="22"/>
        <v>2.3822855741076216E-5</v>
      </c>
      <c r="L489" s="18">
        <f t="shared" si="24"/>
        <v>7.1</v>
      </c>
      <c r="M489" s="24"/>
    </row>
    <row r="490" spans="1:13" s="46" customFormat="1" x14ac:dyDescent="0.15">
      <c r="A490" s="16"/>
      <c r="B490" s="17" t="s">
        <v>967</v>
      </c>
      <c r="C490" s="23" t="s">
        <v>1077</v>
      </c>
      <c r="D490" s="23" t="s">
        <v>1078</v>
      </c>
      <c r="E490" s="18">
        <v>30.2</v>
      </c>
      <c r="F490" s="17" t="s">
        <v>1048</v>
      </c>
      <c r="G490" s="18"/>
      <c r="H490" s="19"/>
      <c r="I490" s="18">
        <f t="shared" si="23"/>
        <v>0</v>
      </c>
      <c r="J490" s="18">
        <v>0</v>
      </c>
      <c r="K490" s="20">
        <f t="shared" si="22"/>
        <v>0</v>
      </c>
      <c r="L490" s="18">
        <f t="shared" si="24"/>
        <v>0</v>
      </c>
      <c r="M490" s="24"/>
    </row>
    <row r="491" spans="1:13" s="46" customFormat="1" x14ac:dyDescent="0.15">
      <c r="A491" s="16"/>
      <c r="B491" s="17" t="s">
        <v>967</v>
      </c>
      <c r="C491" s="23" t="s">
        <v>1079</v>
      </c>
      <c r="D491" s="23" t="s">
        <v>1080</v>
      </c>
      <c r="E491" s="18">
        <v>14.86</v>
      </c>
      <c r="F491" s="17" t="s">
        <v>1035</v>
      </c>
      <c r="G491" s="18">
        <v>1429</v>
      </c>
      <c r="H491" s="19">
        <v>4</v>
      </c>
      <c r="I491" s="18">
        <f t="shared" si="23"/>
        <v>357.25</v>
      </c>
      <c r="J491" s="18">
        <v>4570</v>
      </c>
      <c r="K491" s="20">
        <f t="shared" si="22"/>
        <v>2.3973845671829516E-4</v>
      </c>
      <c r="L491" s="18">
        <f t="shared" si="24"/>
        <v>96.164199192462988</v>
      </c>
      <c r="M491" s="24"/>
    </row>
    <row r="492" spans="1:13" s="46" customFormat="1" x14ac:dyDescent="0.15">
      <c r="A492" s="16"/>
      <c r="B492" s="17" t="s">
        <v>967</v>
      </c>
      <c r="C492" s="23" t="s">
        <v>1081</v>
      </c>
      <c r="D492" s="17" t="s">
        <v>1082</v>
      </c>
      <c r="E492" s="18">
        <v>17</v>
      </c>
      <c r="F492" s="17" t="s">
        <v>1048</v>
      </c>
      <c r="G492" s="18"/>
      <c r="H492" s="19"/>
      <c r="I492" s="18">
        <f t="shared" si="23"/>
        <v>0</v>
      </c>
      <c r="J492" s="18"/>
      <c r="K492" s="20">
        <f t="shared" si="22"/>
        <v>0</v>
      </c>
      <c r="L492" s="18">
        <f t="shared" si="24"/>
        <v>0</v>
      </c>
      <c r="M492" s="24"/>
    </row>
    <row r="493" spans="1:13" s="46" customFormat="1" x14ac:dyDescent="0.15">
      <c r="A493" s="16"/>
      <c r="B493" s="45" t="s">
        <v>967</v>
      </c>
      <c r="C493" s="33" t="s">
        <v>1083</v>
      </c>
      <c r="D493" s="17" t="s">
        <v>1084</v>
      </c>
      <c r="E493" s="18">
        <v>13.67</v>
      </c>
      <c r="F493" s="17" t="s">
        <v>1048</v>
      </c>
      <c r="G493" s="18"/>
      <c r="H493" s="19"/>
      <c r="I493" s="18">
        <f t="shared" si="23"/>
        <v>0</v>
      </c>
      <c r="J493" s="18"/>
      <c r="K493" s="20">
        <f t="shared" si="22"/>
        <v>0</v>
      </c>
      <c r="L493" s="18">
        <f t="shared" si="24"/>
        <v>0</v>
      </c>
      <c r="M493" s="24"/>
    </row>
    <row r="494" spans="1:13" s="46" customFormat="1" x14ac:dyDescent="0.15">
      <c r="A494" s="16"/>
      <c r="B494" s="45" t="s">
        <v>967</v>
      </c>
      <c r="C494" s="33" t="s">
        <v>1085</v>
      </c>
      <c r="D494" s="23" t="s">
        <v>1086</v>
      </c>
      <c r="E494" s="18">
        <v>20.62</v>
      </c>
      <c r="F494" s="17" t="s">
        <v>1035</v>
      </c>
      <c r="G494" s="18">
        <v>2479</v>
      </c>
      <c r="H494" s="19">
        <v>7</v>
      </c>
      <c r="I494" s="18">
        <f t="shared" si="23"/>
        <v>354.14285714285717</v>
      </c>
      <c r="J494" s="18">
        <v>6998</v>
      </c>
      <c r="K494" s="20">
        <f t="shared" si="22"/>
        <v>4.1589337593047845E-4</v>
      </c>
      <c r="L494" s="18">
        <f t="shared" si="24"/>
        <v>120.22308438409311</v>
      </c>
      <c r="M494" s="24"/>
    </row>
    <row r="495" spans="1:13" s="46" customFormat="1" x14ac:dyDescent="0.15">
      <c r="A495" s="16"/>
      <c r="B495" s="45" t="s">
        <v>967</v>
      </c>
      <c r="C495" s="33" t="s">
        <v>1087</v>
      </c>
      <c r="D495" s="23" t="s">
        <v>1088</v>
      </c>
      <c r="E495" s="18">
        <v>51.91</v>
      </c>
      <c r="F495" s="17" t="s">
        <v>1035</v>
      </c>
      <c r="G495" s="18">
        <v>7259</v>
      </c>
      <c r="H495" s="19">
        <v>114</v>
      </c>
      <c r="I495" s="18">
        <f t="shared" si="23"/>
        <v>63.675438596491226</v>
      </c>
      <c r="J495" s="18">
        <v>18776</v>
      </c>
      <c r="K495" s="20">
        <f t="shared" si="22"/>
        <v>1.2178176748202272E-3</v>
      </c>
      <c r="L495" s="18">
        <f t="shared" si="24"/>
        <v>139.83818146792527</v>
      </c>
      <c r="M495" s="24"/>
    </row>
    <row r="496" spans="1:13" s="46" customFormat="1" x14ac:dyDescent="0.15">
      <c r="A496" s="16"/>
      <c r="B496" s="45" t="s">
        <v>967</v>
      </c>
      <c r="C496" s="33" t="s">
        <v>1089</v>
      </c>
      <c r="D496" s="23" t="s">
        <v>1090</v>
      </c>
      <c r="E496" s="18">
        <v>11</v>
      </c>
      <c r="F496" s="17" t="s">
        <v>1035</v>
      </c>
      <c r="G496" s="18">
        <v>1883</v>
      </c>
      <c r="H496" s="19">
        <v>52</v>
      </c>
      <c r="I496" s="18">
        <f t="shared" si="23"/>
        <v>36.21153846153846</v>
      </c>
      <c r="J496" s="18">
        <v>4621</v>
      </c>
      <c r="K496" s="20">
        <f t="shared" si="22"/>
        <v>3.159044884538487E-4</v>
      </c>
      <c r="L496" s="18">
        <f t="shared" si="24"/>
        <v>171.18181818181819</v>
      </c>
      <c r="M496" s="24"/>
    </row>
    <row r="497" spans="1:13" s="46" customFormat="1" x14ac:dyDescent="0.15">
      <c r="A497" s="16"/>
      <c r="B497" s="17" t="s">
        <v>1091</v>
      </c>
      <c r="C497" s="23" t="s">
        <v>1092</v>
      </c>
      <c r="D497" s="23" t="s">
        <v>1093</v>
      </c>
      <c r="E497" s="18">
        <v>21.6</v>
      </c>
      <c r="F497" s="17" t="s">
        <v>1043</v>
      </c>
      <c r="G497" s="18">
        <v>8644</v>
      </c>
      <c r="H497" s="19">
        <v>16</v>
      </c>
      <c r="I497" s="18">
        <f t="shared" si="23"/>
        <v>540.25</v>
      </c>
      <c r="J497" s="18">
        <v>20806</v>
      </c>
      <c r="K497" s="20">
        <f t="shared" si="22"/>
        <v>1.4501744015905833E-3</v>
      </c>
      <c r="L497" s="18">
        <f t="shared" si="24"/>
        <v>400.18518518518516</v>
      </c>
      <c r="M497" s="24"/>
    </row>
    <row r="498" spans="1:13" s="46" customFormat="1" x14ac:dyDescent="0.15">
      <c r="A498" s="16"/>
      <c r="B498" s="17" t="s">
        <v>967</v>
      </c>
      <c r="C498" s="23" t="s">
        <v>1094</v>
      </c>
      <c r="D498" s="23" t="s">
        <v>1095</v>
      </c>
      <c r="E498" s="18">
        <v>59.9</v>
      </c>
      <c r="F498" s="17" t="s">
        <v>1096</v>
      </c>
      <c r="G498" s="18"/>
      <c r="H498" s="19"/>
      <c r="I498" s="18">
        <f t="shared" si="23"/>
        <v>0</v>
      </c>
      <c r="J498" s="18"/>
      <c r="K498" s="20">
        <f t="shared" si="22"/>
        <v>0</v>
      </c>
      <c r="L498" s="18">
        <f t="shared" si="24"/>
        <v>0</v>
      </c>
      <c r="M498" s="24"/>
    </row>
    <row r="499" spans="1:13" s="46" customFormat="1" x14ac:dyDescent="0.15">
      <c r="A499" s="16"/>
      <c r="B499" s="17" t="s">
        <v>1091</v>
      </c>
      <c r="C499" s="23" t="s">
        <v>1097</v>
      </c>
      <c r="D499" s="23" t="s">
        <v>1098</v>
      </c>
      <c r="E499" s="18">
        <v>69.900000000000006</v>
      </c>
      <c r="F499" s="17" t="s">
        <v>1048</v>
      </c>
      <c r="G499" s="18"/>
      <c r="H499" s="19"/>
      <c r="I499" s="18">
        <f t="shared" si="23"/>
        <v>0</v>
      </c>
      <c r="J499" s="18">
        <v>608</v>
      </c>
      <c r="K499" s="20">
        <f t="shared" si="22"/>
        <v>0</v>
      </c>
      <c r="L499" s="18">
        <f t="shared" si="24"/>
        <v>0</v>
      </c>
      <c r="M499" s="24"/>
    </row>
    <row r="500" spans="1:13" x14ac:dyDescent="0.15">
      <c r="A500" s="16"/>
      <c r="B500" s="17" t="s">
        <v>967</v>
      </c>
      <c r="C500" s="23" t="s">
        <v>1099</v>
      </c>
      <c r="D500" s="23" t="s">
        <v>1100</v>
      </c>
      <c r="E500" s="18">
        <v>39.58</v>
      </c>
      <c r="F500" s="17" t="s">
        <v>1048</v>
      </c>
      <c r="G500" s="18">
        <v>7428</v>
      </c>
      <c r="H500" s="19">
        <v>4</v>
      </c>
      <c r="I500" s="18">
        <f t="shared" si="23"/>
        <v>1857</v>
      </c>
      <c r="J500" s="18">
        <v>11583</v>
      </c>
      <c r="K500" s="20">
        <f>G500/$G$527</f>
        <v>1.2461702284839024E-3</v>
      </c>
      <c r="L500" s="18">
        <f t="shared" si="24"/>
        <v>187.67054067710967</v>
      </c>
      <c r="M500" s="24"/>
    </row>
    <row r="501" spans="1:13" x14ac:dyDescent="0.15">
      <c r="A501" s="16"/>
      <c r="B501" s="17" t="s">
        <v>967</v>
      </c>
      <c r="C501" s="23" t="s">
        <v>1101</v>
      </c>
      <c r="D501" s="23" t="s">
        <v>1102</v>
      </c>
      <c r="E501" s="18">
        <v>21.21</v>
      </c>
      <c r="F501" s="17" t="s">
        <v>1035</v>
      </c>
      <c r="G501" s="18"/>
      <c r="H501" s="19"/>
      <c r="I501" s="18">
        <f t="shared" si="23"/>
        <v>0</v>
      </c>
      <c r="J501" s="18"/>
      <c r="K501" s="20">
        <f>G501/$G$527</f>
        <v>0</v>
      </c>
      <c r="L501" s="18">
        <f t="shared" si="24"/>
        <v>0</v>
      </c>
      <c r="M501" s="24"/>
    </row>
    <row r="502" spans="1:13" x14ac:dyDescent="0.15">
      <c r="A502" s="16"/>
      <c r="B502" s="17" t="s">
        <v>967</v>
      </c>
      <c r="C502" s="23" t="s">
        <v>1103</v>
      </c>
      <c r="D502" s="23" t="s">
        <v>1104</v>
      </c>
      <c r="E502" s="18">
        <v>21.21</v>
      </c>
      <c r="F502" s="17" t="s">
        <v>1048</v>
      </c>
      <c r="G502" s="18">
        <v>1086</v>
      </c>
      <c r="H502" s="19">
        <v>3</v>
      </c>
      <c r="I502" s="18">
        <f t="shared" si="23"/>
        <v>362</v>
      </c>
      <c r="J502" s="18">
        <v>5867</v>
      </c>
      <c r="K502" s="20">
        <f>G502/$G$527</f>
        <v>1.8219451644231529E-4</v>
      </c>
      <c r="L502" s="18">
        <f t="shared" si="24"/>
        <v>51.2022630834512</v>
      </c>
      <c r="M502" s="24"/>
    </row>
    <row r="503" spans="1:13" x14ac:dyDescent="0.15">
      <c r="A503" s="16"/>
      <c r="B503" s="17" t="s">
        <v>967</v>
      </c>
      <c r="C503" s="23" t="s">
        <v>1105</v>
      </c>
      <c r="D503" s="23" t="s">
        <v>1106</v>
      </c>
      <c r="E503" s="18">
        <v>22.99</v>
      </c>
      <c r="F503" s="17" t="s">
        <v>1048</v>
      </c>
      <c r="G503" s="18">
        <v>775</v>
      </c>
      <c r="H503" s="19">
        <v>4</v>
      </c>
      <c r="I503" s="18">
        <f t="shared" si="23"/>
        <v>193.75</v>
      </c>
      <c r="J503" s="18">
        <v>2516.5</v>
      </c>
      <c r="K503" s="20">
        <f>G503/$G$527</f>
        <v>1.3001910703756386E-4</v>
      </c>
      <c r="L503" s="18">
        <f t="shared" si="24"/>
        <v>33.710308829926056</v>
      </c>
      <c r="M503" s="24"/>
    </row>
    <row r="504" spans="1:13" x14ac:dyDescent="0.15">
      <c r="A504" s="16"/>
      <c r="B504" s="17" t="s">
        <v>967</v>
      </c>
      <c r="C504" s="23" t="s">
        <v>1107</v>
      </c>
      <c r="D504" s="17" t="s">
        <v>1108</v>
      </c>
      <c r="E504" s="18">
        <v>22.72</v>
      </c>
      <c r="F504" s="17" t="s">
        <v>1048</v>
      </c>
      <c r="G504" s="18"/>
      <c r="H504" s="19"/>
      <c r="I504" s="18">
        <f t="shared" si="23"/>
        <v>0</v>
      </c>
      <c r="J504" s="18"/>
      <c r="K504" s="20">
        <f>G504/$G$527</f>
        <v>0</v>
      </c>
      <c r="L504" s="18">
        <f t="shared" si="24"/>
        <v>0</v>
      </c>
      <c r="M504" s="24"/>
    </row>
    <row r="505" spans="1:13" x14ac:dyDescent="0.15">
      <c r="A505" s="16"/>
      <c r="B505" s="45" t="s">
        <v>967</v>
      </c>
      <c r="C505" s="23" t="s">
        <v>1109</v>
      </c>
      <c r="D505" s="23" t="s">
        <v>1110</v>
      </c>
      <c r="E505" s="18">
        <v>43.3</v>
      </c>
      <c r="F505" s="17" t="s">
        <v>1048</v>
      </c>
      <c r="G505" s="18">
        <v>2271</v>
      </c>
      <c r="H505" s="19">
        <v>9</v>
      </c>
      <c r="I505" s="18">
        <f t="shared" si="23"/>
        <v>252.33333333333334</v>
      </c>
      <c r="J505" s="18">
        <v>8346</v>
      </c>
      <c r="K505" s="20">
        <f t="shared" ref="K505:K527" si="25">G505/$G$527</f>
        <v>3.8099792526749359E-4</v>
      </c>
      <c r="L505" s="18">
        <f t="shared" si="24"/>
        <v>52.448036951501159</v>
      </c>
      <c r="M505" s="24"/>
    </row>
    <row r="506" spans="1:13" x14ac:dyDescent="0.15">
      <c r="A506" s="16"/>
      <c r="B506" s="45" t="s">
        <v>967</v>
      </c>
      <c r="C506" s="33" t="s">
        <v>1111</v>
      </c>
      <c r="D506" s="23" t="s">
        <v>1112</v>
      </c>
      <c r="E506" s="18">
        <v>27.38</v>
      </c>
      <c r="F506" s="17" t="s">
        <v>1113</v>
      </c>
      <c r="G506" s="18">
        <v>441</v>
      </c>
      <c r="H506" s="19">
        <v>4</v>
      </c>
      <c r="I506" s="18">
        <f t="shared" si="23"/>
        <v>110.25</v>
      </c>
      <c r="J506" s="18">
        <v>1813</v>
      </c>
      <c r="K506" s="20">
        <f t="shared" si="25"/>
        <v>7.3985066069116978E-5</v>
      </c>
      <c r="L506" s="18">
        <f t="shared" si="24"/>
        <v>16.106647187728271</v>
      </c>
      <c r="M506" s="24"/>
    </row>
    <row r="507" spans="1:13" x14ac:dyDescent="0.15">
      <c r="A507" s="16"/>
      <c r="B507" s="45" t="s">
        <v>967</v>
      </c>
      <c r="C507" s="33" t="s">
        <v>1114</v>
      </c>
      <c r="D507" s="17" t="s">
        <v>1115</v>
      </c>
      <c r="E507" s="18">
        <v>33.06</v>
      </c>
      <c r="F507" s="17" t="s">
        <v>1116</v>
      </c>
      <c r="G507" s="18">
        <v>3512</v>
      </c>
      <c r="H507" s="19">
        <v>11</v>
      </c>
      <c r="I507" s="18">
        <f t="shared" si="23"/>
        <v>319.27272727272725</v>
      </c>
      <c r="J507" s="18">
        <v>6835</v>
      </c>
      <c r="K507" s="20">
        <f t="shared" si="25"/>
        <v>5.8919626311732161E-4</v>
      </c>
      <c r="L507" s="18">
        <f t="shared" si="24"/>
        <v>106.23109497882636</v>
      </c>
      <c r="M507" s="24"/>
    </row>
    <row r="508" spans="1:13" x14ac:dyDescent="0.15">
      <c r="A508" s="16"/>
      <c r="B508" s="45" t="s">
        <v>967</v>
      </c>
      <c r="C508" s="33" t="s">
        <v>1117</v>
      </c>
      <c r="D508" s="23" t="s">
        <v>1118</v>
      </c>
      <c r="E508" s="18">
        <v>24.5</v>
      </c>
      <c r="F508" s="17" t="s">
        <v>1116</v>
      </c>
      <c r="G508" s="18"/>
      <c r="H508" s="19"/>
      <c r="I508" s="18">
        <f t="shared" si="23"/>
        <v>0</v>
      </c>
      <c r="J508" s="18"/>
      <c r="K508" s="20">
        <f t="shared" si="25"/>
        <v>0</v>
      </c>
      <c r="L508" s="18">
        <f t="shared" si="24"/>
        <v>0</v>
      </c>
      <c r="M508" s="24"/>
    </row>
    <row r="509" spans="1:13" x14ac:dyDescent="0.15">
      <c r="A509" s="16"/>
      <c r="B509" s="45" t="s">
        <v>967</v>
      </c>
      <c r="C509" s="33" t="s">
        <v>1119</v>
      </c>
      <c r="D509" s="23" t="s">
        <v>1120</v>
      </c>
      <c r="E509" s="18">
        <v>24.5</v>
      </c>
      <c r="F509" s="17" t="s">
        <v>1121</v>
      </c>
      <c r="G509" s="18">
        <v>14445.3</v>
      </c>
      <c r="H509" s="19">
        <v>22</v>
      </c>
      <c r="I509" s="18">
        <f t="shared" si="23"/>
        <v>656.60454545454547</v>
      </c>
      <c r="J509" s="18">
        <v>21733.9</v>
      </c>
      <c r="K509" s="20">
        <f t="shared" si="25"/>
        <v>2.4234387185673822E-3</v>
      </c>
      <c r="L509" s="18">
        <f t="shared" si="24"/>
        <v>589.60408163265299</v>
      </c>
      <c r="M509" s="24"/>
    </row>
    <row r="510" spans="1:13" x14ac:dyDescent="0.15">
      <c r="A510" s="16"/>
      <c r="B510" s="45" t="s">
        <v>967</v>
      </c>
      <c r="C510" s="33" t="s">
        <v>1122</v>
      </c>
      <c r="D510" s="23" t="s">
        <v>1123</v>
      </c>
      <c r="E510" s="18">
        <v>24.5</v>
      </c>
      <c r="F510" s="17" t="s">
        <v>1116</v>
      </c>
      <c r="G510" s="18">
        <v>676</v>
      </c>
      <c r="H510" s="19">
        <v>2</v>
      </c>
      <c r="I510" s="18">
        <f t="shared" si="23"/>
        <v>338</v>
      </c>
      <c r="J510" s="18">
        <v>3766</v>
      </c>
      <c r="K510" s="20">
        <f t="shared" si="25"/>
        <v>1.1341021465470086E-4</v>
      </c>
      <c r="L510" s="18">
        <f t="shared" si="24"/>
        <v>27.591836734693878</v>
      </c>
      <c r="M510" s="24"/>
    </row>
    <row r="511" spans="1:13" x14ac:dyDescent="0.15">
      <c r="A511" s="16"/>
      <c r="B511" s="45" t="s">
        <v>967</v>
      </c>
      <c r="C511" s="33" t="s">
        <v>1124</v>
      </c>
      <c r="D511" s="23" t="s">
        <v>1125</v>
      </c>
      <c r="E511" s="18">
        <v>26.01</v>
      </c>
      <c r="F511" s="17" t="s">
        <v>1116</v>
      </c>
      <c r="G511" s="18">
        <v>2714</v>
      </c>
      <c r="H511" s="19">
        <v>11</v>
      </c>
      <c r="I511" s="18">
        <f t="shared" si="23"/>
        <v>246.72727272727272</v>
      </c>
      <c r="J511" s="18">
        <v>11186.1</v>
      </c>
      <c r="K511" s="20">
        <f t="shared" si="25"/>
        <v>4.5531852451606233E-4</v>
      </c>
      <c r="L511" s="18">
        <f t="shared" si="24"/>
        <v>104.34448289119568</v>
      </c>
      <c r="M511" s="24"/>
    </row>
    <row r="512" spans="1:13" x14ac:dyDescent="0.15">
      <c r="A512" s="16"/>
      <c r="B512" s="45" t="s">
        <v>967</v>
      </c>
      <c r="C512" s="33" t="s">
        <v>1126</v>
      </c>
      <c r="D512" s="23" t="s">
        <v>1127</v>
      </c>
      <c r="E512" s="18">
        <v>25.88</v>
      </c>
      <c r="F512" s="17" t="s">
        <v>1121</v>
      </c>
      <c r="G512" s="18">
        <v>1420</v>
      </c>
      <c r="H512" s="19">
        <v>6</v>
      </c>
      <c r="I512" s="18">
        <f t="shared" si="23"/>
        <v>236.66666666666666</v>
      </c>
      <c r="J512" s="18">
        <v>7406</v>
      </c>
      <c r="K512" s="20">
        <f t="shared" si="25"/>
        <v>2.3822855741076216E-4</v>
      </c>
      <c r="L512" s="18">
        <f t="shared" si="24"/>
        <v>54.868624420401858</v>
      </c>
      <c r="M512" s="24"/>
    </row>
    <row r="513" spans="1:13" x14ac:dyDescent="0.15">
      <c r="A513" s="16"/>
      <c r="B513" s="45" t="s">
        <v>1128</v>
      </c>
      <c r="C513" s="33" t="s">
        <v>1129</v>
      </c>
      <c r="D513" s="23" t="s">
        <v>1130</v>
      </c>
      <c r="E513" s="18">
        <v>311</v>
      </c>
      <c r="F513" s="17" t="s">
        <v>1131</v>
      </c>
      <c r="G513" s="19">
        <v>52749.4</v>
      </c>
      <c r="H513" s="19">
        <v>486</v>
      </c>
      <c r="I513" s="18">
        <f t="shared" si="23"/>
        <v>108.53786008230453</v>
      </c>
      <c r="J513" s="18">
        <v>117611.4</v>
      </c>
      <c r="K513" s="20">
        <f t="shared" si="25"/>
        <v>8.8495869480868013E-3</v>
      </c>
      <c r="L513" s="18">
        <f t="shared" si="24"/>
        <v>169.6122186495177</v>
      </c>
      <c r="M513" s="32"/>
    </row>
    <row r="514" spans="1:13" x14ac:dyDescent="0.15">
      <c r="A514" s="16"/>
      <c r="B514" s="45" t="s">
        <v>967</v>
      </c>
      <c r="C514" s="33" t="s">
        <v>1132</v>
      </c>
      <c r="D514" s="17" t="s">
        <v>1133</v>
      </c>
      <c r="E514" s="18">
        <v>6.2</v>
      </c>
      <c r="F514" s="17" t="s">
        <v>1134</v>
      </c>
      <c r="G514" s="19">
        <v>372</v>
      </c>
      <c r="H514" s="19">
        <v>4</v>
      </c>
      <c r="I514" s="18">
        <f t="shared" si="23"/>
        <v>93</v>
      </c>
      <c r="J514" s="18">
        <v>1458</v>
      </c>
      <c r="K514" s="20">
        <f t="shared" si="25"/>
        <v>6.2409171378030655E-5</v>
      </c>
      <c r="L514" s="18">
        <f t="shared" si="24"/>
        <v>60</v>
      </c>
      <c r="M514" s="32"/>
    </row>
    <row r="515" spans="1:13" x14ac:dyDescent="0.15">
      <c r="A515" s="16"/>
      <c r="B515" s="45" t="s">
        <v>967</v>
      </c>
      <c r="C515" s="33" t="s">
        <v>1135</v>
      </c>
      <c r="D515" s="23" t="s">
        <v>1136</v>
      </c>
      <c r="E515" s="18">
        <v>12</v>
      </c>
      <c r="F515" s="17" t="s">
        <v>1134</v>
      </c>
      <c r="G515" s="18">
        <v>2199</v>
      </c>
      <c r="H515" s="19">
        <v>17</v>
      </c>
      <c r="I515" s="18">
        <f t="shared" si="23"/>
        <v>129.35294117647058</v>
      </c>
      <c r="J515" s="18">
        <v>8239</v>
      </c>
      <c r="K515" s="20">
        <f t="shared" si="25"/>
        <v>3.689187308072296E-4</v>
      </c>
      <c r="L515" s="18">
        <f t="shared" si="24"/>
        <v>183.25</v>
      </c>
      <c r="M515" s="32"/>
    </row>
    <row r="516" spans="1:13" x14ac:dyDescent="0.15">
      <c r="A516" s="16"/>
      <c r="B516" s="45" t="s">
        <v>967</v>
      </c>
      <c r="C516" s="33" t="s">
        <v>1137</v>
      </c>
      <c r="D516" s="23" t="s">
        <v>1138</v>
      </c>
      <c r="E516" s="18">
        <v>12</v>
      </c>
      <c r="F516" s="17" t="s">
        <v>1134</v>
      </c>
      <c r="G516" s="18"/>
      <c r="H516" s="19"/>
      <c r="I516" s="18">
        <f t="shared" si="23"/>
        <v>0</v>
      </c>
      <c r="J516" s="18"/>
      <c r="K516" s="20">
        <f t="shared" si="25"/>
        <v>0</v>
      </c>
      <c r="L516" s="18">
        <f t="shared" si="24"/>
        <v>0</v>
      </c>
      <c r="M516" s="32"/>
    </row>
    <row r="517" spans="1:13" x14ac:dyDescent="0.15">
      <c r="A517" s="16"/>
      <c r="B517" s="45" t="s">
        <v>967</v>
      </c>
      <c r="C517" s="33" t="s">
        <v>1139</v>
      </c>
      <c r="D517" s="23" t="s">
        <v>1140</v>
      </c>
      <c r="E517" s="18">
        <v>12</v>
      </c>
      <c r="F517" s="17" t="s">
        <v>1134</v>
      </c>
      <c r="G517" s="18">
        <v>2120</v>
      </c>
      <c r="H517" s="19">
        <v>15</v>
      </c>
      <c r="I517" s="18">
        <f t="shared" si="23"/>
        <v>141.33333333333334</v>
      </c>
      <c r="J517" s="18">
        <v>5738</v>
      </c>
      <c r="K517" s="20">
        <f t="shared" si="25"/>
        <v>3.5566517021888436E-4</v>
      </c>
      <c r="L517" s="18">
        <f t="shared" si="24"/>
        <v>176.66666666666666</v>
      </c>
      <c r="M517" s="32"/>
    </row>
    <row r="518" spans="1:13" x14ac:dyDescent="0.15">
      <c r="A518" s="16"/>
      <c r="B518" s="45" t="s">
        <v>967</v>
      </c>
      <c r="C518" s="33" t="s">
        <v>1141</v>
      </c>
      <c r="D518" s="23" t="s">
        <v>1142</v>
      </c>
      <c r="E518" s="18">
        <v>6</v>
      </c>
      <c r="F518" s="17" t="s">
        <v>1134</v>
      </c>
      <c r="G518" s="18">
        <v>3516</v>
      </c>
      <c r="H518" s="19">
        <v>9</v>
      </c>
      <c r="I518" s="18">
        <f t="shared" si="23"/>
        <v>390.66666666666669</v>
      </c>
      <c r="J518" s="18">
        <v>9921</v>
      </c>
      <c r="K518" s="20">
        <f t="shared" si="25"/>
        <v>5.8986732947622516E-4</v>
      </c>
      <c r="L518" s="18">
        <f t="shared" si="24"/>
        <v>586</v>
      </c>
      <c r="M518" s="32"/>
    </row>
    <row r="519" spans="1:13" x14ac:dyDescent="0.15">
      <c r="A519" s="16"/>
      <c r="B519" s="45" t="s">
        <v>967</v>
      </c>
      <c r="C519" s="33" t="s">
        <v>1143</v>
      </c>
      <c r="D519" s="23" t="s">
        <v>1144</v>
      </c>
      <c r="E519" s="18">
        <v>5</v>
      </c>
      <c r="F519" s="17" t="s">
        <v>1113</v>
      </c>
      <c r="G519" s="18">
        <v>814</v>
      </c>
      <c r="H519" s="19">
        <v>28</v>
      </c>
      <c r="I519" s="18">
        <f t="shared" si="23"/>
        <v>29.071428571428573</v>
      </c>
      <c r="J519" s="18">
        <v>2454</v>
      </c>
      <c r="K519" s="20">
        <f t="shared" si="25"/>
        <v>1.3656200403687352E-4</v>
      </c>
      <c r="L519" s="18">
        <f t="shared" si="24"/>
        <v>162.80000000000001</v>
      </c>
      <c r="M519" s="32"/>
    </row>
    <row r="520" spans="1:13" x14ac:dyDescent="0.15">
      <c r="A520" s="16"/>
      <c r="B520" s="45" t="s">
        <v>967</v>
      </c>
      <c r="C520" s="33" t="s">
        <v>1145</v>
      </c>
      <c r="D520" s="23" t="s">
        <v>1146</v>
      </c>
      <c r="E520" s="18">
        <v>22</v>
      </c>
      <c r="F520" s="17" t="s">
        <v>1113</v>
      </c>
      <c r="G520" s="18">
        <v>4596.5</v>
      </c>
      <c r="H520" s="19">
        <v>49</v>
      </c>
      <c r="I520" s="18">
        <f t="shared" si="23"/>
        <v>93.806122448979593</v>
      </c>
      <c r="J520" s="18">
        <v>14089.9</v>
      </c>
      <c r="K520" s="20">
        <f t="shared" si="25"/>
        <v>7.7113912967504805E-4</v>
      </c>
      <c r="L520" s="18">
        <f t="shared" si="24"/>
        <v>208.93181818181819</v>
      </c>
      <c r="M520" s="32"/>
    </row>
    <row r="521" spans="1:13" x14ac:dyDescent="0.15">
      <c r="A521" s="16"/>
      <c r="B521" s="45" t="s">
        <v>967</v>
      </c>
      <c r="C521" s="33" t="s">
        <v>1147</v>
      </c>
      <c r="D521" s="23" t="s">
        <v>1148</v>
      </c>
      <c r="E521" s="18">
        <v>35.33</v>
      </c>
      <c r="F521" s="17" t="s">
        <v>1113</v>
      </c>
      <c r="G521" s="18">
        <v>4102</v>
      </c>
      <c r="H521" s="19">
        <v>161</v>
      </c>
      <c r="I521" s="18">
        <f t="shared" si="23"/>
        <v>25.478260869565219</v>
      </c>
      <c r="J521" s="18">
        <v>11330</v>
      </c>
      <c r="K521" s="20">
        <f t="shared" si="25"/>
        <v>6.8817855105559602E-4</v>
      </c>
      <c r="L521" s="18">
        <f t="shared" si="24"/>
        <v>116.1052929521653</v>
      </c>
      <c r="M521" s="32"/>
    </row>
    <row r="522" spans="1:13" x14ac:dyDescent="0.15">
      <c r="A522" s="16"/>
      <c r="B522" s="45" t="s">
        <v>967</v>
      </c>
      <c r="C522" s="33" t="s">
        <v>1149</v>
      </c>
      <c r="D522" s="23" t="s">
        <v>1150</v>
      </c>
      <c r="E522" s="18">
        <v>27.53</v>
      </c>
      <c r="F522" s="17" t="s">
        <v>1113</v>
      </c>
      <c r="G522" s="18">
        <v>7669.5</v>
      </c>
      <c r="H522" s="19">
        <v>294</v>
      </c>
      <c r="I522" s="18">
        <f t="shared" si="23"/>
        <v>26.086734693877553</v>
      </c>
      <c r="J522" s="18">
        <v>21200.6</v>
      </c>
      <c r="K522" s="20">
        <f t="shared" si="25"/>
        <v>1.2866858599027045E-3</v>
      </c>
      <c r="L522" s="18">
        <f t="shared" si="24"/>
        <v>278.58699600435887</v>
      </c>
      <c r="M522" s="32"/>
    </row>
    <row r="523" spans="1:13" x14ac:dyDescent="0.15">
      <c r="A523" s="16"/>
      <c r="B523" s="45" t="s">
        <v>1128</v>
      </c>
      <c r="C523" s="33" t="s">
        <v>1151</v>
      </c>
      <c r="D523" s="23" t="s">
        <v>1152</v>
      </c>
      <c r="E523" s="18">
        <v>14537.8</v>
      </c>
      <c r="F523" s="17" t="s">
        <v>1131</v>
      </c>
      <c r="G523" s="18">
        <v>476426.07</v>
      </c>
      <c r="H523" s="19">
        <v>1</v>
      </c>
      <c r="I523" s="18">
        <f t="shared" si="23"/>
        <v>476426.07</v>
      </c>
      <c r="J523" s="18">
        <v>1759950.84</v>
      </c>
      <c r="K523" s="20">
        <f t="shared" si="25"/>
        <v>7.9928377020407601E-2</v>
      </c>
      <c r="L523" s="18">
        <f t="shared" si="24"/>
        <v>32.771538334548559</v>
      </c>
      <c r="M523" s="24"/>
    </row>
    <row r="524" spans="1:13" x14ac:dyDescent="0.15">
      <c r="A524" s="16"/>
      <c r="B524" s="45" t="s">
        <v>967</v>
      </c>
      <c r="C524" s="33" t="s">
        <v>1153</v>
      </c>
      <c r="D524" s="23" t="s">
        <v>1154</v>
      </c>
      <c r="E524" s="18">
        <v>838.41</v>
      </c>
      <c r="F524" s="17" t="s">
        <v>1155</v>
      </c>
      <c r="G524" s="18">
        <v>16627</v>
      </c>
      <c r="H524" s="19">
        <v>19</v>
      </c>
      <c r="I524" s="18">
        <f t="shared" si="23"/>
        <v>875.10526315789468</v>
      </c>
      <c r="J524" s="18">
        <v>35555</v>
      </c>
      <c r="K524" s="20">
        <f t="shared" si="25"/>
        <v>2.7894550873723539E-3</v>
      </c>
      <c r="L524" s="18">
        <f t="shared" si="24"/>
        <v>19.83158597822068</v>
      </c>
      <c r="M524" s="24"/>
    </row>
    <row r="525" spans="1:13" x14ac:dyDescent="0.15">
      <c r="A525" s="16"/>
      <c r="B525" s="17" t="s">
        <v>1156</v>
      </c>
      <c r="C525" s="23" t="s">
        <v>1157</v>
      </c>
      <c r="D525" s="23" t="s">
        <v>1158</v>
      </c>
      <c r="E525" s="18">
        <v>11</v>
      </c>
      <c r="F525" s="17" t="s">
        <v>1159</v>
      </c>
      <c r="G525" s="18"/>
      <c r="H525" s="19"/>
      <c r="I525" s="18">
        <f t="shared" si="23"/>
        <v>0</v>
      </c>
      <c r="J525" s="18"/>
      <c r="K525" s="20">
        <f t="shared" si="25"/>
        <v>0</v>
      </c>
      <c r="L525" s="18">
        <f t="shared" si="24"/>
        <v>0</v>
      </c>
      <c r="M525" s="24"/>
    </row>
    <row r="526" spans="1:13" x14ac:dyDescent="0.15">
      <c r="A526" s="25" t="s">
        <v>1160</v>
      </c>
      <c r="B526" s="26"/>
      <c r="C526" s="26"/>
      <c r="D526" s="27"/>
      <c r="E526" s="28">
        <f>SUM(E442:E525)</f>
        <v>18554.2</v>
      </c>
      <c r="F526" s="27"/>
      <c r="G526" s="28">
        <f>SUM(G442:G525)</f>
        <v>886861.63</v>
      </c>
      <c r="H526" s="29">
        <f>SUM(H442:H525)</f>
        <v>4179</v>
      </c>
      <c r="I526" s="28">
        <f t="shared" si="23"/>
        <v>212.21862407274469</v>
      </c>
      <c r="J526" s="28">
        <f>SUM(J442:J525)</f>
        <v>2860673.47</v>
      </c>
      <c r="K526" s="30">
        <f t="shared" si="25"/>
        <v>0.14878575122384305</v>
      </c>
      <c r="L526" s="28">
        <f t="shared" si="24"/>
        <v>47.798430005066237</v>
      </c>
      <c r="M526" s="31"/>
    </row>
    <row r="527" spans="1:13" x14ac:dyDescent="0.15">
      <c r="A527" s="47" t="s">
        <v>1161</v>
      </c>
      <c r="B527" s="48"/>
      <c r="C527" s="48"/>
      <c r="D527" s="49"/>
      <c r="E527" s="49">
        <f>E526+E441+E434+E391+E368+E332+E274+E193+E122+E58+E6</f>
        <v>115622.96699999999</v>
      </c>
      <c r="F527" s="49"/>
      <c r="G527" s="49">
        <f>G526+G441+G434+G391+G368+G332+G274+G193+G122+G58+G6+G8</f>
        <v>5960662.379999999</v>
      </c>
      <c r="H527" s="49">
        <f>H526+H441+H434+H391+H368+H332+H274+H193+H122+H58+H6+H8</f>
        <v>24666</v>
      </c>
      <c r="I527" s="49">
        <f>G527/H527</f>
        <v>241.6550060812454</v>
      </c>
      <c r="J527" s="49">
        <f>J526+J441+J434+J391+J368+J332+J274+J193+J122+J58+J6+J8</f>
        <v>17540781.909999996</v>
      </c>
      <c r="K527" s="50">
        <f t="shared" si="25"/>
        <v>1</v>
      </c>
      <c r="L527" s="51">
        <f t="shared" si="24"/>
        <v>51.552581071544374</v>
      </c>
      <c r="M527" s="52"/>
    </row>
    <row r="528" spans="1:13" x14ac:dyDescent="0.15">
      <c r="A528" s="53" t="s">
        <v>1162</v>
      </c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5"/>
    </row>
    <row r="529" spans="1:13" x14ac:dyDescent="0.15">
      <c r="A529" s="56" t="s">
        <v>1163</v>
      </c>
      <c r="B529" s="57"/>
      <c r="C529" s="57"/>
      <c r="D529" s="58"/>
      <c r="E529" s="57"/>
      <c r="F529" s="57"/>
      <c r="G529" s="57"/>
      <c r="H529" s="57"/>
      <c r="I529" s="57"/>
      <c r="J529" s="57"/>
      <c r="K529" s="57"/>
      <c r="L529" s="57"/>
      <c r="M529" s="59"/>
    </row>
    <row r="530" spans="1:13" x14ac:dyDescent="0.15">
      <c r="A530" s="56" t="s">
        <v>1164</v>
      </c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9"/>
    </row>
    <row r="531" spans="1:13" x14ac:dyDescent="0.15">
      <c r="A531" s="57" t="s">
        <v>1165</v>
      </c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9"/>
    </row>
    <row r="532" spans="1:13" x14ac:dyDescent="0.15">
      <c r="G532" s="64"/>
    </row>
    <row r="533" spans="1:13" x14ac:dyDescent="0.15">
      <c r="D533" s="65"/>
      <c r="G533" s="64"/>
    </row>
    <row r="534" spans="1:13" x14ac:dyDescent="0.15">
      <c r="G534" s="64"/>
    </row>
    <row r="535" spans="1:13" x14ac:dyDescent="0.15">
      <c r="G535" s="64"/>
    </row>
  </sheetData>
  <phoneticPr fontId="3" type="noConversion"/>
  <printOptions horizontalCentered="1"/>
  <pageMargins left="0" right="0" top="0" bottom="0" header="0" footer="0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P3</vt:lpstr>
      <vt:lpstr>'P3'!Print_Titles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2016-03-04T06:51:34Z</dcterms:created>
  <dcterms:modified xsi:type="dcterms:W3CDTF">2016-03-04T06:52:14Z</dcterms:modified>
</cp:coreProperties>
</file>