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20415" windowHeight="7095"/>
  </bookViews>
  <sheets>
    <sheet name="P3" sheetId="1" r:id="rId1"/>
  </sheets>
  <externalReferences>
    <externalReference r:id="rId2"/>
  </externalReferences>
  <definedNames>
    <definedName name="_xlnm._FilterDatabase" localSheetId="0" hidden="1">'P3'!$A$2:$M$531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24519"/>
</workbook>
</file>

<file path=xl/calcChain.xml><?xml version="1.0" encoding="utf-8"?>
<calcChain xmlns="http://schemas.openxmlformats.org/spreadsheetml/2006/main">
  <c r="J526" i="1"/>
  <c r="H526"/>
  <c r="I526" s="1"/>
  <c r="G526"/>
  <c r="L526" s="1"/>
  <c r="E526"/>
  <c r="L525"/>
  <c r="I525"/>
  <c r="L524"/>
  <c r="I524"/>
  <c r="L523"/>
  <c r="I523"/>
  <c r="L522"/>
  <c r="I522"/>
  <c r="L521"/>
  <c r="I521"/>
  <c r="L520"/>
  <c r="I520"/>
  <c r="L519"/>
  <c r="I519"/>
  <c r="L518"/>
  <c r="I518"/>
  <c r="L517"/>
  <c r="I517"/>
  <c r="L516"/>
  <c r="I516"/>
  <c r="L515"/>
  <c r="I515"/>
  <c r="L514"/>
  <c r="I514"/>
  <c r="L513"/>
  <c r="I513"/>
  <c r="L512"/>
  <c r="I512"/>
  <c r="L511"/>
  <c r="I511"/>
  <c r="L510"/>
  <c r="I510"/>
  <c r="L509"/>
  <c r="I509"/>
  <c r="L508"/>
  <c r="I508"/>
  <c r="L507"/>
  <c r="I507"/>
  <c r="L506"/>
  <c r="I506"/>
  <c r="L505"/>
  <c r="I505"/>
  <c r="L504"/>
  <c r="I504"/>
  <c r="L503"/>
  <c r="I503"/>
  <c r="L502"/>
  <c r="I502"/>
  <c r="L501"/>
  <c r="I501"/>
  <c r="L500"/>
  <c r="I500"/>
  <c r="L499"/>
  <c r="I499"/>
  <c r="L498"/>
  <c r="I498"/>
  <c r="L497"/>
  <c r="I497"/>
  <c r="L496"/>
  <c r="I496"/>
  <c r="L495"/>
  <c r="I495"/>
  <c r="L494"/>
  <c r="I494"/>
  <c r="L493"/>
  <c r="I493"/>
  <c r="L492"/>
  <c r="I492"/>
  <c r="L491"/>
  <c r="I491"/>
  <c r="L490"/>
  <c r="I490"/>
  <c r="L489"/>
  <c r="I489"/>
  <c r="L488"/>
  <c r="I488"/>
  <c r="L487"/>
  <c r="I487"/>
  <c r="L486"/>
  <c r="I486"/>
  <c r="L485"/>
  <c r="I485"/>
  <c r="L484"/>
  <c r="I484"/>
  <c r="L483"/>
  <c r="I483"/>
  <c r="L482"/>
  <c r="I482"/>
  <c r="L481"/>
  <c r="I481"/>
  <c r="L480"/>
  <c r="I480"/>
  <c r="L479"/>
  <c r="I479"/>
  <c r="L478"/>
  <c r="I478"/>
  <c r="L477"/>
  <c r="I477"/>
  <c r="L476"/>
  <c r="I476"/>
  <c r="L475"/>
  <c r="I475"/>
  <c r="L474"/>
  <c r="I474"/>
  <c r="L473"/>
  <c r="I473"/>
  <c r="L472"/>
  <c r="I472"/>
  <c r="L471"/>
  <c r="I471"/>
  <c r="L470"/>
  <c r="I470"/>
  <c r="L469"/>
  <c r="I469"/>
  <c r="L468"/>
  <c r="I468"/>
  <c r="L467"/>
  <c r="I467"/>
  <c r="L466"/>
  <c r="I466"/>
  <c r="L465"/>
  <c r="I465"/>
  <c r="L464"/>
  <c r="I464"/>
  <c r="L463"/>
  <c r="I463"/>
  <c r="L462"/>
  <c r="I462"/>
  <c r="L461"/>
  <c r="I461"/>
  <c r="L460"/>
  <c r="I460"/>
  <c r="L459"/>
  <c r="I459"/>
  <c r="L458"/>
  <c r="I458"/>
  <c r="L457"/>
  <c r="I457"/>
  <c r="L456"/>
  <c r="I456"/>
  <c r="L455"/>
  <c r="I455"/>
  <c r="L454"/>
  <c r="I454"/>
  <c r="L453"/>
  <c r="I453"/>
  <c r="L452"/>
  <c r="I452"/>
  <c r="L451"/>
  <c r="I451"/>
  <c r="L450"/>
  <c r="I450"/>
  <c r="L449"/>
  <c r="I449"/>
  <c r="L448"/>
  <c r="I448"/>
  <c r="L447"/>
  <c r="I447"/>
  <c r="L446"/>
  <c r="I446"/>
  <c r="L445"/>
  <c r="I445"/>
  <c r="L444"/>
  <c r="I444"/>
  <c r="L443"/>
  <c r="I443"/>
  <c r="L442"/>
  <c r="I442"/>
  <c r="J441"/>
  <c r="I441"/>
  <c r="H441"/>
  <c r="G441"/>
  <c r="E441"/>
  <c r="L440"/>
  <c r="I440"/>
  <c r="L439"/>
  <c r="I439"/>
  <c r="L438"/>
  <c r="I438"/>
  <c r="L437"/>
  <c r="I437"/>
  <c r="L436"/>
  <c r="I436"/>
  <c r="L435"/>
  <c r="I435"/>
  <c r="J434"/>
  <c r="H434"/>
  <c r="I434" s="1"/>
  <c r="G434"/>
  <c r="L434" s="1"/>
  <c r="E434"/>
  <c r="L433"/>
  <c r="I433"/>
  <c r="L432"/>
  <c r="I432"/>
  <c r="L431"/>
  <c r="I431"/>
  <c r="L430"/>
  <c r="I430"/>
  <c r="L429"/>
  <c r="I429"/>
  <c r="L428"/>
  <c r="I428"/>
  <c r="L427"/>
  <c r="I427"/>
  <c r="L426"/>
  <c r="I426"/>
  <c r="L425"/>
  <c r="I425"/>
  <c r="L424"/>
  <c r="I424"/>
  <c r="L423"/>
  <c r="I423"/>
  <c r="L422"/>
  <c r="I422"/>
  <c r="L421"/>
  <c r="I421"/>
  <c r="L420"/>
  <c r="I420"/>
  <c r="L419"/>
  <c r="I419"/>
  <c r="L418"/>
  <c r="I418"/>
  <c r="L417"/>
  <c r="I417"/>
  <c r="L416"/>
  <c r="I416"/>
  <c r="L415"/>
  <c r="I415"/>
  <c r="L414"/>
  <c r="I414"/>
  <c r="L413"/>
  <c r="I413"/>
  <c r="L412"/>
  <c r="I412"/>
  <c r="L411"/>
  <c r="I411"/>
  <c r="L410"/>
  <c r="I410"/>
  <c r="L409"/>
  <c r="I409"/>
  <c r="L408"/>
  <c r="I408"/>
  <c r="L407"/>
  <c r="I407"/>
  <c r="L406"/>
  <c r="I406"/>
  <c r="L405"/>
  <c r="I405"/>
  <c r="L404"/>
  <c r="I404"/>
  <c r="L403"/>
  <c r="I403"/>
  <c r="L402"/>
  <c r="I402"/>
  <c r="L401"/>
  <c r="I401"/>
  <c r="L400"/>
  <c r="I400"/>
  <c r="L399"/>
  <c r="I399"/>
  <c r="L398"/>
  <c r="I398"/>
  <c r="L397"/>
  <c r="I397"/>
  <c r="L396"/>
  <c r="I396"/>
  <c r="L395"/>
  <c r="I395"/>
  <c r="L394"/>
  <c r="I394"/>
  <c r="L393"/>
  <c r="I393"/>
  <c r="L392"/>
  <c r="I392"/>
  <c r="L391"/>
  <c r="J391"/>
  <c r="H391"/>
  <c r="I391" s="1"/>
  <c r="G391"/>
  <c r="E391"/>
  <c r="L390"/>
  <c r="I390"/>
  <c r="L389"/>
  <c r="I389"/>
  <c r="L388"/>
  <c r="I388"/>
  <c r="I387"/>
  <c r="L386"/>
  <c r="I386"/>
  <c r="L385"/>
  <c r="I385"/>
  <c r="L384"/>
  <c r="I384"/>
  <c r="L383"/>
  <c r="I383"/>
  <c r="L382"/>
  <c r="I382"/>
  <c r="L381"/>
  <c r="I381"/>
  <c r="L380"/>
  <c r="I380"/>
  <c r="L379"/>
  <c r="I379"/>
  <c r="L378"/>
  <c r="I378"/>
  <c r="L377"/>
  <c r="I377"/>
  <c r="L376"/>
  <c r="I376"/>
  <c r="L375"/>
  <c r="I375"/>
  <c r="L374"/>
  <c r="I374"/>
  <c r="L373"/>
  <c r="I373"/>
  <c r="L372"/>
  <c r="I372"/>
  <c r="L371"/>
  <c r="I371"/>
  <c r="L370"/>
  <c r="I370"/>
  <c r="L369"/>
  <c r="I369"/>
  <c r="L368"/>
  <c r="J368"/>
  <c r="H368"/>
  <c r="I368" s="1"/>
  <c r="G368"/>
  <c r="E368"/>
  <c r="L367"/>
  <c r="I367"/>
  <c r="L366"/>
  <c r="I366"/>
  <c r="L365"/>
  <c r="I365"/>
  <c r="L364"/>
  <c r="I364"/>
  <c r="L363"/>
  <c r="I363"/>
  <c r="L362"/>
  <c r="I362"/>
  <c r="L361"/>
  <c r="I361"/>
  <c r="L360"/>
  <c r="I360"/>
  <c r="L359"/>
  <c r="I359"/>
  <c r="L358"/>
  <c r="I358"/>
  <c r="L357"/>
  <c r="I357"/>
  <c r="L356"/>
  <c r="I356"/>
  <c r="L355"/>
  <c r="I355"/>
  <c r="L354"/>
  <c r="I354"/>
  <c r="L353"/>
  <c r="I353"/>
  <c r="L352"/>
  <c r="I352"/>
  <c r="L351"/>
  <c r="I351"/>
  <c r="L350"/>
  <c r="I350"/>
  <c r="L349"/>
  <c r="I349"/>
  <c r="L348"/>
  <c r="I348"/>
  <c r="L347"/>
  <c r="I347"/>
  <c r="L346"/>
  <c r="I346"/>
  <c r="L345"/>
  <c r="I345"/>
  <c r="L344"/>
  <c r="I344"/>
  <c r="L343"/>
  <c r="I343"/>
  <c r="L342"/>
  <c r="I342"/>
  <c r="L341"/>
  <c r="I341"/>
  <c r="L340"/>
  <c r="I340"/>
  <c r="L339"/>
  <c r="I339"/>
  <c r="L338"/>
  <c r="I338"/>
  <c r="L337"/>
  <c r="I337"/>
  <c r="L336"/>
  <c r="I336"/>
  <c r="L335"/>
  <c r="I335"/>
  <c r="L334"/>
  <c r="I334"/>
  <c r="L333"/>
  <c r="I333"/>
  <c r="L332"/>
  <c r="J332"/>
  <c r="H332"/>
  <c r="I332" s="1"/>
  <c r="G332"/>
  <c r="E332"/>
  <c r="L331"/>
  <c r="I331"/>
  <c r="L330"/>
  <c r="I330"/>
  <c r="L329"/>
  <c r="I329"/>
  <c r="L328"/>
  <c r="I328"/>
  <c r="L327"/>
  <c r="I327"/>
  <c r="L326"/>
  <c r="I326"/>
  <c r="L325"/>
  <c r="I325"/>
  <c r="L324"/>
  <c r="I324"/>
  <c r="L323"/>
  <c r="I323"/>
  <c r="L322"/>
  <c r="I322"/>
  <c r="L321"/>
  <c r="I321"/>
  <c r="L320"/>
  <c r="I320"/>
  <c r="L319"/>
  <c r="I319"/>
  <c r="L318"/>
  <c r="I318"/>
  <c r="L317"/>
  <c r="I317"/>
  <c r="L316"/>
  <c r="I316"/>
  <c r="L315"/>
  <c r="I315"/>
  <c r="L314"/>
  <c r="I314"/>
  <c r="L313"/>
  <c r="I313"/>
  <c r="L312"/>
  <c r="I312"/>
  <c r="L311"/>
  <c r="I311"/>
  <c r="L310"/>
  <c r="I310"/>
  <c r="L309"/>
  <c r="I309"/>
  <c r="L308"/>
  <c r="I308"/>
  <c r="L307"/>
  <c r="I307"/>
  <c r="L306"/>
  <c r="I306"/>
  <c r="L305"/>
  <c r="I305"/>
  <c r="L304"/>
  <c r="I304"/>
  <c r="L303"/>
  <c r="I303"/>
  <c r="L302"/>
  <c r="I302"/>
  <c r="L301"/>
  <c r="I301"/>
  <c r="L300"/>
  <c r="I300"/>
  <c r="L299"/>
  <c r="I299"/>
  <c r="L298"/>
  <c r="I298"/>
  <c r="L297"/>
  <c r="I297"/>
  <c r="L296"/>
  <c r="I296"/>
  <c r="L295"/>
  <c r="I295"/>
  <c r="L294"/>
  <c r="I294"/>
  <c r="L293"/>
  <c r="I293"/>
  <c r="L292"/>
  <c r="I292"/>
  <c r="L291"/>
  <c r="I291"/>
  <c r="L290"/>
  <c r="I290"/>
  <c r="L289"/>
  <c r="I289"/>
  <c r="L288"/>
  <c r="I288"/>
  <c r="L287"/>
  <c r="I287"/>
  <c r="L286"/>
  <c r="I286"/>
  <c r="L285"/>
  <c r="I285"/>
  <c r="L284"/>
  <c r="I284"/>
  <c r="L283"/>
  <c r="I283"/>
  <c r="L282"/>
  <c r="I282"/>
  <c r="L281"/>
  <c r="I281"/>
  <c r="L280"/>
  <c r="I280"/>
  <c r="L279"/>
  <c r="I279"/>
  <c r="L278"/>
  <c r="I278"/>
  <c r="L277"/>
  <c r="I277"/>
  <c r="L276"/>
  <c r="I276"/>
  <c r="L275"/>
  <c r="I275"/>
  <c r="J274"/>
  <c r="I274"/>
  <c r="H274"/>
  <c r="G274"/>
  <c r="E274"/>
  <c r="L273"/>
  <c r="I273"/>
  <c r="L272"/>
  <c r="I272"/>
  <c r="L271"/>
  <c r="I271"/>
  <c r="L270"/>
  <c r="I270"/>
  <c r="L269"/>
  <c r="I269"/>
  <c r="L268"/>
  <c r="I268"/>
  <c r="L267"/>
  <c r="I267"/>
  <c r="L266"/>
  <c r="I266"/>
  <c r="L265"/>
  <c r="I265"/>
  <c r="L264"/>
  <c r="I264"/>
  <c r="L263"/>
  <c r="I263"/>
  <c r="L262"/>
  <c r="I262"/>
  <c r="L261"/>
  <c r="I261"/>
  <c r="L260"/>
  <c r="I260"/>
  <c r="L259"/>
  <c r="I259"/>
  <c r="L258"/>
  <c r="I258"/>
  <c r="L257"/>
  <c r="I257"/>
  <c r="L256"/>
  <c r="I256"/>
  <c r="L255"/>
  <c r="I255"/>
  <c r="L254"/>
  <c r="I254"/>
  <c r="L253"/>
  <c r="I253"/>
  <c r="L252"/>
  <c r="I252"/>
  <c r="L251"/>
  <c r="I251"/>
  <c r="L250"/>
  <c r="I250"/>
  <c r="L249"/>
  <c r="I249"/>
  <c r="L248"/>
  <c r="I248"/>
  <c r="L247"/>
  <c r="I247"/>
  <c r="L246"/>
  <c r="I246"/>
  <c r="L245"/>
  <c r="I245"/>
  <c r="L244"/>
  <c r="I244"/>
  <c r="L243"/>
  <c r="I243"/>
  <c r="L242"/>
  <c r="I242"/>
  <c r="L241"/>
  <c r="I241"/>
  <c r="L240"/>
  <c r="I240"/>
  <c r="L239"/>
  <c r="I239"/>
  <c r="L238"/>
  <c r="I238"/>
  <c r="L237"/>
  <c r="I237"/>
  <c r="L236"/>
  <c r="I236"/>
  <c r="L235"/>
  <c r="I235"/>
  <c r="L234"/>
  <c r="I234"/>
  <c r="L233"/>
  <c r="I233"/>
  <c r="L232"/>
  <c r="I232"/>
  <c r="L231"/>
  <c r="I231"/>
  <c r="L230"/>
  <c r="I230"/>
  <c r="L229"/>
  <c r="I229"/>
  <c r="L228"/>
  <c r="I228"/>
  <c r="L227"/>
  <c r="I227"/>
  <c r="L226"/>
  <c r="I226"/>
  <c r="L225"/>
  <c r="I225"/>
  <c r="L224"/>
  <c r="I224"/>
  <c r="L223"/>
  <c r="I223"/>
  <c r="L222"/>
  <c r="I222"/>
  <c r="L221"/>
  <c r="I221"/>
  <c r="L220"/>
  <c r="I220"/>
  <c r="L219"/>
  <c r="I219"/>
  <c r="L218"/>
  <c r="I218"/>
  <c r="L217"/>
  <c r="I217"/>
  <c r="L216"/>
  <c r="I216"/>
  <c r="L215"/>
  <c r="I215"/>
  <c r="L214"/>
  <c r="I214"/>
  <c r="L213"/>
  <c r="I213"/>
  <c r="L212"/>
  <c r="I212"/>
  <c r="L211"/>
  <c r="I211"/>
  <c r="L210"/>
  <c r="I210"/>
  <c r="L209"/>
  <c r="I209"/>
  <c r="L208"/>
  <c r="I208"/>
  <c r="L207"/>
  <c r="I207"/>
  <c r="L206"/>
  <c r="I206"/>
  <c r="L205"/>
  <c r="I205"/>
  <c r="L204"/>
  <c r="I204"/>
  <c r="L203"/>
  <c r="I203"/>
  <c r="L202"/>
  <c r="I202"/>
  <c r="L201"/>
  <c r="I201"/>
  <c r="L200"/>
  <c r="I200"/>
  <c r="L199"/>
  <c r="I199"/>
  <c r="L198"/>
  <c r="I198"/>
  <c r="L197"/>
  <c r="I197"/>
  <c r="L196"/>
  <c r="I196"/>
  <c r="L195"/>
  <c r="I195"/>
  <c r="L194"/>
  <c r="I194"/>
  <c r="L193"/>
  <c r="J193"/>
  <c r="I193"/>
  <c r="H193"/>
  <c r="G193"/>
  <c r="E193"/>
  <c r="L192"/>
  <c r="I192"/>
  <c r="L191"/>
  <c r="I191"/>
  <c r="L190"/>
  <c r="I190"/>
  <c r="L189"/>
  <c r="I189"/>
  <c r="L188"/>
  <c r="I188"/>
  <c r="L187"/>
  <c r="I187"/>
  <c r="L186"/>
  <c r="I186"/>
  <c r="L185"/>
  <c r="I185"/>
  <c r="L184"/>
  <c r="I184"/>
  <c r="L183"/>
  <c r="I183"/>
  <c r="L182"/>
  <c r="I182"/>
  <c r="L181"/>
  <c r="I181"/>
  <c r="L180"/>
  <c r="I180"/>
  <c r="L179"/>
  <c r="I179"/>
  <c r="L178"/>
  <c r="I178"/>
  <c r="L177"/>
  <c r="I177"/>
  <c r="L176"/>
  <c r="I176"/>
  <c r="L175"/>
  <c r="I175"/>
  <c r="L174"/>
  <c r="I174"/>
  <c r="L173"/>
  <c r="I173"/>
  <c r="L172"/>
  <c r="I172"/>
  <c r="L171"/>
  <c r="I171"/>
  <c r="L170"/>
  <c r="I170"/>
  <c r="L169"/>
  <c r="I169"/>
  <c r="L168"/>
  <c r="I168"/>
  <c r="L167"/>
  <c r="I167"/>
  <c r="L166"/>
  <c r="I166"/>
  <c r="L165"/>
  <c r="I165"/>
  <c r="L164"/>
  <c r="I164"/>
  <c r="L163"/>
  <c r="I163"/>
  <c r="L162"/>
  <c r="I162"/>
  <c r="L161"/>
  <c r="I161"/>
  <c r="L160"/>
  <c r="I160"/>
  <c r="L159"/>
  <c r="I159"/>
  <c r="L158"/>
  <c r="I158"/>
  <c r="L157"/>
  <c r="I157"/>
  <c r="L156"/>
  <c r="I156"/>
  <c r="L155"/>
  <c r="I155"/>
  <c r="L154"/>
  <c r="I154"/>
  <c r="L153"/>
  <c r="I153"/>
  <c r="L152"/>
  <c r="I152"/>
  <c r="L151"/>
  <c r="I151"/>
  <c r="L150"/>
  <c r="I150"/>
  <c r="L149"/>
  <c r="I149"/>
  <c r="L148"/>
  <c r="I148"/>
  <c r="L147"/>
  <c r="I147"/>
  <c r="L146"/>
  <c r="I146"/>
  <c r="L145"/>
  <c r="I145"/>
  <c r="L144"/>
  <c r="I144"/>
  <c r="L143"/>
  <c r="I143"/>
  <c r="L142"/>
  <c r="I142"/>
  <c r="L141"/>
  <c r="I141"/>
  <c r="L140"/>
  <c r="I140"/>
  <c r="L139"/>
  <c r="I139"/>
  <c r="L138"/>
  <c r="I138"/>
  <c r="L137"/>
  <c r="I137"/>
  <c r="L136"/>
  <c r="I136"/>
  <c r="L135"/>
  <c r="I135"/>
  <c r="L134"/>
  <c r="I134"/>
  <c r="L133"/>
  <c r="I133"/>
  <c r="L132"/>
  <c r="I132"/>
  <c r="L131"/>
  <c r="I131"/>
  <c r="L130"/>
  <c r="I130"/>
  <c r="L129"/>
  <c r="I129"/>
  <c r="L128"/>
  <c r="I128"/>
  <c r="L127"/>
  <c r="I127"/>
  <c r="L126"/>
  <c r="I126"/>
  <c r="L125"/>
  <c r="I125"/>
  <c r="L124"/>
  <c r="I124"/>
  <c r="L123"/>
  <c r="I123"/>
  <c r="J122"/>
  <c r="I122"/>
  <c r="H122"/>
  <c r="G122"/>
  <c r="E122"/>
  <c r="L121"/>
  <c r="I121"/>
  <c r="L120"/>
  <c r="I120"/>
  <c r="L119"/>
  <c r="I119"/>
  <c r="L118"/>
  <c r="I118"/>
  <c r="L117"/>
  <c r="I117"/>
  <c r="L116"/>
  <c r="I116"/>
  <c r="L115"/>
  <c r="I115"/>
  <c r="L114"/>
  <c r="I114"/>
  <c r="L113"/>
  <c r="I113"/>
  <c r="L112"/>
  <c r="I112"/>
  <c r="L111"/>
  <c r="I111"/>
  <c r="L110"/>
  <c r="I110"/>
  <c r="L109"/>
  <c r="I109"/>
  <c r="L108"/>
  <c r="I108"/>
  <c r="L107"/>
  <c r="I107"/>
  <c r="L106"/>
  <c r="I106"/>
  <c r="L105"/>
  <c r="I105"/>
  <c r="L104"/>
  <c r="I104"/>
  <c r="L103"/>
  <c r="I103"/>
  <c r="L102"/>
  <c r="I102"/>
  <c r="L101"/>
  <c r="I101"/>
  <c r="L100"/>
  <c r="I100"/>
  <c r="L99"/>
  <c r="I99"/>
  <c r="L98"/>
  <c r="I98"/>
  <c r="L97"/>
  <c r="I97"/>
  <c r="L96"/>
  <c r="I96"/>
  <c r="L95"/>
  <c r="I95"/>
  <c r="L94"/>
  <c r="I94"/>
  <c r="L93"/>
  <c r="I93"/>
  <c r="L92"/>
  <c r="I92"/>
  <c r="L91"/>
  <c r="I91"/>
  <c r="L90"/>
  <c r="I90"/>
  <c r="L89"/>
  <c r="I89"/>
  <c r="L88"/>
  <c r="I88"/>
  <c r="L87"/>
  <c r="I87"/>
  <c r="L86"/>
  <c r="I86"/>
  <c r="L85"/>
  <c r="I85"/>
  <c r="L84"/>
  <c r="I84"/>
  <c r="L83"/>
  <c r="I83"/>
  <c r="L82"/>
  <c r="I82"/>
  <c r="L81"/>
  <c r="I81"/>
  <c r="L80"/>
  <c r="I80"/>
  <c r="L79"/>
  <c r="I79"/>
  <c r="L78"/>
  <c r="I78"/>
  <c r="L77"/>
  <c r="I77"/>
  <c r="L76"/>
  <c r="I76"/>
  <c r="L75"/>
  <c r="I75"/>
  <c r="L74"/>
  <c r="I74"/>
  <c r="L73"/>
  <c r="I73"/>
  <c r="L72"/>
  <c r="I72"/>
  <c r="L71"/>
  <c r="I71"/>
  <c r="L70"/>
  <c r="I70"/>
  <c r="L69"/>
  <c r="I69"/>
  <c r="L68"/>
  <c r="I68"/>
  <c r="L67"/>
  <c r="I67"/>
  <c r="L66"/>
  <c r="I66"/>
  <c r="L65"/>
  <c r="I65"/>
  <c r="L64"/>
  <c r="I64"/>
  <c r="L63"/>
  <c r="I63"/>
  <c r="L62"/>
  <c r="I62"/>
  <c r="L61"/>
  <c r="I61"/>
  <c r="L60"/>
  <c r="I60"/>
  <c r="L59"/>
  <c r="I59"/>
  <c r="J58"/>
  <c r="I58"/>
  <c r="H58"/>
  <c r="G58"/>
  <c r="E58"/>
  <c r="L57"/>
  <c r="I57"/>
  <c r="L56"/>
  <c r="I56"/>
  <c r="L55"/>
  <c r="I55"/>
  <c r="L54"/>
  <c r="I54"/>
  <c r="L53"/>
  <c r="I53"/>
  <c r="L52"/>
  <c r="I52"/>
  <c r="L51"/>
  <c r="I51"/>
  <c r="L50"/>
  <c r="I50"/>
  <c r="L49"/>
  <c r="I49"/>
  <c r="L48"/>
  <c r="I48"/>
  <c r="L47"/>
  <c r="I47"/>
  <c r="L46"/>
  <c r="I46"/>
  <c r="L45"/>
  <c r="I45"/>
  <c r="L44"/>
  <c r="I44"/>
  <c r="L43"/>
  <c r="I43"/>
  <c r="L42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L30"/>
  <c r="I30"/>
  <c r="L29"/>
  <c r="I29"/>
  <c r="L28"/>
  <c r="I28"/>
  <c r="L27"/>
  <c r="I27"/>
  <c r="L26"/>
  <c r="I26"/>
  <c r="L25"/>
  <c r="I25"/>
  <c r="L24"/>
  <c r="I24"/>
  <c r="L23"/>
  <c r="I23"/>
  <c r="L22"/>
  <c r="I22"/>
  <c r="L21"/>
  <c r="I21"/>
  <c r="L20"/>
  <c r="I20"/>
  <c r="L19"/>
  <c r="I19"/>
  <c r="L18"/>
  <c r="I18"/>
  <c r="L17"/>
  <c r="I17"/>
  <c r="L16"/>
  <c r="I16"/>
  <c r="L15"/>
  <c r="I15"/>
  <c r="L14"/>
  <c r="I14"/>
  <c r="L13"/>
  <c r="I13"/>
  <c r="L12"/>
  <c r="I12"/>
  <c r="L11"/>
  <c r="I11"/>
  <c r="L10"/>
  <c r="I10"/>
  <c r="L9"/>
  <c r="I9"/>
  <c r="J8"/>
  <c r="H8"/>
  <c r="G8"/>
  <c r="L8" s="1"/>
  <c r="E8"/>
  <c r="L7"/>
  <c r="I7"/>
  <c r="L6"/>
  <c r="J6"/>
  <c r="I6"/>
  <c r="H6"/>
  <c r="G6"/>
  <c r="E6"/>
  <c r="L5"/>
  <c r="I5"/>
  <c r="L4"/>
  <c r="I4"/>
  <c r="L3"/>
  <c r="I3"/>
  <c r="K1"/>
  <c r="I1"/>
  <c r="G1"/>
  <c r="D1"/>
  <c r="B1"/>
  <c r="K58" l="1"/>
  <c r="J527"/>
  <c r="K8"/>
  <c r="I8"/>
  <c r="K441"/>
  <c r="E527"/>
  <c r="H527"/>
  <c r="L58"/>
  <c r="L122"/>
  <c r="L274"/>
  <c r="L441"/>
  <c r="K526"/>
  <c r="G527"/>
  <c r="I527" l="1"/>
  <c r="K525"/>
  <c r="K521"/>
  <c r="K517"/>
  <c r="K513"/>
  <c r="K509"/>
  <c r="K505"/>
  <c r="K501"/>
  <c r="K497"/>
  <c r="K493"/>
  <c r="K489"/>
  <c r="K485"/>
  <c r="K481"/>
  <c r="K477"/>
  <c r="K473"/>
  <c r="K469"/>
  <c r="K465"/>
  <c r="K461"/>
  <c r="K457"/>
  <c r="K453"/>
  <c r="K449"/>
  <c r="K445"/>
  <c r="K437"/>
  <c r="K433"/>
  <c r="K429"/>
  <c r="K425"/>
  <c r="K421"/>
  <c r="K417"/>
  <c r="K413"/>
  <c r="K409"/>
  <c r="K405"/>
  <c r="K401"/>
  <c r="K397"/>
  <c r="K393"/>
  <c r="K389"/>
  <c r="K386"/>
  <c r="K382"/>
  <c r="K378"/>
  <c r="K374"/>
  <c r="K370"/>
  <c r="K366"/>
  <c r="K362"/>
  <c r="K358"/>
  <c r="K354"/>
  <c r="K350"/>
  <c r="K346"/>
  <c r="K342"/>
  <c r="K338"/>
  <c r="K334"/>
  <c r="K330"/>
  <c r="K326"/>
  <c r="K322"/>
  <c r="K318"/>
  <c r="K314"/>
  <c r="K310"/>
  <c r="K306"/>
  <c r="K302"/>
  <c r="K298"/>
  <c r="K294"/>
  <c r="K290"/>
  <c r="K286"/>
  <c r="K282"/>
  <c r="K278"/>
  <c r="K270"/>
  <c r="K266"/>
  <c r="K262"/>
  <c r="K258"/>
  <c r="K254"/>
  <c r="K250"/>
  <c r="K246"/>
  <c r="K242"/>
  <c r="K238"/>
  <c r="K234"/>
  <c r="K230"/>
  <c r="K226"/>
  <c r="K222"/>
  <c r="K218"/>
  <c r="K214"/>
  <c r="K210"/>
  <c r="K206"/>
  <c r="K202"/>
  <c r="K198"/>
  <c r="K194"/>
  <c r="K190"/>
  <c r="K186"/>
  <c r="K182"/>
  <c r="K178"/>
  <c r="K174"/>
  <c r="K170"/>
  <c r="K166"/>
  <c r="K162"/>
  <c r="K158"/>
  <c r="K154"/>
  <c r="K150"/>
  <c r="K146"/>
  <c r="K142"/>
  <c r="K138"/>
  <c r="K134"/>
  <c r="K130"/>
  <c r="K126"/>
  <c r="K118"/>
  <c r="K114"/>
  <c r="K110"/>
  <c r="K106"/>
  <c r="K102"/>
  <c r="K98"/>
  <c r="K94"/>
  <c r="K90"/>
  <c r="K86"/>
  <c r="K82"/>
  <c r="K78"/>
  <c r="K74"/>
  <c r="K70"/>
  <c r="K66"/>
  <c r="K62"/>
  <c r="K54"/>
  <c r="K50"/>
  <c r="K46"/>
  <c r="K42"/>
  <c r="K38"/>
  <c r="K34"/>
  <c r="K27"/>
  <c r="K23"/>
  <c r="K19"/>
  <c r="K15"/>
  <c r="K11"/>
  <c r="K7"/>
  <c r="K3"/>
  <c r="K519"/>
  <c r="K515"/>
  <c r="K511"/>
  <c r="K507"/>
  <c r="K503"/>
  <c r="K499"/>
  <c r="K495"/>
  <c r="K459"/>
  <c r="K455"/>
  <c r="K451"/>
  <c r="K435"/>
  <c r="K403"/>
  <c r="K348"/>
  <c r="K320"/>
  <c r="K316"/>
  <c r="K312"/>
  <c r="K308"/>
  <c r="K304"/>
  <c r="K300"/>
  <c r="K296"/>
  <c r="K288"/>
  <c r="K284"/>
  <c r="K280"/>
  <c r="K276"/>
  <c r="K272"/>
  <c r="K200"/>
  <c r="K192"/>
  <c r="K180"/>
  <c r="K152"/>
  <c r="K148"/>
  <c r="K144"/>
  <c r="K140"/>
  <c r="K128"/>
  <c r="K116"/>
  <c r="K112"/>
  <c r="K108"/>
  <c r="K84"/>
  <c r="K76"/>
  <c r="K72"/>
  <c r="L527"/>
  <c r="K522"/>
  <c r="K518"/>
  <c r="K514"/>
  <c r="K510"/>
  <c r="K506"/>
  <c r="K502"/>
  <c r="K498"/>
  <c r="K494"/>
  <c r="K490"/>
  <c r="K486"/>
  <c r="K482"/>
  <c r="K478"/>
  <c r="K474"/>
  <c r="K470"/>
  <c r="K466"/>
  <c r="K462"/>
  <c r="K458"/>
  <c r="K454"/>
  <c r="K450"/>
  <c r="K446"/>
  <c r="K442"/>
  <c r="K438"/>
  <c r="K422"/>
  <c r="K418"/>
  <c r="K414"/>
  <c r="K410"/>
  <c r="K398"/>
  <c r="K390"/>
  <c r="K387"/>
  <c r="K383"/>
  <c r="K379"/>
  <c r="K375"/>
  <c r="K367"/>
  <c r="K363"/>
  <c r="K359"/>
  <c r="K355"/>
  <c r="K351"/>
  <c r="K347"/>
  <c r="K315"/>
  <c r="K299"/>
  <c r="K295"/>
  <c r="K267"/>
  <c r="K524"/>
  <c r="K520"/>
  <c r="K516"/>
  <c r="K512"/>
  <c r="K508"/>
  <c r="K504"/>
  <c r="K500"/>
  <c r="K496"/>
  <c r="K492"/>
  <c r="K488"/>
  <c r="K484"/>
  <c r="K480"/>
  <c r="K476"/>
  <c r="K472"/>
  <c r="K468"/>
  <c r="K464"/>
  <c r="K460"/>
  <c r="K456"/>
  <c r="K452"/>
  <c r="K448"/>
  <c r="K444"/>
  <c r="K440"/>
  <c r="K436"/>
  <c r="K432"/>
  <c r="K428"/>
  <c r="K424"/>
  <c r="K420"/>
  <c r="K416"/>
  <c r="K412"/>
  <c r="K408"/>
  <c r="K404"/>
  <c r="K400"/>
  <c r="K396"/>
  <c r="K392"/>
  <c r="K388"/>
  <c r="K385"/>
  <c r="K381"/>
  <c r="K377"/>
  <c r="K373"/>
  <c r="K369"/>
  <c r="K365"/>
  <c r="K361"/>
  <c r="K357"/>
  <c r="K353"/>
  <c r="K349"/>
  <c r="K345"/>
  <c r="K341"/>
  <c r="K337"/>
  <c r="K333"/>
  <c r="K329"/>
  <c r="K325"/>
  <c r="K321"/>
  <c r="K317"/>
  <c r="K313"/>
  <c r="K309"/>
  <c r="K305"/>
  <c r="K301"/>
  <c r="K297"/>
  <c r="K293"/>
  <c r="K289"/>
  <c r="K285"/>
  <c r="K281"/>
  <c r="K277"/>
  <c r="K273"/>
  <c r="K269"/>
  <c r="K265"/>
  <c r="K261"/>
  <c r="K257"/>
  <c r="K253"/>
  <c r="K249"/>
  <c r="K245"/>
  <c r="K241"/>
  <c r="K237"/>
  <c r="K233"/>
  <c r="K229"/>
  <c r="K225"/>
  <c r="K221"/>
  <c r="K217"/>
  <c r="K213"/>
  <c r="K209"/>
  <c r="K205"/>
  <c r="K201"/>
  <c r="K197"/>
  <c r="K189"/>
  <c r="K185"/>
  <c r="K181"/>
  <c r="K177"/>
  <c r="K173"/>
  <c r="K169"/>
  <c r="K165"/>
  <c r="K161"/>
  <c r="K157"/>
  <c r="K153"/>
  <c r="K149"/>
  <c r="K145"/>
  <c r="K141"/>
  <c r="K137"/>
  <c r="K133"/>
  <c r="K129"/>
  <c r="K125"/>
  <c r="K121"/>
  <c r="K117"/>
  <c r="K113"/>
  <c r="K109"/>
  <c r="K105"/>
  <c r="K101"/>
  <c r="K97"/>
  <c r="K93"/>
  <c r="K89"/>
  <c r="K85"/>
  <c r="K81"/>
  <c r="K77"/>
  <c r="K73"/>
  <c r="K69"/>
  <c r="K65"/>
  <c r="K61"/>
  <c r="K57"/>
  <c r="K53"/>
  <c r="K49"/>
  <c r="K45"/>
  <c r="K41"/>
  <c r="K37"/>
  <c r="K33"/>
  <c r="K30"/>
  <c r="K26"/>
  <c r="K22"/>
  <c r="K18"/>
  <c r="K14"/>
  <c r="K10"/>
  <c r="K527"/>
  <c r="K523"/>
  <c r="K491"/>
  <c r="K487"/>
  <c r="K483"/>
  <c r="K479"/>
  <c r="K475"/>
  <c r="K471"/>
  <c r="K467"/>
  <c r="K463"/>
  <c r="K447"/>
  <c r="K443"/>
  <c r="K439"/>
  <c r="K431"/>
  <c r="K427"/>
  <c r="K423"/>
  <c r="K419"/>
  <c r="K415"/>
  <c r="K411"/>
  <c r="K407"/>
  <c r="K399"/>
  <c r="K395"/>
  <c r="K384"/>
  <c r="K380"/>
  <c r="K376"/>
  <c r="K372"/>
  <c r="K364"/>
  <c r="K360"/>
  <c r="K356"/>
  <c r="K352"/>
  <c r="K344"/>
  <c r="K340"/>
  <c r="K336"/>
  <c r="K328"/>
  <c r="K324"/>
  <c r="K292"/>
  <c r="K268"/>
  <c r="K264"/>
  <c r="K260"/>
  <c r="K256"/>
  <c r="K252"/>
  <c r="K248"/>
  <c r="K244"/>
  <c r="K240"/>
  <c r="K236"/>
  <c r="K232"/>
  <c r="K228"/>
  <c r="K224"/>
  <c r="K220"/>
  <c r="K216"/>
  <c r="K212"/>
  <c r="K208"/>
  <c r="K204"/>
  <c r="K196"/>
  <c r="K188"/>
  <c r="K184"/>
  <c r="K176"/>
  <c r="K172"/>
  <c r="K168"/>
  <c r="K164"/>
  <c r="K160"/>
  <c r="K156"/>
  <c r="K136"/>
  <c r="K132"/>
  <c r="K124"/>
  <c r="K120"/>
  <c r="K104"/>
  <c r="K100"/>
  <c r="K96"/>
  <c r="K92"/>
  <c r="K88"/>
  <c r="K80"/>
  <c r="K68"/>
  <c r="K64"/>
  <c r="K60"/>
  <c r="K56"/>
  <c r="K52"/>
  <c r="K48"/>
  <c r="K44"/>
  <c r="K40"/>
  <c r="K36"/>
  <c r="K32"/>
  <c r="K29"/>
  <c r="K25"/>
  <c r="K21"/>
  <c r="K17"/>
  <c r="K13"/>
  <c r="K9"/>
  <c r="K5"/>
  <c r="K430"/>
  <c r="K426"/>
  <c r="K406"/>
  <c r="K402"/>
  <c r="K394"/>
  <c r="K371"/>
  <c r="K343"/>
  <c r="K339"/>
  <c r="K335"/>
  <c r="K331"/>
  <c r="K327"/>
  <c r="K323"/>
  <c r="K319"/>
  <c r="K311"/>
  <c r="K307"/>
  <c r="K303"/>
  <c r="K291"/>
  <c r="K287"/>
  <c r="K283"/>
  <c r="K279"/>
  <c r="K275"/>
  <c r="K271"/>
  <c r="K263"/>
  <c r="K259"/>
  <c r="K247"/>
  <c r="K231"/>
  <c r="K215"/>
  <c r="K199"/>
  <c r="K183"/>
  <c r="K167"/>
  <c r="K151"/>
  <c r="K135"/>
  <c r="K115"/>
  <c r="K99"/>
  <c r="K83"/>
  <c r="K67"/>
  <c r="K47"/>
  <c r="K31"/>
  <c r="K20"/>
  <c r="K91"/>
  <c r="K75"/>
  <c r="K59"/>
  <c r="K195"/>
  <c r="K179"/>
  <c r="K163"/>
  <c r="K131"/>
  <c r="K63"/>
  <c r="K16"/>
  <c r="K251"/>
  <c r="K235"/>
  <c r="K219"/>
  <c r="K203"/>
  <c r="K187"/>
  <c r="K171"/>
  <c r="K155"/>
  <c r="K139"/>
  <c r="K123"/>
  <c r="K119"/>
  <c r="K103"/>
  <c r="K87"/>
  <c r="K71"/>
  <c r="K51"/>
  <c r="K35"/>
  <c r="K24"/>
  <c r="K255"/>
  <c r="K239"/>
  <c r="K223"/>
  <c r="K207"/>
  <c r="K191"/>
  <c r="K175"/>
  <c r="K159"/>
  <c r="K143"/>
  <c r="K127"/>
  <c r="K107"/>
  <c r="K55"/>
  <c r="K39"/>
  <c r="K28"/>
  <c r="K12"/>
  <c r="K4"/>
  <c r="K243"/>
  <c r="K227"/>
  <c r="K211"/>
  <c r="K147"/>
  <c r="K111"/>
  <c r="K95"/>
  <c r="K79"/>
  <c r="K43"/>
  <c r="K274"/>
  <c r="K6"/>
  <c r="K434"/>
  <c r="K122"/>
  <c r="K391"/>
  <c r="K193"/>
  <c r="K332"/>
  <c r="K368"/>
</calcChain>
</file>

<file path=xl/sharedStrings.xml><?xml version="1.0" encoding="utf-8"?>
<sst xmlns="http://schemas.openxmlformats.org/spreadsheetml/2006/main" count="2083" uniqueCount="1073">
  <si>
    <t xml:space="preserve"> </t>
    <phoneticPr fontId="5" type="noConversion"/>
  </si>
  <si>
    <t>商户销售</t>
    <phoneticPr fontId="5" type="noConversion"/>
  </si>
  <si>
    <t>车流：</t>
    <phoneticPr fontId="5" type="noConversion"/>
  </si>
  <si>
    <t>客流：</t>
    <phoneticPr fontId="5" type="noConversion"/>
  </si>
  <si>
    <t>小数点保留1位</t>
    <phoneticPr fontId="5" type="noConversion"/>
  </si>
  <si>
    <t>区域</t>
    <phoneticPr fontId="5" type="noConversion"/>
  </si>
  <si>
    <t>楼层</t>
    <phoneticPr fontId="5" type="noConversion"/>
  </si>
  <si>
    <t>店铺号</t>
    <phoneticPr fontId="5" type="noConversion"/>
  </si>
  <si>
    <t>店铺名称</t>
    <phoneticPr fontId="5" type="noConversion"/>
  </si>
  <si>
    <t>面积
（单位：平米）</t>
    <phoneticPr fontId="5" type="noConversion"/>
  </si>
  <si>
    <t>标准业态</t>
    <phoneticPr fontId="5" type="noConversion"/>
  </si>
  <si>
    <t>销售
（单位：元）</t>
    <phoneticPr fontId="5" type="noConversion"/>
  </si>
  <si>
    <t>交易笔数
（单位：笔）</t>
    <phoneticPr fontId="5" type="noConversion"/>
  </si>
  <si>
    <t>客单价
（单位：元）</t>
  </si>
  <si>
    <t>当月累计
（单位：元）</t>
    <phoneticPr fontId="5" type="noConversion"/>
  </si>
  <si>
    <t>品牌同当日整体销售占比</t>
    <phoneticPr fontId="5" type="noConversion"/>
  </si>
  <si>
    <t>坪效
（单位：元/日/平米）</t>
    <phoneticPr fontId="5" type="noConversion"/>
  </si>
  <si>
    <t>品牌促销活动</t>
    <phoneticPr fontId="5" type="noConversion"/>
  </si>
  <si>
    <t>F10</t>
  </si>
  <si>
    <t>AFZ011</t>
  </si>
  <si>
    <t>蓝天城</t>
    <phoneticPr fontId="5" type="noConversion"/>
  </si>
  <si>
    <t>文教娱乐</t>
    <phoneticPr fontId="5" type="noConversion"/>
  </si>
  <si>
    <t>F10</t>
    <phoneticPr fontId="5" type="noConversion"/>
  </si>
  <si>
    <t>AFZ021</t>
    <phoneticPr fontId="5" type="noConversion"/>
  </si>
  <si>
    <t>MAMALOOK</t>
    <phoneticPr fontId="5" type="noConversion"/>
  </si>
  <si>
    <t>AFZ041</t>
    <phoneticPr fontId="5" type="noConversion"/>
  </si>
  <si>
    <t>爱乐教育</t>
    <phoneticPr fontId="5" type="noConversion"/>
  </si>
  <si>
    <t>楼层小计</t>
    <phoneticPr fontId="5" type="noConversion"/>
  </si>
  <si>
    <t>F11</t>
    <phoneticPr fontId="5" type="noConversion"/>
  </si>
  <si>
    <t>BFZ011</t>
    <phoneticPr fontId="5" type="noConversion"/>
  </si>
  <si>
    <t>歌友汇</t>
    <phoneticPr fontId="5" type="noConversion"/>
  </si>
  <si>
    <t>休闲娱乐</t>
    <phoneticPr fontId="5" type="noConversion"/>
  </si>
  <si>
    <t>F1</t>
  </si>
  <si>
    <t>1F0103</t>
    <phoneticPr fontId="5" type="noConversion"/>
  </si>
  <si>
    <t>MELVITA</t>
    <phoneticPr fontId="5" type="noConversion"/>
  </si>
  <si>
    <t>化妆品</t>
    <phoneticPr fontId="5" type="noConversion"/>
  </si>
  <si>
    <t>1F0201</t>
  </si>
  <si>
    <t>STARBUCKS</t>
    <phoneticPr fontId="5" type="noConversion"/>
  </si>
  <si>
    <t>非正餐</t>
    <phoneticPr fontId="5" type="noConversion"/>
  </si>
  <si>
    <t>F1</t>
    <phoneticPr fontId="5" type="noConversion"/>
  </si>
  <si>
    <t>1F0302</t>
    <phoneticPr fontId="5" type="noConversion"/>
  </si>
  <si>
    <t>UGG</t>
    <phoneticPr fontId="5" type="noConversion"/>
  </si>
  <si>
    <t>皮具</t>
    <phoneticPr fontId="5" type="noConversion"/>
  </si>
  <si>
    <t>1F0402</t>
    <phoneticPr fontId="5" type="noConversion"/>
  </si>
  <si>
    <t>LONGINES</t>
    <phoneticPr fontId="5" type="noConversion"/>
  </si>
  <si>
    <t>配饰</t>
    <phoneticPr fontId="5" type="noConversion"/>
  </si>
  <si>
    <t>1F0403</t>
    <phoneticPr fontId="5" type="noConversion"/>
  </si>
  <si>
    <t>LOVE MOSCHINO</t>
    <phoneticPr fontId="5" type="noConversion"/>
  </si>
  <si>
    <t>服装</t>
    <phoneticPr fontId="5" type="noConversion"/>
  </si>
  <si>
    <t>1F0501</t>
    <phoneticPr fontId="5" type="noConversion"/>
  </si>
  <si>
    <t>PANDORA</t>
    <phoneticPr fontId="5" type="noConversion"/>
  </si>
  <si>
    <t>1F0902</t>
    <phoneticPr fontId="5" type="noConversion"/>
  </si>
  <si>
    <t>L’OCCITANE</t>
    <phoneticPr fontId="5" type="noConversion"/>
  </si>
  <si>
    <t>1F10A1</t>
    <phoneticPr fontId="5" type="noConversion"/>
  </si>
  <si>
    <t>ORIGINS</t>
    <phoneticPr fontId="5" type="noConversion"/>
  </si>
  <si>
    <t>1F10B1</t>
    <phoneticPr fontId="5" type="noConversion"/>
  </si>
  <si>
    <t>哈根达斯</t>
    <phoneticPr fontId="5" type="noConversion"/>
  </si>
  <si>
    <t>1F1101</t>
  </si>
  <si>
    <t>GAP</t>
    <phoneticPr fontId="5" type="noConversion"/>
  </si>
  <si>
    <t>1F12A2</t>
    <phoneticPr fontId="5" type="noConversion"/>
  </si>
  <si>
    <t>C1 HUT</t>
    <phoneticPr fontId="5" type="noConversion"/>
  </si>
  <si>
    <t>1F12B2</t>
    <phoneticPr fontId="5" type="noConversion"/>
  </si>
  <si>
    <t>TISSOT</t>
    <phoneticPr fontId="5" type="noConversion"/>
  </si>
  <si>
    <t>1F1301</t>
    <phoneticPr fontId="5" type="noConversion"/>
  </si>
  <si>
    <t>SEPHORA</t>
    <phoneticPr fontId="5" type="noConversion"/>
  </si>
  <si>
    <t>1F1402</t>
    <phoneticPr fontId="5" type="noConversion"/>
  </si>
  <si>
    <t>MAC</t>
    <phoneticPr fontId="5" type="noConversion"/>
  </si>
  <si>
    <t>1F1801</t>
    <phoneticPr fontId="5" type="noConversion"/>
  </si>
  <si>
    <t>TOMMY HILFIGER</t>
    <phoneticPr fontId="5" type="noConversion"/>
  </si>
  <si>
    <t>1F1902</t>
    <phoneticPr fontId="5" type="noConversion"/>
  </si>
  <si>
    <t>DKNY</t>
    <phoneticPr fontId="5" type="noConversion"/>
  </si>
  <si>
    <t>1F2001</t>
    <phoneticPr fontId="5" type="noConversion"/>
  </si>
  <si>
    <t>LACOSTE</t>
    <phoneticPr fontId="5" type="noConversion"/>
  </si>
  <si>
    <t>1F2102</t>
    <phoneticPr fontId="5" type="noConversion"/>
  </si>
  <si>
    <t>J.LINDEBERG</t>
    <phoneticPr fontId="5" type="noConversion"/>
  </si>
  <si>
    <t>1F2202</t>
    <phoneticPr fontId="5" type="noConversion"/>
  </si>
  <si>
    <t>I DO</t>
    <phoneticPr fontId="5" type="noConversion"/>
  </si>
  <si>
    <t>1F2302</t>
    <phoneticPr fontId="5" type="noConversion"/>
  </si>
  <si>
    <t>亮视点</t>
    <phoneticPr fontId="5" type="noConversion"/>
  </si>
  <si>
    <t>1F2802</t>
    <phoneticPr fontId="5" type="noConversion"/>
  </si>
  <si>
    <t>INNISFREE</t>
    <phoneticPr fontId="5" type="noConversion"/>
  </si>
  <si>
    <t>1F2902</t>
  </si>
  <si>
    <t>MUJI</t>
    <phoneticPr fontId="5" type="noConversion"/>
  </si>
  <si>
    <t>家居生活</t>
    <phoneticPr fontId="5" type="noConversion"/>
  </si>
  <si>
    <t>1F3003</t>
    <phoneticPr fontId="5" type="noConversion"/>
  </si>
  <si>
    <t>BROOKS BROTHERS</t>
    <phoneticPr fontId="5" type="noConversion"/>
  </si>
  <si>
    <t>1F3802</t>
  </si>
  <si>
    <t>APPLE</t>
    <phoneticPr fontId="5" type="noConversion"/>
  </si>
  <si>
    <t>数码电器</t>
    <phoneticPr fontId="5" type="noConversion"/>
  </si>
  <si>
    <t>1FZ021</t>
  </si>
  <si>
    <t>ZARA</t>
    <phoneticPr fontId="5" type="noConversion"/>
  </si>
  <si>
    <t>1FZ031</t>
    <phoneticPr fontId="5" type="noConversion"/>
  </si>
  <si>
    <t>MD</t>
    <phoneticPr fontId="5" type="noConversion"/>
  </si>
  <si>
    <t>F2</t>
  </si>
  <si>
    <t>1FZ131</t>
  </si>
  <si>
    <t>口留香</t>
    <phoneticPr fontId="5" type="noConversion"/>
  </si>
  <si>
    <t>1FZ111</t>
    <phoneticPr fontId="5" type="noConversion"/>
  </si>
  <si>
    <t>MR.DOGGY</t>
    <phoneticPr fontId="5" type="noConversion"/>
  </si>
  <si>
    <t>专项服务</t>
    <phoneticPr fontId="5" type="noConversion"/>
  </si>
  <si>
    <t>1F31A1</t>
    <phoneticPr fontId="5" type="noConversion"/>
  </si>
  <si>
    <t>巴黎贝甜</t>
    <phoneticPr fontId="5" type="noConversion"/>
  </si>
  <si>
    <t>1F31B1</t>
  </si>
  <si>
    <t>7-ELEVEN</t>
    <phoneticPr fontId="5" type="noConversion"/>
  </si>
  <si>
    <t>综合服务</t>
    <phoneticPr fontId="5" type="noConversion"/>
  </si>
  <si>
    <t>1F3201</t>
  </si>
  <si>
    <t>FOLLI FOLLIE</t>
    <phoneticPr fontId="5" type="noConversion"/>
  </si>
  <si>
    <t>1F3301</t>
    <phoneticPr fontId="5" type="noConversion"/>
  </si>
  <si>
    <t>EVISU</t>
    <phoneticPr fontId="5" type="noConversion"/>
  </si>
  <si>
    <t>1F3303</t>
    <phoneticPr fontId="5" type="noConversion"/>
  </si>
  <si>
    <t>FRED PERRY</t>
    <phoneticPr fontId="5" type="noConversion"/>
  </si>
  <si>
    <t>1F3402</t>
    <phoneticPr fontId="5" type="noConversion"/>
  </si>
  <si>
    <t>AAPE</t>
    <phoneticPr fontId="5" type="noConversion"/>
  </si>
  <si>
    <t>1F3501</t>
  </si>
  <si>
    <t>CHARLES&amp;KEITH</t>
    <phoneticPr fontId="5" type="noConversion"/>
  </si>
  <si>
    <t>1F4101</t>
  </si>
  <si>
    <t>CK</t>
    <phoneticPr fontId="5" type="noConversion"/>
  </si>
  <si>
    <t>1F4501</t>
    <phoneticPr fontId="5" type="noConversion"/>
  </si>
  <si>
    <t>SWAROVSKI</t>
    <phoneticPr fontId="5" type="noConversion"/>
  </si>
  <si>
    <t>1F4601</t>
    <phoneticPr fontId="5" type="noConversion"/>
  </si>
  <si>
    <t>GUCCI</t>
    <phoneticPr fontId="5" type="noConversion"/>
  </si>
  <si>
    <t>1F47A2</t>
  </si>
  <si>
    <t>APM MONACO</t>
    <phoneticPr fontId="5" type="noConversion"/>
  </si>
  <si>
    <t>1F4801</t>
    <phoneticPr fontId="5" type="noConversion"/>
  </si>
  <si>
    <t>JILL STUART</t>
    <phoneticPr fontId="5" type="noConversion"/>
  </si>
  <si>
    <t>1F4901</t>
    <phoneticPr fontId="5" type="noConversion"/>
  </si>
  <si>
    <t>Kiehl's</t>
    <phoneticPr fontId="5" type="noConversion"/>
  </si>
  <si>
    <t>1F5001</t>
    <phoneticPr fontId="5" type="noConversion"/>
  </si>
  <si>
    <t>H&amp;M</t>
    <phoneticPr fontId="5" type="noConversion"/>
  </si>
  <si>
    <t>1F5101</t>
    <phoneticPr fontId="5" type="noConversion"/>
  </si>
  <si>
    <t>ZARA HOME</t>
    <phoneticPr fontId="5" type="noConversion"/>
  </si>
  <si>
    <t>1FD009</t>
  </si>
  <si>
    <t>SWATCH</t>
    <phoneticPr fontId="5" type="noConversion"/>
  </si>
  <si>
    <t>1FD013</t>
  </si>
  <si>
    <t>AGATHA</t>
    <phoneticPr fontId="5" type="noConversion"/>
  </si>
  <si>
    <t>1FZ081</t>
    <phoneticPr fontId="5" type="noConversion"/>
  </si>
  <si>
    <t>CAFFEBENE</t>
    <phoneticPr fontId="5" type="noConversion"/>
  </si>
  <si>
    <t>1FZ121</t>
    <phoneticPr fontId="5" type="noConversion"/>
  </si>
  <si>
    <t>柯达</t>
    <phoneticPr fontId="5" type="noConversion"/>
  </si>
  <si>
    <t>1FZ101</t>
    <phoneticPr fontId="5" type="noConversion"/>
  </si>
  <si>
    <t>乌巢</t>
    <phoneticPr fontId="5" type="noConversion"/>
  </si>
  <si>
    <t>1F5201</t>
  </si>
  <si>
    <t>Hollister</t>
    <phoneticPr fontId="5" type="noConversion"/>
  </si>
  <si>
    <t>2F0103</t>
    <phoneticPr fontId="5" type="noConversion"/>
  </si>
  <si>
    <t>SLY</t>
    <phoneticPr fontId="5" type="noConversion"/>
  </si>
  <si>
    <t>F2</t>
    <phoneticPr fontId="5" type="noConversion"/>
  </si>
  <si>
    <t>2F0203</t>
    <phoneticPr fontId="5" type="noConversion"/>
  </si>
  <si>
    <t>VOV</t>
    <phoneticPr fontId="5" type="noConversion"/>
  </si>
  <si>
    <t>2F0304</t>
    <phoneticPr fontId="5" type="noConversion"/>
  </si>
  <si>
    <t>COVER GARDEN</t>
    <phoneticPr fontId="5" type="noConversion"/>
  </si>
  <si>
    <t>2F0403</t>
    <phoneticPr fontId="5" type="noConversion"/>
  </si>
  <si>
    <t>SIQIN</t>
    <phoneticPr fontId="5" type="noConversion"/>
  </si>
  <si>
    <t>2F0603</t>
    <phoneticPr fontId="5" type="noConversion"/>
  </si>
  <si>
    <t>D2C</t>
    <phoneticPr fontId="5" type="noConversion"/>
  </si>
  <si>
    <t>2F0702</t>
    <phoneticPr fontId="5" type="noConversion"/>
  </si>
  <si>
    <t>ECCO</t>
    <phoneticPr fontId="5" type="noConversion"/>
  </si>
  <si>
    <t>2F08A1</t>
    <phoneticPr fontId="5" type="noConversion"/>
  </si>
  <si>
    <t>CLARKS</t>
    <phoneticPr fontId="5" type="noConversion"/>
  </si>
  <si>
    <t>2F08B1</t>
    <phoneticPr fontId="5" type="noConversion"/>
  </si>
  <si>
    <t>TANNI</t>
    <phoneticPr fontId="5" type="noConversion"/>
  </si>
  <si>
    <t>2F0902</t>
    <phoneticPr fontId="5" type="noConversion"/>
  </si>
  <si>
    <t>HARDY HARDY</t>
    <phoneticPr fontId="5" type="noConversion"/>
  </si>
  <si>
    <t>2F1103</t>
    <phoneticPr fontId="5" type="noConversion"/>
  </si>
  <si>
    <t>2F12A2</t>
    <phoneticPr fontId="5" type="noConversion"/>
  </si>
  <si>
    <t>MOUSSY</t>
    <phoneticPr fontId="5" type="noConversion"/>
  </si>
  <si>
    <t>2F14A1</t>
    <phoneticPr fontId="5" type="noConversion"/>
  </si>
  <si>
    <t>G-STAR RAW</t>
    <phoneticPr fontId="5" type="noConversion"/>
  </si>
  <si>
    <t>2F14B1</t>
    <phoneticPr fontId="5" type="noConversion"/>
  </si>
  <si>
    <t>MISS SIXTY</t>
    <phoneticPr fontId="5" type="noConversion"/>
  </si>
  <si>
    <t>2F10A1</t>
    <phoneticPr fontId="5" type="noConversion"/>
  </si>
  <si>
    <t>IZZUE</t>
    <phoneticPr fontId="5" type="noConversion"/>
  </si>
  <si>
    <t>2F10B1</t>
  </si>
  <si>
    <t>CHOCOOLATE</t>
    <phoneticPr fontId="5" type="noConversion"/>
  </si>
  <si>
    <t>2F1503</t>
    <phoneticPr fontId="5" type="noConversion"/>
  </si>
  <si>
    <t>BAN XIAOXUE</t>
    <phoneticPr fontId="5" type="noConversion"/>
  </si>
  <si>
    <t>2F1601</t>
    <phoneticPr fontId="5" type="noConversion"/>
  </si>
  <si>
    <t>III VIVINIKO</t>
    <phoneticPr fontId="5" type="noConversion"/>
  </si>
  <si>
    <t>2F1701</t>
    <phoneticPr fontId="5" type="noConversion"/>
  </si>
  <si>
    <t>ZUCZUG</t>
    <phoneticPr fontId="5" type="noConversion"/>
  </si>
  <si>
    <t>2F2302</t>
    <phoneticPr fontId="5" type="noConversion"/>
  </si>
  <si>
    <t>ICICLE</t>
    <phoneticPr fontId="5" type="noConversion"/>
  </si>
  <si>
    <t>2F2403</t>
    <phoneticPr fontId="5" type="noConversion"/>
  </si>
  <si>
    <t>FIONA CHEN</t>
    <phoneticPr fontId="5" type="noConversion"/>
  </si>
  <si>
    <t>2F2501</t>
    <phoneticPr fontId="5" type="noConversion"/>
  </si>
  <si>
    <t>GEROLAMO</t>
    <phoneticPr fontId="5" type="noConversion"/>
  </si>
  <si>
    <t>2F2601</t>
    <phoneticPr fontId="5" type="noConversion"/>
  </si>
  <si>
    <t>YINER</t>
    <phoneticPr fontId="5" type="noConversion"/>
  </si>
  <si>
    <t>2F2703</t>
    <phoneticPr fontId="5" type="noConversion"/>
  </si>
  <si>
    <t>TRIBECA</t>
    <phoneticPr fontId="5" type="noConversion"/>
  </si>
  <si>
    <t>2F2903</t>
    <phoneticPr fontId="5" type="noConversion"/>
  </si>
  <si>
    <t>JESSIE</t>
    <phoneticPr fontId="5" type="noConversion"/>
  </si>
  <si>
    <t>2F3002</t>
  </si>
  <si>
    <t>MUX</t>
    <phoneticPr fontId="5" type="noConversion"/>
  </si>
  <si>
    <t>2F3003</t>
  </si>
  <si>
    <t>TIMBERLAND</t>
    <phoneticPr fontId="5" type="noConversion"/>
  </si>
  <si>
    <t>2F3101</t>
    <phoneticPr fontId="5" type="noConversion"/>
  </si>
  <si>
    <t>LE SAUNDA</t>
    <phoneticPr fontId="5" type="noConversion"/>
  </si>
  <si>
    <t>2F340A</t>
    <phoneticPr fontId="5" type="noConversion"/>
  </si>
  <si>
    <t>VERO MODA</t>
    <phoneticPr fontId="5" type="noConversion"/>
  </si>
  <si>
    <t>2F340B</t>
    <phoneticPr fontId="5" type="noConversion"/>
  </si>
  <si>
    <t>JACK&amp;JONES</t>
    <phoneticPr fontId="5" type="noConversion"/>
  </si>
  <si>
    <t>2F3802</t>
    <phoneticPr fontId="5" type="noConversion"/>
  </si>
  <si>
    <t>BOSA</t>
    <phoneticPr fontId="5" type="noConversion"/>
  </si>
  <si>
    <t>2F4003</t>
    <phoneticPr fontId="5" type="noConversion"/>
  </si>
  <si>
    <t>CALVIN KLEIN UNDERWEAR</t>
    <phoneticPr fontId="5" type="noConversion"/>
  </si>
  <si>
    <t>2F3903</t>
    <phoneticPr fontId="5" type="noConversion"/>
  </si>
  <si>
    <t>CALVIN KLEIN JEANS</t>
    <phoneticPr fontId="5" type="noConversion"/>
  </si>
  <si>
    <t>2F4101</t>
    <phoneticPr fontId="5" type="noConversion"/>
  </si>
  <si>
    <t>COSTA COFFEE</t>
    <phoneticPr fontId="5" type="noConversion"/>
  </si>
  <si>
    <t>2F4402</t>
    <phoneticPr fontId="5" type="noConversion"/>
  </si>
  <si>
    <t>EITIE</t>
    <phoneticPr fontId="5" type="noConversion"/>
  </si>
  <si>
    <t>2F4501</t>
  </si>
  <si>
    <t>ZUKKA PRO</t>
    <phoneticPr fontId="5" type="noConversion"/>
  </si>
  <si>
    <t>2F4603</t>
  </si>
  <si>
    <t>DISSONA</t>
    <phoneticPr fontId="5" type="noConversion"/>
  </si>
  <si>
    <t>2F4701</t>
  </si>
  <si>
    <t>CHRISS DELLA MODA</t>
    <phoneticPr fontId="5" type="noConversion"/>
  </si>
  <si>
    <t>2F4801</t>
  </si>
  <si>
    <t>LESS</t>
    <phoneticPr fontId="5" type="noConversion"/>
  </si>
  <si>
    <t>2F4901</t>
    <phoneticPr fontId="5" type="noConversion"/>
  </si>
  <si>
    <t>LAVINIA</t>
    <phoneticPr fontId="5" type="noConversion"/>
  </si>
  <si>
    <t>2F5002</t>
    <phoneticPr fontId="5" type="noConversion"/>
  </si>
  <si>
    <t>NEON</t>
    <phoneticPr fontId="5" type="noConversion"/>
  </si>
  <si>
    <t>2F5401</t>
  </si>
  <si>
    <t>ANNE KAREN</t>
    <phoneticPr fontId="5" type="noConversion"/>
  </si>
  <si>
    <t>2F5601</t>
    <phoneticPr fontId="5" type="noConversion"/>
  </si>
  <si>
    <t>WHAT FOR</t>
    <phoneticPr fontId="5" type="noConversion"/>
  </si>
  <si>
    <t>2F5702</t>
  </si>
  <si>
    <t>ASH UNITED NUDE</t>
    <phoneticPr fontId="5" type="noConversion"/>
  </si>
  <si>
    <t>2F5901</t>
  </si>
  <si>
    <t>MILLES/ELLE/BCBG</t>
    <phoneticPr fontId="5" type="noConversion"/>
  </si>
  <si>
    <t>2F6002</t>
  </si>
  <si>
    <t>YXZD</t>
    <phoneticPr fontId="5" type="noConversion"/>
  </si>
  <si>
    <t>2F6101</t>
    <phoneticPr fontId="5" type="noConversion"/>
  </si>
  <si>
    <t>KAVON</t>
    <phoneticPr fontId="5" type="noConversion"/>
  </si>
  <si>
    <t>2F6201</t>
  </si>
  <si>
    <t>KORADIOR</t>
    <phoneticPr fontId="5" type="noConversion"/>
  </si>
  <si>
    <t>2F6301</t>
    <phoneticPr fontId="5" type="noConversion"/>
  </si>
  <si>
    <t>SNIDEL、LILY BROWN</t>
    <phoneticPr fontId="5" type="noConversion"/>
  </si>
  <si>
    <t>2F6501</t>
    <phoneticPr fontId="5" type="noConversion"/>
  </si>
  <si>
    <t>MASFER SU</t>
    <phoneticPr fontId="5" type="noConversion"/>
  </si>
  <si>
    <t>2F6601</t>
    <phoneticPr fontId="5" type="noConversion"/>
  </si>
  <si>
    <t>STACCATO</t>
    <phoneticPr fontId="5" type="noConversion"/>
  </si>
  <si>
    <t>2F6701</t>
    <phoneticPr fontId="5" type="noConversion"/>
  </si>
  <si>
    <t>BEVIVO</t>
    <phoneticPr fontId="5" type="noConversion"/>
  </si>
  <si>
    <t>2F6901</t>
  </si>
  <si>
    <t>monki</t>
    <phoneticPr fontId="5" type="noConversion"/>
  </si>
  <si>
    <t>2F7001</t>
    <phoneticPr fontId="5" type="noConversion"/>
  </si>
  <si>
    <t>new look</t>
    <phoneticPr fontId="5" type="noConversion"/>
  </si>
  <si>
    <t>2F7101</t>
    <phoneticPr fontId="5" type="noConversion"/>
  </si>
  <si>
    <t>FORNET 福奈特</t>
    <phoneticPr fontId="5" type="noConversion"/>
  </si>
  <si>
    <t>2FD007</t>
  </si>
  <si>
    <t>RIME</t>
    <phoneticPr fontId="5" type="noConversion"/>
  </si>
  <si>
    <t>2FD011</t>
  </si>
  <si>
    <t>TATA</t>
    <phoneticPr fontId="5" type="noConversion"/>
  </si>
  <si>
    <t>2FD012</t>
    <phoneticPr fontId="5" type="noConversion"/>
  </si>
  <si>
    <t>CHIHIRO BY S.K.</t>
    <phoneticPr fontId="5" type="noConversion"/>
  </si>
  <si>
    <t>2FD013</t>
    <phoneticPr fontId="5" type="noConversion"/>
  </si>
  <si>
    <t>QT</t>
    <phoneticPr fontId="5" type="noConversion"/>
  </si>
  <si>
    <t>2FD014</t>
    <phoneticPr fontId="5" type="noConversion"/>
  </si>
  <si>
    <t>WALKER ONE</t>
    <phoneticPr fontId="5" type="noConversion"/>
  </si>
  <si>
    <t>2FD015</t>
  </si>
  <si>
    <t>CAVIENO</t>
    <phoneticPr fontId="5" type="noConversion"/>
  </si>
  <si>
    <t>2FD016</t>
    <phoneticPr fontId="5" type="noConversion"/>
  </si>
  <si>
    <t>BATA</t>
    <phoneticPr fontId="5" type="noConversion"/>
  </si>
  <si>
    <t>2FD017</t>
  </si>
  <si>
    <t>TEENMIX</t>
    <phoneticPr fontId="5" type="noConversion"/>
  </si>
  <si>
    <t>2FD018</t>
  </si>
  <si>
    <t>F3</t>
    <phoneticPr fontId="5" type="noConversion"/>
  </si>
  <si>
    <t>3F0102</t>
    <phoneticPr fontId="5" type="noConversion"/>
  </si>
  <si>
    <t>AVVN</t>
    <phoneticPr fontId="5" type="noConversion"/>
  </si>
  <si>
    <t>F3</t>
  </si>
  <si>
    <t>3F0202</t>
    <phoneticPr fontId="5" type="noConversion"/>
  </si>
  <si>
    <t>LEVI'S</t>
    <phoneticPr fontId="5" type="noConversion"/>
  </si>
  <si>
    <t>3F0403</t>
    <phoneticPr fontId="5" type="noConversion"/>
  </si>
  <si>
    <t>BANILA CO</t>
    <phoneticPr fontId="5" type="noConversion"/>
  </si>
  <si>
    <t>3F0501</t>
  </si>
  <si>
    <t>江南布衣</t>
    <phoneticPr fontId="5" type="noConversion"/>
  </si>
  <si>
    <t>3F05A1</t>
    <phoneticPr fontId="5" type="noConversion"/>
  </si>
  <si>
    <t>MO&amp;CO</t>
    <phoneticPr fontId="5" type="noConversion"/>
  </si>
  <si>
    <t>3F0901</t>
  </si>
  <si>
    <t>SELECTED</t>
    <phoneticPr fontId="5" type="noConversion"/>
  </si>
  <si>
    <t>3F2902</t>
    <phoneticPr fontId="5" type="noConversion"/>
  </si>
  <si>
    <t>ROSEMUNDE</t>
    <phoneticPr fontId="5" type="noConversion"/>
  </si>
  <si>
    <t>3F29A1</t>
  </si>
  <si>
    <t>DAZZLE</t>
    <phoneticPr fontId="5" type="noConversion"/>
  </si>
  <si>
    <t>3F0603</t>
    <phoneticPr fontId="5" type="noConversion"/>
  </si>
  <si>
    <t>Ochirly</t>
    <phoneticPr fontId="5" type="noConversion"/>
  </si>
  <si>
    <t>3F0701</t>
    <phoneticPr fontId="5" type="noConversion"/>
  </si>
  <si>
    <t>ONLY</t>
    <phoneticPr fontId="5" type="noConversion"/>
  </si>
  <si>
    <t>3F1101</t>
    <phoneticPr fontId="5" type="noConversion"/>
  </si>
  <si>
    <t>HOLA</t>
    <phoneticPr fontId="5" type="noConversion"/>
  </si>
  <si>
    <t>3F1301</t>
    <phoneticPr fontId="5" type="noConversion"/>
  </si>
  <si>
    <t>ZCZZ</t>
    <phoneticPr fontId="5" type="noConversion"/>
  </si>
  <si>
    <t>3F1401</t>
    <phoneticPr fontId="5" type="noConversion"/>
  </si>
  <si>
    <t>COSA</t>
    <phoneticPr fontId="5" type="noConversion"/>
  </si>
  <si>
    <t>3F1503</t>
    <phoneticPr fontId="5" type="noConversion"/>
  </si>
  <si>
    <t>MU</t>
    <phoneticPr fontId="5" type="noConversion"/>
  </si>
  <si>
    <t>3F1601</t>
    <phoneticPr fontId="5" type="noConversion"/>
  </si>
  <si>
    <t>FIVE PLUS</t>
    <phoneticPr fontId="5" type="noConversion"/>
  </si>
  <si>
    <t>3F1701</t>
    <phoneticPr fontId="5" type="noConversion"/>
  </si>
  <si>
    <t>TEENIE WEENIE</t>
    <phoneticPr fontId="5" type="noConversion"/>
  </si>
  <si>
    <t>3F1901</t>
    <phoneticPr fontId="5" type="noConversion"/>
  </si>
  <si>
    <t>BASIC HOUSE</t>
    <phoneticPr fontId="5" type="noConversion"/>
  </si>
  <si>
    <t>3F2002</t>
    <phoneticPr fontId="5" type="noConversion"/>
  </si>
  <si>
    <t>L'ARMADIO</t>
    <phoneticPr fontId="5" type="noConversion"/>
  </si>
  <si>
    <t>3F2102</t>
  </si>
  <si>
    <t>紫齐百合</t>
    <phoneticPr fontId="5" type="noConversion"/>
  </si>
  <si>
    <t>3F2202</t>
    <phoneticPr fontId="5" type="noConversion"/>
  </si>
  <si>
    <t>FOREVER NEW</t>
    <phoneticPr fontId="5" type="noConversion"/>
  </si>
  <si>
    <t>3F2403</t>
    <phoneticPr fontId="5" type="noConversion"/>
  </si>
  <si>
    <t>CK PERFORMANCE</t>
    <phoneticPr fontId="5" type="noConversion"/>
  </si>
  <si>
    <t>3F2501</t>
    <phoneticPr fontId="5" type="noConversion"/>
  </si>
  <si>
    <t>PRICH</t>
    <phoneticPr fontId="5" type="noConversion"/>
  </si>
  <si>
    <t>3F2602</t>
  </si>
  <si>
    <t>EARTH MUSIC</t>
    <phoneticPr fontId="5" type="noConversion"/>
  </si>
  <si>
    <t>3F2702</t>
    <phoneticPr fontId="5" type="noConversion"/>
  </si>
  <si>
    <t>TRENDIANO</t>
    <phoneticPr fontId="5" type="noConversion"/>
  </si>
  <si>
    <t>3F3002</t>
    <phoneticPr fontId="5" type="noConversion"/>
  </si>
  <si>
    <t>SEASON WIND</t>
    <phoneticPr fontId="5" type="noConversion"/>
  </si>
  <si>
    <t>3F3202</t>
  </si>
  <si>
    <t>D ZZIT</t>
    <phoneticPr fontId="5" type="noConversion"/>
  </si>
  <si>
    <t>3F320B</t>
  </si>
  <si>
    <t>3F3301</t>
  </si>
  <si>
    <t>单农</t>
    <phoneticPr fontId="5" type="noConversion"/>
  </si>
  <si>
    <t>3F3101</t>
    <phoneticPr fontId="5" type="noConversion"/>
  </si>
  <si>
    <t>HUSH PUPPIES</t>
    <phoneticPr fontId="5" type="noConversion"/>
  </si>
  <si>
    <t>3F3401</t>
  </si>
  <si>
    <t>SAMANSA MOS2</t>
    <phoneticPr fontId="5" type="noConversion"/>
  </si>
  <si>
    <t>3F35A1</t>
    <phoneticPr fontId="5" type="noConversion"/>
  </si>
  <si>
    <t>WAKE UP</t>
    <phoneticPr fontId="5" type="noConversion"/>
  </si>
  <si>
    <t>3F3501</t>
  </si>
  <si>
    <t>MJUKA</t>
    <phoneticPr fontId="5" type="noConversion"/>
  </si>
  <si>
    <t>3F3601</t>
    <phoneticPr fontId="5" type="noConversion"/>
  </si>
  <si>
    <t>海盗船</t>
    <phoneticPr fontId="5" type="noConversion"/>
  </si>
  <si>
    <t>3F3701</t>
    <phoneticPr fontId="5" type="noConversion"/>
  </si>
  <si>
    <t>PIZZA HUT</t>
    <phoneticPr fontId="5" type="noConversion"/>
  </si>
  <si>
    <t>3F3802</t>
  </si>
  <si>
    <t>BOUTHENTIQUE</t>
    <phoneticPr fontId="5" type="noConversion"/>
  </si>
  <si>
    <t>3F3902</t>
    <phoneticPr fontId="5" type="noConversion"/>
  </si>
  <si>
    <t>数码维修</t>
    <phoneticPr fontId="5" type="noConversion"/>
  </si>
  <si>
    <t>3F39A1</t>
    <phoneticPr fontId="5" type="noConversion"/>
  </si>
  <si>
    <t>服装修改</t>
    <phoneticPr fontId="5" type="noConversion"/>
  </si>
  <si>
    <t>3F2302</t>
  </si>
  <si>
    <t>H S</t>
    <phoneticPr fontId="5" type="noConversion"/>
  </si>
  <si>
    <t>3F4001</t>
  </si>
  <si>
    <t>ADIDAS ORIGINALS</t>
    <phoneticPr fontId="5" type="noConversion"/>
  </si>
  <si>
    <t>3F4101</t>
  </si>
  <si>
    <t>播</t>
    <phoneticPr fontId="5" type="noConversion"/>
  </si>
  <si>
    <t>3F4202</t>
  </si>
  <si>
    <t>BODY ING</t>
    <phoneticPr fontId="5" type="noConversion"/>
  </si>
  <si>
    <t>3F4301</t>
  </si>
  <si>
    <t>LOWRYS FARM等</t>
    <phoneticPr fontId="5" type="noConversion"/>
  </si>
  <si>
    <t>3F4502</t>
    <phoneticPr fontId="5" type="noConversion"/>
  </si>
  <si>
    <t>ONE MORE</t>
    <phoneticPr fontId="5" type="noConversion"/>
  </si>
  <si>
    <t>3F4601</t>
    <phoneticPr fontId="5" type="noConversion"/>
  </si>
  <si>
    <t>6IXTY 8IGHT</t>
    <phoneticPr fontId="5" type="noConversion"/>
  </si>
  <si>
    <t>3F4801</t>
  </si>
  <si>
    <t>优衣库</t>
    <phoneticPr fontId="5" type="noConversion"/>
  </si>
  <si>
    <t>3F5102</t>
    <phoneticPr fontId="5" type="noConversion"/>
  </si>
  <si>
    <t>PEACH JOHN</t>
    <phoneticPr fontId="5" type="noConversion"/>
  </si>
  <si>
    <t>3F5202</t>
    <phoneticPr fontId="5" type="noConversion"/>
  </si>
  <si>
    <t>MIND BRIDGE</t>
    <phoneticPr fontId="5" type="noConversion"/>
  </si>
  <si>
    <t>3F5301</t>
    <phoneticPr fontId="5" type="noConversion"/>
  </si>
  <si>
    <t>MIKIBANA</t>
    <phoneticPr fontId="5" type="noConversion"/>
  </si>
  <si>
    <t>3F5401</t>
    <phoneticPr fontId="5" type="noConversion"/>
  </si>
  <si>
    <t>MARIE N‘ MARY</t>
    <phoneticPr fontId="5" type="noConversion"/>
  </si>
  <si>
    <t>3F5501</t>
    <phoneticPr fontId="5" type="noConversion"/>
  </si>
  <si>
    <t>ODBO</t>
    <phoneticPr fontId="5" type="noConversion"/>
  </si>
  <si>
    <t>3FD005</t>
  </si>
  <si>
    <t>DR.MARTIN</t>
    <phoneticPr fontId="5" type="noConversion"/>
  </si>
  <si>
    <t>3FD009</t>
  </si>
  <si>
    <t>IPKN</t>
    <phoneticPr fontId="5" type="noConversion"/>
  </si>
  <si>
    <t>3FD011</t>
  </si>
  <si>
    <t>再尚秀</t>
    <phoneticPr fontId="5" type="noConversion"/>
  </si>
  <si>
    <t>3FD012</t>
  </si>
  <si>
    <t>RUBY ANG</t>
    <phoneticPr fontId="5" type="noConversion"/>
  </si>
  <si>
    <t>3FD015</t>
    <phoneticPr fontId="5" type="noConversion"/>
  </si>
  <si>
    <t>红卡咖啡</t>
    <phoneticPr fontId="5" type="noConversion"/>
  </si>
  <si>
    <t>3FD023</t>
    <phoneticPr fontId="5" type="noConversion"/>
  </si>
  <si>
    <t>柏文熊</t>
    <phoneticPr fontId="5" type="noConversion"/>
  </si>
  <si>
    <t>3FD025</t>
  </si>
  <si>
    <t>ELLIALOVERRO</t>
    <phoneticPr fontId="5" type="noConversion"/>
  </si>
  <si>
    <t>3FD024</t>
  </si>
  <si>
    <t>FIC</t>
    <phoneticPr fontId="5" type="noConversion"/>
  </si>
  <si>
    <t>3FD026</t>
  </si>
  <si>
    <t>NOP</t>
    <phoneticPr fontId="5" type="noConversion"/>
  </si>
  <si>
    <t>3FD032</t>
  </si>
  <si>
    <t>艾瑞美</t>
    <phoneticPr fontId="5" type="noConversion"/>
  </si>
  <si>
    <t>3FD033</t>
  </si>
  <si>
    <t>缤纷色彩</t>
    <phoneticPr fontId="5" type="noConversion"/>
  </si>
  <si>
    <t>3FD034</t>
  </si>
  <si>
    <t>MRKT</t>
    <phoneticPr fontId="5" type="noConversion"/>
  </si>
  <si>
    <t>3FD035</t>
  </si>
  <si>
    <t>FRANGI</t>
    <phoneticPr fontId="5" type="noConversion"/>
  </si>
  <si>
    <t>3FD036</t>
  </si>
  <si>
    <t>LE WONDER SOCKS</t>
    <phoneticPr fontId="5" type="noConversion"/>
  </si>
  <si>
    <t>3FD037</t>
  </si>
  <si>
    <t>GUESS</t>
    <phoneticPr fontId="5" type="noConversion"/>
  </si>
  <si>
    <t>3FD038</t>
  </si>
  <si>
    <t>Teenie Weenie Café</t>
    <phoneticPr fontId="5" type="noConversion"/>
  </si>
  <si>
    <t>3FD039</t>
    <phoneticPr fontId="5" type="noConversion"/>
  </si>
  <si>
    <t>NGA</t>
    <phoneticPr fontId="5" type="noConversion"/>
  </si>
  <si>
    <t>3FD040</t>
  </si>
  <si>
    <t>I GOLD</t>
    <phoneticPr fontId="5" type="noConversion"/>
  </si>
  <si>
    <t>3FD041</t>
  </si>
  <si>
    <t>SYL</t>
    <phoneticPr fontId="5" type="noConversion"/>
  </si>
  <si>
    <t>3FD042</t>
  </si>
  <si>
    <t>ETRE PAR LEE</t>
    <phoneticPr fontId="5" type="noConversion"/>
  </si>
  <si>
    <t>F4</t>
  </si>
  <si>
    <t>4F0102</t>
  </si>
  <si>
    <t>CONVERSE</t>
    <phoneticPr fontId="5" type="noConversion"/>
  </si>
  <si>
    <t>4F01A2</t>
    <phoneticPr fontId="5" type="noConversion"/>
  </si>
  <si>
    <t>NBA</t>
    <phoneticPr fontId="5" type="noConversion"/>
  </si>
  <si>
    <t>4F0202</t>
    <phoneticPr fontId="5" type="noConversion"/>
  </si>
  <si>
    <t>LALABOBO</t>
    <phoneticPr fontId="5" type="noConversion"/>
  </si>
  <si>
    <t>4F0303</t>
    <phoneticPr fontId="5" type="noConversion"/>
  </si>
  <si>
    <t>WESTLINK</t>
    <phoneticPr fontId="5" type="noConversion"/>
  </si>
  <si>
    <t>4F0403</t>
  </si>
  <si>
    <t>GNL</t>
    <phoneticPr fontId="5" type="noConversion"/>
  </si>
  <si>
    <t>4F04A2</t>
    <phoneticPr fontId="5" type="noConversion"/>
  </si>
  <si>
    <t>奈美惠</t>
    <phoneticPr fontId="5" type="noConversion"/>
  </si>
  <si>
    <t>4F0503</t>
    <phoneticPr fontId="5" type="noConversion"/>
  </si>
  <si>
    <t>JDV</t>
    <phoneticPr fontId="5" type="noConversion"/>
  </si>
  <si>
    <t>F4</t>
    <phoneticPr fontId="5" type="noConversion"/>
  </si>
  <si>
    <t>4F0601</t>
    <phoneticPr fontId="5" type="noConversion"/>
  </si>
  <si>
    <t>LILY</t>
    <phoneticPr fontId="5" type="noConversion"/>
  </si>
  <si>
    <t>4F0802</t>
    <phoneticPr fontId="5" type="noConversion"/>
  </si>
  <si>
    <t>AOJO</t>
    <phoneticPr fontId="5" type="noConversion"/>
  </si>
  <si>
    <t>4F0902</t>
  </si>
  <si>
    <t>阪织屋 BANDGEWOO</t>
    <phoneticPr fontId="5" type="noConversion"/>
  </si>
  <si>
    <t>4F09A1</t>
    <phoneticPr fontId="5" type="noConversion"/>
  </si>
  <si>
    <t>KIPLING</t>
    <phoneticPr fontId="5" type="noConversion"/>
  </si>
  <si>
    <t>4F10A2</t>
    <phoneticPr fontId="5" type="noConversion"/>
  </si>
  <si>
    <t>SANRIO</t>
    <phoneticPr fontId="5" type="noConversion"/>
  </si>
  <si>
    <t>4F1002</t>
    <phoneticPr fontId="5" type="noConversion"/>
  </si>
  <si>
    <t>乐町</t>
    <phoneticPr fontId="5" type="noConversion"/>
  </si>
  <si>
    <t>4F1102</t>
    <phoneticPr fontId="5" type="noConversion"/>
  </si>
  <si>
    <t>酷乐潮玩</t>
    <phoneticPr fontId="5" type="noConversion"/>
  </si>
  <si>
    <t>4F12B1</t>
  </si>
  <si>
    <t>美丽田园</t>
    <phoneticPr fontId="5" type="noConversion"/>
  </si>
  <si>
    <t>4F1301</t>
    <phoneticPr fontId="5" type="noConversion"/>
  </si>
  <si>
    <t>贝黎诗</t>
    <phoneticPr fontId="5" type="noConversion"/>
  </si>
  <si>
    <t>4F1401</t>
    <phoneticPr fontId="5" type="noConversion"/>
  </si>
  <si>
    <t>麦淇舍宾</t>
    <phoneticPr fontId="5" type="noConversion"/>
  </si>
  <si>
    <t>4F1502</t>
    <phoneticPr fontId="5" type="noConversion"/>
  </si>
  <si>
    <t>BOY LONDON</t>
    <phoneticPr fontId="5" type="noConversion"/>
  </si>
  <si>
    <t>4F1601</t>
    <phoneticPr fontId="5" type="noConversion"/>
  </si>
  <si>
    <t>TEN MIRO</t>
    <phoneticPr fontId="5" type="noConversion"/>
  </si>
  <si>
    <t>4F1702</t>
    <phoneticPr fontId="5" type="noConversion"/>
  </si>
  <si>
    <t>NASNA</t>
    <phoneticPr fontId="5" type="noConversion"/>
  </si>
  <si>
    <t>4F1804</t>
    <phoneticPr fontId="5" type="noConversion"/>
  </si>
  <si>
    <t>JUCY JUDY</t>
    <phoneticPr fontId="5" type="noConversion"/>
  </si>
  <si>
    <t>4F1902</t>
    <phoneticPr fontId="5" type="noConversion"/>
  </si>
  <si>
    <t>HOTWIND</t>
    <phoneticPr fontId="5" type="noConversion"/>
  </si>
  <si>
    <t>4F0703</t>
  </si>
  <si>
    <t>HI PANDA</t>
    <phoneticPr fontId="5" type="noConversion"/>
  </si>
  <si>
    <t>4F2102</t>
  </si>
  <si>
    <t>MINISO 名创优品</t>
    <phoneticPr fontId="5" type="noConversion"/>
  </si>
  <si>
    <t>4F2201</t>
    <phoneticPr fontId="5" type="noConversion"/>
  </si>
  <si>
    <t>阿童木</t>
    <phoneticPr fontId="5" type="noConversion"/>
  </si>
  <si>
    <t>4F2303</t>
  </si>
  <si>
    <t>DC</t>
    <phoneticPr fontId="5" type="noConversion"/>
  </si>
  <si>
    <t>4F2403</t>
    <phoneticPr fontId="5" type="noConversion"/>
  </si>
  <si>
    <t>肚脐眼NAVEL</t>
    <phoneticPr fontId="5" type="noConversion"/>
  </si>
  <si>
    <t>4F2803</t>
  </si>
  <si>
    <t>TOMS</t>
    <phoneticPr fontId="5" type="noConversion"/>
  </si>
  <si>
    <t>4F11B1</t>
  </si>
  <si>
    <t>ROCOCO</t>
    <phoneticPr fontId="5" type="noConversion"/>
  </si>
  <si>
    <t>4F2903</t>
    <phoneticPr fontId="5" type="noConversion"/>
  </si>
  <si>
    <t>REEMOOR</t>
    <phoneticPr fontId="5" type="noConversion"/>
  </si>
  <si>
    <t>4F3402</t>
  </si>
  <si>
    <t>EVES TEMPTATION</t>
    <phoneticPr fontId="5" type="noConversion"/>
  </si>
  <si>
    <t>4F5002</t>
  </si>
  <si>
    <t>COLUMBIA等</t>
    <phoneticPr fontId="5" type="noConversion"/>
  </si>
  <si>
    <t>4F2502</t>
    <phoneticPr fontId="5" type="noConversion"/>
  </si>
  <si>
    <t>MEET MIMIQ</t>
    <phoneticPr fontId="5" type="noConversion"/>
  </si>
  <si>
    <t>4F2602</t>
    <phoneticPr fontId="5" type="noConversion"/>
  </si>
  <si>
    <t>AJIDOU</t>
    <phoneticPr fontId="5" type="noConversion"/>
  </si>
  <si>
    <t>4F2703</t>
  </si>
  <si>
    <t>PAUL FRANK</t>
    <phoneticPr fontId="5" type="noConversion"/>
  </si>
  <si>
    <t>4F29A2</t>
    <phoneticPr fontId="5" type="noConversion"/>
  </si>
  <si>
    <t>MS FLORA</t>
    <phoneticPr fontId="5" type="noConversion"/>
  </si>
  <si>
    <t>4F3003</t>
  </si>
  <si>
    <t>FOSS PLUS</t>
    <phoneticPr fontId="5" type="noConversion"/>
  </si>
  <si>
    <t>4F3202</t>
    <phoneticPr fontId="5" type="noConversion"/>
  </si>
  <si>
    <t>EBLIN</t>
    <phoneticPr fontId="5" type="noConversion"/>
  </si>
  <si>
    <t>4F3303</t>
    <phoneticPr fontId="5" type="noConversion"/>
  </si>
  <si>
    <t>BODY POPS</t>
    <phoneticPr fontId="5" type="noConversion"/>
  </si>
  <si>
    <t>4F3502</t>
    <phoneticPr fontId="5" type="noConversion"/>
  </si>
  <si>
    <t>爱美丽/IMI'S</t>
    <phoneticPr fontId="5" type="noConversion"/>
  </si>
  <si>
    <t>4F3602</t>
    <phoneticPr fontId="5" type="noConversion"/>
  </si>
  <si>
    <t>CRZ</t>
    <phoneticPr fontId="5" type="noConversion"/>
  </si>
  <si>
    <t>4F3802</t>
    <phoneticPr fontId="5" type="noConversion"/>
  </si>
  <si>
    <t>PANCOAT</t>
    <phoneticPr fontId="5" type="noConversion"/>
  </si>
  <si>
    <t>4F3902</t>
    <phoneticPr fontId="5" type="noConversion"/>
  </si>
  <si>
    <t>E-LAND</t>
    <phoneticPr fontId="5" type="noConversion"/>
  </si>
  <si>
    <t>4F4002</t>
  </si>
  <si>
    <t>THE SHOES BAR</t>
    <phoneticPr fontId="5" type="noConversion"/>
  </si>
  <si>
    <t>4F4101</t>
  </si>
  <si>
    <t>GXG</t>
    <phoneticPr fontId="5" type="noConversion"/>
  </si>
  <si>
    <t>4F4401</t>
    <phoneticPr fontId="5" type="noConversion"/>
  </si>
  <si>
    <t>速写CROQUIS</t>
    <phoneticPr fontId="5" type="noConversion"/>
  </si>
  <si>
    <t>4F4603</t>
    <phoneticPr fontId="5" type="noConversion"/>
  </si>
  <si>
    <t>MOMO</t>
    <phoneticPr fontId="5" type="noConversion"/>
  </si>
  <si>
    <t>4F4901</t>
  </si>
  <si>
    <t>NIKE 360</t>
    <phoneticPr fontId="5" type="noConversion"/>
  </si>
  <si>
    <t>4F5102</t>
    <phoneticPr fontId="5" type="noConversion"/>
  </si>
  <si>
    <t>MLB</t>
    <phoneticPr fontId="5" type="noConversion"/>
  </si>
  <si>
    <t>4F5201</t>
  </si>
  <si>
    <t>NIKE</t>
    <phoneticPr fontId="5" type="noConversion"/>
  </si>
  <si>
    <t>4F5303</t>
    <phoneticPr fontId="5" type="noConversion"/>
  </si>
  <si>
    <t>NEW BALANCE</t>
    <phoneticPr fontId="5" type="noConversion"/>
  </si>
  <si>
    <t>4FD036</t>
  </si>
  <si>
    <t>HI 百货水吧</t>
    <phoneticPr fontId="5" type="noConversion"/>
  </si>
  <si>
    <t>4FD037</t>
  </si>
  <si>
    <t>FJALLRAVEN</t>
    <phoneticPr fontId="5" type="noConversion"/>
  </si>
  <si>
    <t>4FD041</t>
    <phoneticPr fontId="5" type="noConversion"/>
  </si>
  <si>
    <t>MIX-STYLE</t>
    <phoneticPr fontId="5" type="noConversion"/>
  </si>
  <si>
    <t>4FD042</t>
    <phoneticPr fontId="5" type="noConversion"/>
  </si>
  <si>
    <t>HI KOREA</t>
    <phoneticPr fontId="5" type="noConversion"/>
  </si>
  <si>
    <t>4F5502</t>
    <phoneticPr fontId="5" type="noConversion"/>
  </si>
  <si>
    <t>HI 百货</t>
    <phoneticPr fontId="5" type="noConversion"/>
  </si>
  <si>
    <t>4F5703</t>
    <phoneticPr fontId="5" type="noConversion"/>
  </si>
  <si>
    <t>ADIDAS</t>
    <phoneticPr fontId="5" type="noConversion"/>
  </si>
  <si>
    <t>4F5803</t>
    <phoneticPr fontId="5" type="noConversion"/>
  </si>
  <si>
    <t>UNDER ARMOUR</t>
    <phoneticPr fontId="5" type="noConversion"/>
  </si>
  <si>
    <t>4F6002</t>
    <phoneticPr fontId="5" type="noConversion"/>
  </si>
  <si>
    <t>VANS</t>
    <phoneticPr fontId="5" type="noConversion"/>
  </si>
  <si>
    <t>4F6102</t>
  </si>
  <si>
    <t>SKECHERS</t>
    <phoneticPr fontId="5" type="noConversion"/>
  </si>
  <si>
    <t>4FD021</t>
    <phoneticPr fontId="5" type="noConversion"/>
  </si>
  <si>
    <t>HULAHULA、SHEARERSUGG</t>
    <phoneticPr fontId="5" type="noConversion"/>
  </si>
  <si>
    <t>4FD022</t>
    <phoneticPr fontId="5" type="noConversion"/>
  </si>
  <si>
    <t>BLUMENOVUM</t>
    <phoneticPr fontId="5" type="noConversion"/>
  </si>
  <si>
    <t>4FD040</t>
  </si>
  <si>
    <t>阿飞正传</t>
    <phoneticPr fontId="5" type="noConversion"/>
  </si>
  <si>
    <t>4FD023</t>
    <phoneticPr fontId="5" type="noConversion"/>
  </si>
  <si>
    <t>木九十</t>
    <phoneticPr fontId="5" type="noConversion"/>
  </si>
  <si>
    <t>4F2003</t>
  </si>
  <si>
    <t>MATERIAL GIRL</t>
    <phoneticPr fontId="5" type="noConversion"/>
  </si>
  <si>
    <t>4FD029</t>
  </si>
  <si>
    <t>DDC</t>
    <phoneticPr fontId="5" type="noConversion"/>
  </si>
  <si>
    <t>4FD031</t>
    <phoneticPr fontId="5" type="noConversion"/>
  </si>
  <si>
    <t>ZIPPO等</t>
    <phoneticPr fontId="5" type="noConversion"/>
  </si>
  <si>
    <t>4FD033</t>
  </si>
  <si>
    <t>LOGIN</t>
    <phoneticPr fontId="5" type="noConversion"/>
  </si>
  <si>
    <t>4FD034</t>
    <phoneticPr fontId="5" type="noConversion"/>
  </si>
  <si>
    <t>TOTORO</t>
    <phoneticPr fontId="5" type="noConversion"/>
  </si>
  <si>
    <t>4FD035</t>
  </si>
  <si>
    <t>肚脐眼</t>
    <phoneticPr fontId="5" type="noConversion"/>
  </si>
  <si>
    <t>4FT009</t>
  </si>
  <si>
    <t>LEVI S特卖</t>
    <phoneticPr fontId="5" type="noConversion"/>
  </si>
  <si>
    <t>4FT006</t>
    <phoneticPr fontId="5" type="noConversion"/>
  </si>
  <si>
    <t>VM特卖</t>
    <phoneticPr fontId="5" type="noConversion"/>
  </si>
  <si>
    <t>4FT020</t>
    <phoneticPr fontId="5" type="noConversion"/>
  </si>
  <si>
    <t>LE SAUNDA特卖</t>
    <phoneticPr fontId="5" type="noConversion"/>
  </si>
  <si>
    <t>F5</t>
  </si>
  <si>
    <t>4FT031</t>
  </si>
  <si>
    <t>BODY POPS特卖</t>
    <phoneticPr fontId="5" type="noConversion"/>
  </si>
  <si>
    <t>4FT028</t>
  </si>
  <si>
    <t>NEW BALANCE特卖</t>
    <phoneticPr fontId="5" type="noConversion"/>
  </si>
  <si>
    <t>4FT026</t>
  </si>
  <si>
    <t>JACK&amp;JONES特卖</t>
    <phoneticPr fontId="5" type="noConversion"/>
  </si>
  <si>
    <t>4FT022</t>
  </si>
  <si>
    <t>TW、ROEM特卖</t>
    <phoneticPr fontId="5" type="noConversion"/>
  </si>
  <si>
    <t>4FT043</t>
  </si>
  <si>
    <t>IMI S特卖</t>
    <phoneticPr fontId="5" type="noConversion"/>
  </si>
  <si>
    <t>4FT057</t>
    <phoneticPr fontId="5" type="noConversion"/>
  </si>
  <si>
    <t>GYMBOREE</t>
    <phoneticPr fontId="5" type="noConversion"/>
  </si>
  <si>
    <t>4FT062</t>
    <phoneticPr fontId="5" type="noConversion"/>
  </si>
  <si>
    <t>PAUL FRANK特卖</t>
    <phoneticPr fontId="5" type="noConversion"/>
  </si>
  <si>
    <t>F5</t>
    <phoneticPr fontId="5" type="noConversion"/>
  </si>
  <si>
    <t>5F0101</t>
    <phoneticPr fontId="5" type="noConversion"/>
  </si>
  <si>
    <t>朝阳科技广场</t>
    <phoneticPr fontId="5" type="noConversion"/>
  </si>
  <si>
    <t>5F0202</t>
    <phoneticPr fontId="5" type="noConversion"/>
  </si>
  <si>
    <t>MOTHERCARE</t>
    <phoneticPr fontId="5" type="noConversion"/>
  </si>
  <si>
    <t>5F0503</t>
    <phoneticPr fontId="5" type="noConversion"/>
  </si>
  <si>
    <t>LOLLIPOP等</t>
    <phoneticPr fontId="5" type="noConversion"/>
  </si>
  <si>
    <t>5F0603</t>
    <phoneticPr fontId="5" type="noConversion"/>
  </si>
  <si>
    <t>TEENIE WEENIE KIDS</t>
    <phoneticPr fontId="5" type="noConversion"/>
  </si>
  <si>
    <t>5F0803</t>
    <phoneticPr fontId="5" type="noConversion"/>
  </si>
  <si>
    <t>PAUL FRANK KIDS</t>
    <phoneticPr fontId="5" type="noConversion"/>
  </si>
  <si>
    <t>5F1002</t>
  </si>
  <si>
    <t>TOYS R US</t>
    <phoneticPr fontId="5" type="noConversion"/>
  </si>
  <si>
    <t>5F1102</t>
  </si>
  <si>
    <t>BABYLAND</t>
    <phoneticPr fontId="5" type="noConversion"/>
  </si>
  <si>
    <t>5F1203</t>
    <phoneticPr fontId="5" type="noConversion"/>
  </si>
  <si>
    <t>ROOKIE</t>
    <phoneticPr fontId="5" type="noConversion"/>
  </si>
  <si>
    <t>5F1403</t>
    <phoneticPr fontId="5" type="noConversion"/>
  </si>
  <si>
    <t>LIJIA BABY</t>
    <phoneticPr fontId="5" type="noConversion"/>
  </si>
  <si>
    <t>5F14A2</t>
  </si>
  <si>
    <t>HANSA</t>
    <phoneticPr fontId="5" type="noConversion"/>
  </si>
  <si>
    <t>5F1502</t>
  </si>
  <si>
    <t>雅咪贝贝</t>
    <phoneticPr fontId="5" type="noConversion"/>
  </si>
  <si>
    <t>5F2503</t>
  </si>
  <si>
    <t>WHEAT</t>
    <phoneticPr fontId="5" type="noConversion"/>
  </si>
  <si>
    <t>5F1602</t>
  </si>
  <si>
    <t>LEGO</t>
    <phoneticPr fontId="5" type="noConversion"/>
  </si>
  <si>
    <t>5F1702</t>
    <phoneticPr fontId="5" type="noConversion"/>
  </si>
  <si>
    <t>西瓜头</t>
    <phoneticPr fontId="5" type="noConversion"/>
  </si>
  <si>
    <t>5F1803</t>
  </si>
  <si>
    <t>ADIDAS KIDS</t>
    <phoneticPr fontId="5" type="noConversion"/>
  </si>
  <si>
    <t>5F1903</t>
    <phoneticPr fontId="5" type="noConversion"/>
  </si>
  <si>
    <t>NIKE KIDS</t>
    <phoneticPr fontId="5" type="noConversion"/>
  </si>
  <si>
    <t>5F2603</t>
  </si>
  <si>
    <t>PAW IN PAW</t>
    <phoneticPr fontId="5" type="noConversion"/>
  </si>
  <si>
    <t>5F26A1</t>
  </si>
  <si>
    <t>GUESS KIDS</t>
    <phoneticPr fontId="5" type="noConversion"/>
  </si>
  <si>
    <t>5F19A1</t>
    <phoneticPr fontId="5" type="noConversion"/>
  </si>
  <si>
    <t>RAG-MART</t>
    <phoneticPr fontId="5" type="noConversion"/>
  </si>
  <si>
    <t>5F2002</t>
    <phoneticPr fontId="5" type="noConversion"/>
  </si>
  <si>
    <t>DPAM</t>
    <phoneticPr fontId="5" type="noConversion"/>
  </si>
  <si>
    <t>5F2103</t>
    <phoneticPr fontId="5" type="noConversion"/>
  </si>
  <si>
    <t>Stride rite</t>
    <phoneticPr fontId="5" type="noConversion"/>
  </si>
  <si>
    <t>5F2203</t>
    <phoneticPr fontId="5" type="noConversion"/>
  </si>
  <si>
    <t>GXG KIDS</t>
    <phoneticPr fontId="5" type="noConversion"/>
  </si>
  <si>
    <t>5F2303</t>
    <phoneticPr fontId="5" type="noConversion"/>
  </si>
  <si>
    <t>JNBY BY JNBY</t>
    <phoneticPr fontId="5" type="noConversion"/>
  </si>
  <si>
    <t>5F2702</t>
  </si>
  <si>
    <t>ELAND KIDS</t>
    <phoneticPr fontId="5" type="noConversion"/>
  </si>
  <si>
    <t>5F2803</t>
    <phoneticPr fontId="5" type="noConversion"/>
  </si>
  <si>
    <t>5F2901</t>
    <phoneticPr fontId="5" type="noConversion"/>
  </si>
  <si>
    <t>CROCS</t>
    <phoneticPr fontId="5" type="noConversion"/>
  </si>
  <si>
    <t>5F3001</t>
    <phoneticPr fontId="5" type="noConversion"/>
  </si>
  <si>
    <t>DQ</t>
    <phoneticPr fontId="5" type="noConversion"/>
  </si>
  <si>
    <t>5F3101</t>
    <phoneticPr fontId="5" type="noConversion"/>
  </si>
  <si>
    <t>PRETTY VALLEY</t>
    <phoneticPr fontId="5" type="noConversion"/>
  </si>
  <si>
    <t>5F3201</t>
    <phoneticPr fontId="5" type="noConversion"/>
  </si>
  <si>
    <t>lavie home</t>
    <phoneticPr fontId="5" type="noConversion"/>
  </si>
  <si>
    <t>5FD029</t>
  </si>
  <si>
    <t>陶然瓷坊</t>
    <phoneticPr fontId="5" type="noConversion"/>
  </si>
  <si>
    <t>5F3302</t>
  </si>
  <si>
    <t>全爱工匠</t>
    <phoneticPr fontId="5" type="noConversion"/>
  </si>
  <si>
    <t>5F3401</t>
  </si>
  <si>
    <t>5F3501</t>
    <phoneticPr fontId="5" type="noConversion"/>
  </si>
  <si>
    <t>尚品宅配</t>
    <phoneticPr fontId="5" type="noConversion"/>
  </si>
  <si>
    <t>5F3601</t>
  </si>
  <si>
    <t>CANDY LAB 糖果研究室</t>
    <phoneticPr fontId="5" type="noConversion"/>
  </si>
  <si>
    <t>5F3701</t>
  </si>
  <si>
    <t>甲 33</t>
    <phoneticPr fontId="5" type="noConversion"/>
  </si>
  <si>
    <t>5F3801</t>
    <phoneticPr fontId="5" type="noConversion"/>
  </si>
  <si>
    <t>CUTIE NAIL 悦 指间</t>
    <phoneticPr fontId="5" type="noConversion"/>
  </si>
  <si>
    <t>5F3901</t>
  </si>
  <si>
    <t>彩秀 ESSENSUALS</t>
    <phoneticPr fontId="5" type="noConversion"/>
  </si>
  <si>
    <t>5F4001</t>
    <phoneticPr fontId="5" type="noConversion"/>
  </si>
  <si>
    <t>巴黎汇</t>
    <phoneticPr fontId="5" type="noConversion"/>
  </si>
  <si>
    <t>5F4101</t>
    <phoneticPr fontId="5" type="noConversion"/>
  </si>
  <si>
    <t>同或绘馆</t>
    <phoneticPr fontId="5" type="noConversion"/>
  </si>
  <si>
    <t>5F4201</t>
  </si>
  <si>
    <t>单向街</t>
    <phoneticPr fontId="5" type="noConversion"/>
  </si>
  <si>
    <t>5F4301</t>
    <phoneticPr fontId="5" type="noConversion"/>
  </si>
  <si>
    <t>青瓷故事馆</t>
    <phoneticPr fontId="5" type="noConversion"/>
  </si>
  <si>
    <t>5F4401</t>
    <phoneticPr fontId="5" type="noConversion"/>
  </si>
  <si>
    <t>DISC</t>
    <phoneticPr fontId="5" type="noConversion"/>
  </si>
  <si>
    <t>5F4501</t>
    <phoneticPr fontId="5" type="noConversion"/>
  </si>
  <si>
    <t>awfully chocolate</t>
    <phoneticPr fontId="5" type="noConversion"/>
  </si>
  <si>
    <t>5F4601</t>
    <phoneticPr fontId="5" type="noConversion"/>
  </si>
  <si>
    <t>MS BONBON</t>
    <phoneticPr fontId="5" type="noConversion"/>
  </si>
  <si>
    <t>5F4701</t>
    <phoneticPr fontId="5" type="noConversion"/>
  </si>
  <si>
    <t>曼思欢乐厨房</t>
    <phoneticPr fontId="5" type="noConversion"/>
  </si>
  <si>
    <t>5F4801</t>
    <phoneticPr fontId="5" type="noConversion"/>
  </si>
  <si>
    <t>星巴克</t>
    <phoneticPr fontId="5" type="noConversion"/>
  </si>
  <si>
    <t>5F5001</t>
    <phoneticPr fontId="5" type="noConversion"/>
  </si>
  <si>
    <t>TIAGO</t>
    <phoneticPr fontId="5" type="noConversion"/>
  </si>
  <si>
    <t>正餐</t>
    <phoneticPr fontId="5" type="noConversion"/>
  </si>
  <si>
    <t>5F5101</t>
    <phoneticPr fontId="5" type="noConversion"/>
  </si>
  <si>
    <t>浆宝</t>
    <phoneticPr fontId="5" type="noConversion"/>
  </si>
  <si>
    <t>5FD005</t>
    <phoneticPr fontId="5" type="noConversion"/>
  </si>
  <si>
    <t>CARRERA</t>
    <phoneticPr fontId="5" type="noConversion"/>
  </si>
  <si>
    <t>5FD014</t>
  </si>
  <si>
    <t>悦童</t>
    <phoneticPr fontId="5" type="noConversion"/>
  </si>
  <si>
    <t>5FD015</t>
    <phoneticPr fontId="5" type="noConversion"/>
  </si>
  <si>
    <t>霾星人</t>
    <phoneticPr fontId="5" type="noConversion"/>
  </si>
  <si>
    <t>5FD018</t>
  </si>
  <si>
    <t>INMOTION 乐行体感车</t>
    <phoneticPr fontId="5" type="noConversion"/>
  </si>
  <si>
    <t>5FD019</t>
  </si>
  <si>
    <t>棉花糖</t>
    <phoneticPr fontId="5" type="noConversion"/>
  </si>
  <si>
    <t>5FD028</t>
  </si>
  <si>
    <t>兔子不在家</t>
    <phoneticPr fontId="5" type="noConversion"/>
  </si>
  <si>
    <t>5FD023</t>
  </si>
  <si>
    <t>DELIZIEFOLLIE</t>
    <phoneticPr fontId="5" type="noConversion"/>
  </si>
  <si>
    <t>5FD024</t>
  </si>
  <si>
    <t>木玩世家等</t>
    <phoneticPr fontId="5" type="noConversion"/>
  </si>
  <si>
    <t>5FD025</t>
    <phoneticPr fontId="5" type="noConversion"/>
  </si>
  <si>
    <t>DODO KIDS</t>
    <phoneticPr fontId="5" type="noConversion"/>
  </si>
  <si>
    <t>F6</t>
  </si>
  <si>
    <t>6F0401</t>
    <phoneticPr fontId="5" type="noConversion"/>
  </si>
  <si>
    <t>三元梅园</t>
    <phoneticPr fontId="5" type="noConversion"/>
  </si>
  <si>
    <t>6F04A1</t>
    <phoneticPr fontId="5" type="noConversion"/>
  </si>
  <si>
    <t>STICKHOUSE</t>
    <phoneticPr fontId="5" type="noConversion"/>
  </si>
  <si>
    <t>F6</t>
    <phoneticPr fontId="5" type="noConversion"/>
  </si>
  <si>
    <t>6F0501</t>
    <phoneticPr fontId="5" type="noConversion"/>
  </si>
  <si>
    <t>西堤牛排</t>
    <phoneticPr fontId="5" type="noConversion"/>
  </si>
  <si>
    <t>6F0601</t>
    <phoneticPr fontId="5" type="noConversion"/>
  </si>
  <si>
    <t>MR.PIZZA</t>
    <phoneticPr fontId="5" type="noConversion"/>
  </si>
  <si>
    <t>6F0701</t>
    <phoneticPr fontId="5" type="noConversion"/>
  </si>
  <si>
    <t>满记甜品</t>
    <phoneticPr fontId="5" type="noConversion"/>
  </si>
  <si>
    <t>6F0801</t>
    <phoneticPr fontId="5" type="noConversion"/>
  </si>
  <si>
    <t>金鼎轩</t>
    <phoneticPr fontId="5" type="noConversion"/>
  </si>
  <si>
    <t>6F0902</t>
    <phoneticPr fontId="5" type="noConversion"/>
  </si>
  <si>
    <t>外婆家</t>
    <phoneticPr fontId="5" type="noConversion"/>
  </si>
  <si>
    <t>6F1001</t>
    <phoneticPr fontId="5" type="noConversion"/>
  </si>
  <si>
    <t>权金城</t>
    <phoneticPr fontId="5" type="noConversion"/>
  </si>
  <si>
    <t>6F1102</t>
    <phoneticPr fontId="5" type="noConversion"/>
  </si>
  <si>
    <t>潮粤小馆</t>
    <phoneticPr fontId="5" type="noConversion"/>
  </si>
  <si>
    <t>6F0101</t>
    <phoneticPr fontId="5" type="noConversion"/>
  </si>
  <si>
    <t>泰和草本</t>
    <phoneticPr fontId="5" type="noConversion"/>
  </si>
  <si>
    <t>6F1203</t>
    <phoneticPr fontId="5" type="noConversion"/>
  </si>
  <si>
    <t>很有面</t>
    <phoneticPr fontId="5" type="noConversion"/>
  </si>
  <si>
    <t>6F03A2</t>
  </si>
  <si>
    <t>小面驾到</t>
    <phoneticPr fontId="5" type="noConversion"/>
  </si>
  <si>
    <t>6F1501</t>
    <phoneticPr fontId="5" type="noConversion"/>
  </si>
  <si>
    <t>一麻一辣</t>
    <phoneticPr fontId="5" type="noConversion"/>
  </si>
  <si>
    <t>6F1803</t>
    <phoneticPr fontId="5" type="noConversion"/>
  </si>
  <si>
    <t>博多一幸舍</t>
    <phoneticPr fontId="5" type="noConversion"/>
  </si>
  <si>
    <t>6F2201</t>
    <phoneticPr fontId="5" type="noConversion"/>
  </si>
  <si>
    <t>大渔</t>
    <phoneticPr fontId="5" type="noConversion"/>
  </si>
  <si>
    <t>6F16A1</t>
    <phoneticPr fontId="5" type="noConversion"/>
  </si>
  <si>
    <t>一品小笼</t>
    <phoneticPr fontId="5" type="noConversion"/>
  </si>
  <si>
    <t>6F16B1</t>
    <phoneticPr fontId="5" type="noConversion"/>
  </si>
  <si>
    <t>滇草香</t>
    <phoneticPr fontId="5" type="noConversion"/>
  </si>
  <si>
    <t>6F1702</t>
    <phoneticPr fontId="5" type="noConversion"/>
  </si>
  <si>
    <t>很高兴遇见你</t>
    <phoneticPr fontId="5" type="noConversion"/>
  </si>
  <si>
    <t>6F1902</t>
    <phoneticPr fontId="5" type="noConversion"/>
  </si>
  <si>
    <t>争鲜</t>
    <phoneticPr fontId="5" type="noConversion"/>
  </si>
  <si>
    <t>6F2001</t>
    <phoneticPr fontId="5" type="noConversion"/>
  </si>
  <si>
    <t>鹿港小镇</t>
    <phoneticPr fontId="5" type="noConversion"/>
  </si>
  <si>
    <t>6F2102</t>
    <phoneticPr fontId="5" type="noConversion"/>
  </si>
  <si>
    <t>艾特尔诺</t>
    <phoneticPr fontId="5" type="noConversion"/>
  </si>
  <si>
    <t>6F2301</t>
    <phoneticPr fontId="5" type="noConversion"/>
  </si>
  <si>
    <t>肥猫</t>
    <phoneticPr fontId="5" type="noConversion"/>
  </si>
  <si>
    <t>6F2401</t>
    <phoneticPr fontId="5" type="noConversion"/>
  </si>
  <si>
    <t>MR J 周大侠</t>
    <phoneticPr fontId="5" type="noConversion"/>
  </si>
  <si>
    <t>6F2501</t>
    <phoneticPr fontId="5" type="noConversion"/>
  </si>
  <si>
    <t>神户六甲道</t>
    <phoneticPr fontId="5" type="noConversion"/>
  </si>
  <si>
    <t>F7</t>
  </si>
  <si>
    <t>6F2601</t>
    <phoneticPr fontId="5" type="noConversion"/>
  </si>
  <si>
    <t>57度湘</t>
    <phoneticPr fontId="5" type="noConversion"/>
  </si>
  <si>
    <t>6F2701</t>
    <phoneticPr fontId="5" type="noConversion"/>
  </si>
  <si>
    <t>薛蟠</t>
    <phoneticPr fontId="5" type="noConversion"/>
  </si>
  <si>
    <t>F8</t>
  </si>
  <si>
    <t>6F2801</t>
    <phoneticPr fontId="5" type="noConversion"/>
  </si>
  <si>
    <t>MIU 秘团</t>
    <phoneticPr fontId="5" type="noConversion"/>
  </si>
  <si>
    <t>6F2901</t>
  </si>
  <si>
    <t>爵士屋</t>
    <phoneticPr fontId="5" type="noConversion"/>
  </si>
  <si>
    <t>6F3001</t>
    <phoneticPr fontId="5" type="noConversion"/>
  </si>
  <si>
    <t>费尼</t>
    <phoneticPr fontId="5" type="noConversion"/>
  </si>
  <si>
    <t>6F21A1</t>
    <phoneticPr fontId="5" type="noConversion"/>
  </si>
  <si>
    <t>树心旁</t>
    <phoneticPr fontId="5" type="noConversion"/>
  </si>
  <si>
    <t>6F3101</t>
    <phoneticPr fontId="5" type="noConversion"/>
  </si>
  <si>
    <t>THE RUG CHAT ROOM</t>
    <phoneticPr fontId="5" type="noConversion"/>
  </si>
  <si>
    <t>6FD002</t>
  </si>
  <si>
    <t>马迭尔冰棍</t>
    <phoneticPr fontId="5" type="noConversion"/>
  </si>
  <si>
    <t>6FD003</t>
  </si>
  <si>
    <t>漫果工坊</t>
    <phoneticPr fontId="5" type="noConversion"/>
  </si>
  <si>
    <t>6FD004</t>
  </si>
  <si>
    <t>CAKE BOSS</t>
    <phoneticPr fontId="5" type="noConversion"/>
  </si>
  <si>
    <t>6FT001</t>
    <phoneticPr fontId="5" type="noConversion"/>
  </si>
  <si>
    <t>悦木之源</t>
    <phoneticPr fontId="5" type="noConversion"/>
  </si>
  <si>
    <t>F7</t>
    <phoneticPr fontId="5" type="noConversion"/>
  </si>
  <si>
    <t>7F0102</t>
    <phoneticPr fontId="5" type="noConversion"/>
  </si>
  <si>
    <t>水货</t>
    <phoneticPr fontId="5" type="noConversion"/>
  </si>
  <si>
    <t>7F0203</t>
    <phoneticPr fontId="5" type="noConversion"/>
  </si>
  <si>
    <t>串亭烧烤居酒屋</t>
    <phoneticPr fontId="5" type="noConversion"/>
  </si>
  <si>
    <t>7F0301</t>
    <phoneticPr fontId="5" type="noConversion"/>
  </si>
  <si>
    <t>赤坂亭</t>
    <phoneticPr fontId="5" type="noConversion"/>
  </si>
  <si>
    <t>7F0401</t>
    <phoneticPr fontId="5" type="noConversion"/>
  </si>
  <si>
    <t>拿渡</t>
    <phoneticPr fontId="5" type="noConversion"/>
  </si>
  <si>
    <t>7F05A1</t>
    <phoneticPr fontId="5" type="noConversion"/>
  </si>
  <si>
    <t>度小月</t>
    <phoneticPr fontId="5" type="noConversion"/>
  </si>
  <si>
    <t>7F05B1</t>
    <phoneticPr fontId="5" type="noConversion"/>
  </si>
  <si>
    <t>雕爷牛腩</t>
    <phoneticPr fontId="5" type="noConversion"/>
  </si>
  <si>
    <t>7F0603</t>
  </si>
  <si>
    <t>心泰心厨</t>
    <phoneticPr fontId="5" type="noConversion"/>
  </si>
  <si>
    <t>7F0701</t>
    <phoneticPr fontId="5" type="noConversion"/>
  </si>
  <si>
    <t>苗乡楼</t>
    <phoneticPr fontId="5" type="noConversion"/>
  </si>
  <si>
    <t>7F0801</t>
    <phoneticPr fontId="5" type="noConversion"/>
  </si>
  <si>
    <t>便宜坊</t>
    <phoneticPr fontId="5" type="noConversion"/>
  </si>
  <si>
    <t>7F0902</t>
  </si>
  <si>
    <t>西贝</t>
    <phoneticPr fontId="5" type="noConversion"/>
  </si>
  <si>
    <t>7F1002</t>
    <phoneticPr fontId="5" type="noConversion"/>
  </si>
  <si>
    <t>新辣道</t>
    <phoneticPr fontId="5" type="noConversion"/>
  </si>
  <si>
    <t>7F1103</t>
    <phoneticPr fontId="5" type="noConversion"/>
  </si>
  <si>
    <t>旺池</t>
    <phoneticPr fontId="5" type="noConversion"/>
  </si>
  <si>
    <t>7F1201</t>
    <phoneticPr fontId="5" type="noConversion"/>
  </si>
  <si>
    <t>望湘园</t>
    <phoneticPr fontId="5" type="noConversion"/>
  </si>
  <si>
    <t>7F1301</t>
    <phoneticPr fontId="5" type="noConversion"/>
  </si>
  <si>
    <t>品苑</t>
    <phoneticPr fontId="5" type="noConversion"/>
  </si>
  <si>
    <t>7F1401</t>
    <phoneticPr fontId="5" type="noConversion"/>
  </si>
  <si>
    <t>将太无二</t>
    <phoneticPr fontId="5" type="noConversion"/>
  </si>
  <si>
    <t>7F15A1</t>
    <phoneticPr fontId="5" type="noConversion"/>
  </si>
  <si>
    <t>饺来饺去</t>
    <phoneticPr fontId="5" type="noConversion"/>
  </si>
  <si>
    <t>7F15B1</t>
    <phoneticPr fontId="5" type="noConversion"/>
  </si>
  <si>
    <t>HI 辣</t>
    <phoneticPr fontId="5" type="noConversion"/>
  </si>
  <si>
    <t>7F15C1</t>
    <phoneticPr fontId="5" type="noConversion"/>
  </si>
  <si>
    <t>海盗猫</t>
    <phoneticPr fontId="5" type="noConversion"/>
  </si>
  <si>
    <t>7FD001</t>
    <phoneticPr fontId="5" type="noConversion"/>
  </si>
  <si>
    <t>集美红酒</t>
    <phoneticPr fontId="5" type="noConversion"/>
  </si>
  <si>
    <t>7F1602</t>
    <phoneticPr fontId="5" type="noConversion"/>
  </si>
  <si>
    <t>云海肴</t>
    <phoneticPr fontId="5" type="noConversion"/>
  </si>
  <si>
    <t>7F1801</t>
    <phoneticPr fontId="5" type="noConversion"/>
  </si>
  <si>
    <t>鲜芋仙</t>
    <phoneticPr fontId="5" type="noConversion"/>
  </si>
  <si>
    <t>7FZ011</t>
    <phoneticPr fontId="5" type="noConversion"/>
  </si>
  <si>
    <t>冠军冰场</t>
    <phoneticPr fontId="5" type="noConversion"/>
  </si>
  <si>
    <t>F8</t>
    <phoneticPr fontId="5" type="noConversion"/>
  </si>
  <si>
    <t>8F0102</t>
    <phoneticPr fontId="5" type="noConversion"/>
  </si>
  <si>
    <t>一品三笑</t>
    <phoneticPr fontId="5" type="noConversion"/>
  </si>
  <si>
    <t>8F0201</t>
    <phoneticPr fontId="5" type="noConversion"/>
  </si>
  <si>
    <t>汉堡王</t>
    <phoneticPr fontId="5" type="noConversion"/>
  </si>
  <si>
    <t>8F0302</t>
    <phoneticPr fontId="5" type="noConversion"/>
  </si>
  <si>
    <t>萨丁小厨</t>
    <phoneticPr fontId="5" type="noConversion"/>
  </si>
  <si>
    <t>8F0401</t>
    <phoneticPr fontId="5" type="noConversion"/>
  </si>
  <si>
    <t>权味</t>
    <phoneticPr fontId="5" type="noConversion"/>
  </si>
  <si>
    <t>8F0501</t>
    <phoneticPr fontId="5" type="noConversion"/>
  </si>
  <si>
    <t>面香居</t>
    <phoneticPr fontId="5" type="noConversion"/>
  </si>
  <si>
    <t>8F0601</t>
    <phoneticPr fontId="5" type="noConversion"/>
  </si>
  <si>
    <t>萨莉亚</t>
    <phoneticPr fontId="5" type="noConversion"/>
  </si>
  <si>
    <t>8F0701</t>
    <phoneticPr fontId="5" type="noConversion"/>
  </si>
  <si>
    <t>胡椒厨房</t>
    <phoneticPr fontId="5" type="noConversion"/>
  </si>
  <si>
    <t>8F0801</t>
    <phoneticPr fontId="5" type="noConversion"/>
  </si>
  <si>
    <t>肯德基</t>
    <phoneticPr fontId="5" type="noConversion"/>
  </si>
  <si>
    <t>8F09A1</t>
    <phoneticPr fontId="5" type="noConversion"/>
  </si>
  <si>
    <t>醉三分</t>
    <phoneticPr fontId="5" type="noConversion"/>
  </si>
  <si>
    <t>8F09B1</t>
    <phoneticPr fontId="5" type="noConversion"/>
  </si>
  <si>
    <t>赛百味</t>
    <phoneticPr fontId="5" type="noConversion"/>
  </si>
  <si>
    <t>8F09C1</t>
    <phoneticPr fontId="5" type="noConversion"/>
  </si>
  <si>
    <t>鲜饮空间</t>
    <phoneticPr fontId="5" type="noConversion"/>
  </si>
  <si>
    <t>8F10A1</t>
    <phoneticPr fontId="5" type="noConversion"/>
  </si>
  <si>
    <t>丸龟制面</t>
    <phoneticPr fontId="5" type="noConversion"/>
  </si>
  <si>
    <t>8F10B1</t>
    <phoneticPr fontId="5" type="noConversion"/>
  </si>
  <si>
    <t>澳门味道</t>
    <phoneticPr fontId="5" type="noConversion"/>
  </si>
  <si>
    <t>8F10C1</t>
    <phoneticPr fontId="5" type="noConversion"/>
  </si>
  <si>
    <t>NEW YORK FRIES</t>
    <phoneticPr fontId="5" type="noConversion"/>
  </si>
  <si>
    <t>8F1303</t>
    <phoneticPr fontId="5" type="noConversion"/>
  </si>
  <si>
    <t>玩伴</t>
    <phoneticPr fontId="5" type="noConversion"/>
  </si>
  <si>
    <t>8F14A3</t>
    <phoneticPr fontId="5" type="noConversion"/>
  </si>
  <si>
    <t>56度 CAKE</t>
    <phoneticPr fontId="5" type="noConversion"/>
  </si>
  <si>
    <t>8F14B2</t>
    <phoneticPr fontId="5" type="noConversion"/>
  </si>
  <si>
    <t>咖喱虎</t>
    <phoneticPr fontId="5" type="noConversion"/>
  </si>
  <si>
    <t>8F1501</t>
    <phoneticPr fontId="5" type="noConversion"/>
  </si>
  <si>
    <t>珍仕菓</t>
    <phoneticPr fontId="5" type="noConversion"/>
  </si>
  <si>
    <t>8F15A1</t>
    <phoneticPr fontId="5" type="noConversion"/>
  </si>
  <si>
    <t>泰焦鸡</t>
    <phoneticPr fontId="5" type="noConversion"/>
  </si>
  <si>
    <t>8F1601</t>
    <phoneticPr fontId="5" type="noConversion"/>
  </si>
  <si>
    <t>贝尔多爸爸</t>
    <phoneticPr fontId="5" type="noConversion"/>
  </si>
  <si>
    <t>8F1702</t>
  </si>
  <si>
    <t>找茶</t>
    <phoneticPr fontId="5" type="noConversion"/>
  </si>
  <si>
    <t>8F1801</t>
    <phoneticPr fontId="5" type="noConversion"/>
  </si>
  <si>
    <t>鲜元素</t>
    <phoneticPr fontId="5" type="noConversion"/>
  </si>
  <si>
    <t>8F2001</t>
    <phoneticPr fontId="5" type="noConversion"/>
  </si>
  <si>
    <t>吉野家+DQ</t>
    <phoneticPr fontId="5" type="noConversion"/>
  </si>
  <si>
    <t>8F2101</t>
    <phoneticPr fontId="5" type="noConversion"/>
  </si>
  <si>
    <t>呷哺呷哺</t>
    <phoneticPr fontId="5" type="noConversion"/>
  </si>
  <si>
    <t>8F26A1</t>
  </si>
  <si>
    <t>文宇奶酪</t>
    <phoneticPr fontId="5" type="noConversion"/>
  </si>
  <si>
    <t>8F26B1</t>
    <phoneticPr fontId="5" type="noConversion"/>
  </si>
  <si>
    <t>阳光物语</t>
    <phoneticPr fontId="5" type="noConversion"/>
  </si>
  <si>
    <t>8F2701</t>
  </si>
  <si>
    <t>COLDSTONE</t>
    <phoneticPr fontId="5" type="noConversion"/>
  </si>
  <si>
    <t>8F2801</t>
    <phoneticPr fontId="5" type="noConversion"/>
  </si>
  <si>
    <t>许留山</t>
    <phoneticPr fontId="5" type="noConversion"/>
  </si>
  <si>
    <t>8FD003</t>
  </si>
  <si>
    <t>多得路</t>
    <phoneticPr fontId="5" type="noConversion"/>
  </si>
  <si>
    <t>8FD004</t>
  </si>
  <si>
    <t>酷姆思CRUMBS</t>
    <phoneticPr fontId="5" type="noConversion"/>
  </si>
  <si>
    <t>8FD005</t>
    <phoneticPr fontId="5" type="noConversion"/>
  </si>
  <si>
    <t>香记肉干</t>
    <phoneticPr fontId="5" type="noConversion"/>
  </si>
  <si>
    <t>8FD006</t>
  </si>
  <si>
    <t>爱有梅有</t>
    <phoneticPr fontId="5" type="noConversion"/>
  </si>
  <si>
    <t>8FD007</t>
  </si>
  <si>
    <t>太平洋咖啡</t>
    <phoneticPr fontId="5" type="noConversion"/>
  </si>
  <si>
    <t>8FD008</t>
    <phoneticPr fontId="5" type="noConversion"/>
  </si>
  <si>
    <t>Millons of milkshakes</t>
    <phoneticPr fontId="5" type="noConversion"/>
  </si>
  <si>
    <t>8FD009</t>
  </si>
  <si>
    <t>租宝戴戴</t>
    <phoneticPr fontId="5" type="noConversion"/>
  </si>
  <si>
    <t>8FD010</t>
    <phoneticPr fontId="5" type="noConversion"/>
  </si>
  <si>
    <t>集品堂</t>
    <phoneticPr fontId="5" type="noConversion"/>
  </si>
  <si>
    <t>8FZ011</t>
    <phoneticPr fontId="5" type="noConversion"/>
  </si>
  <si>
    <t>金银岛</t>
    <phoneticPr fontId="5" type="noConversion"/>
  </si>
  <si>
    <t>8FD012</t>
    <phoneticPr fontId="5" type="noConversion"/>
  </si>
  <si>
    <t>鲜品萃</t>
    <phoneticPr fontId="5" type="noConversion"/>
  </si>
  <si>
    <t>8FD013</t>
  </si>
  <si>
    <t>肖蒙马卡龙</t>
    <phoneticPr fontId="5" type="noConversion"/>
  </si>
  <si>
    <t>8FZ021</t>
  </si>
  <si>
    <t>金逸影院</t>
    <phoneticPr fontId="5" type="noConversion"/>
  </si>
  <si>
    <t>8FD011</t>
  </si>
  <si>
    <t>乐客VR</t>
    <phoneticPr fontId="5" type="noConversion"/>
  </si>
  <si>
    <t>8FZ031</t>
  </si>
  <si>
    <t>绿茶</t>
    <phoneticPr fontId="5" type="noConversion"/>
  </si>
  <si>
    <t>F9</t>
    <phoneticPr fontId="5" type="noConversion"/>
  </si>
  <si>
    <t>9F0101</t>
    <phoneticPr fontId="5" type="noConversion"/>
  </si>
  <si>
    <t>金钱豹</t>
    <phoneticPr fontId="5" type="noConversion"/>
  </si>
  <si>
    <t>9F0201</t>
    <phoneticPr fontId="5" type="noConversion"/>
  </si>
  <si>
    <t>唐宫</t>
    <phoneticPr fontId="5" type="noConversion"/>
  </si>
  <si>
    <t>F9</t>
  </si>
  <si>
    <t>9F0302</t>
    <phoneticPr fontId="5" type="noConversion"/>
  </si>
  <si>
    <t>火炉火</t>
    <phoneticPr fontId="5" type="noConversion"/>
  </si>
  <si>
    <t>9F0403</t>
    <phoneticPr fontId="5" type="noConversion"/>
  </si>
  <si>
    <t>疆爱</t>
    <phoneticPr fontId="5" type="noConversion"/>
  </si>
  <si>
    <t>9F0501</t>
    <phoneticPr fontId="5" type="noConversion"/>
  </si>
  <si>
    <t>八八空间</t>
    <phoneticPr fontId="5" type="noConversion"/>
  </si>
  <si>
    <t>9FZ011</t>
    <phoneticPr fontId="5" type="noConversion"/>
  </si>
  <si>
    <t>柏斯琴行</t>
    <phoneticPr fontId="5" type="noConversion"/>
  </si>
  <si>
    <t>B1</t>
  </si>
  <si>
    <t>B10202</t>
    <phoneticPr fontId="5" type="noConversion"/>
  </si>
  <si>
    <t>TUTUANNA</t>
    <phoneticPr fontId="5" type="noConversion"/>
  </si>
  <si>
    <t>B10302</t>
    <phoneticPr fontId="5" type="noConversion"/>
  </si>
  <si>
    <t>蕾舒翠</t>
    <phoneticPr fontId="5" type="noConversion"/>
  </si>
  <si>
    <t>B10403</t>
    <phoneticPr fontId="5" type="noConversion"/>
  </si>
  <si>
    <t>B10502</t>
    <phoneticPr fontId="5" type="noConversion"/>
  </si>
  <si>
    <t>可多</t>
    <phoneticPr fontId="5" type="noConversion"/>
  </si>
  <si>
    <t>B10603</t>
    <phoneticPr fontId="5" type="noConversion"/>
  </si>
  <si>
    <t>CYO VAPE</t>
    <phoneticPr fontId="5" type="noConversion"/>
  </si>
  <si>
    <t>B10702</t>
  </si>
  <si>
    <t>UNCLE SMITH</t>
    <phoneticPr fontId="5" type="noConversion"/>
  </si>
  <si>
    <t>B10803</t>
  </si>
  <si>
    <t>HUSH</t>
    <phoneticPr fontId="5" type="noConversion"/>
  </si>
  <si>
    <t>B11003</t>
    <phoneticPr fontId="5" type="noConversion"/>
  </si>
  <si>
    <t>丽时美发</t>
    <phoneticPr fontId="5" type="noConversion"/>
  </si>
  <si>
    <t>B11102</t>
    <phoneticPr fontId="5" type="noConversion"/>
  </si>
  <si>
    <t>ABC COOKING STUDIO</t>
    <phoneticPr fontId="5" type="noConversion"/>
  </si>
  <si>
    <t>B11202</t>
  </si>
  <si>
    <t>POP MART</t>
    <phoneticPr fontId="5" type="noConversion"/>
  </si>
  <si>
    <t>B1</t>
    <phoneticPr fontId="5" type="noConversion"/>
  </si>
  <si>
    <t>B11303</t>
    <phoneticPr fontId="5" type="noConversion"/>
  </si>
  <si>
    <t>B11405</t>
  </si>
  <si>
    <t>SKIN FOOD</t>
    <phoneticPr fontId="5" type="noConversion"/>
  </si>
  <si>
    <t>B11502</t>
    <phoneticPr fontId="5" type="noConversion"/>
  </si>
  <si>
    <t>宝岛眼镜</t>
    <phoneticPr fontId="5" type="noConversion"/>
  </si>
  <si>
    <t>B11603</t>
  </si>
  <si>
    <t>B.DUCK</t>
    <phoneticPr fontId="5" type="noConversion"/>
  </si>
  <si>
    <t>B11604</t>
  </si>
  <si>
    <t>B11705</t>
  </si>
  <si>
    <t>HT</t>
    <phoneticPr fontId="5" type="noConversion"/>
  </si>
  <si>
    <t>B11706</t>
  </si>
  <si>
    <t>CASIO</t>
    <phoneticPr fontId="5" type="noConversion"/>
  </si>
  <si>
    <t>B11803</t>
  </si>
  <si>
    <t>B17801</t>
  </si>
  <si>
    <t>优禾生活</t>
    <phoneticPr fontId="5" type="noConversion"/>
  </si>
  <si>
    <t>B11802</t>
  </si>
  <si>
    <t>阿芙</t>
    <phoneticPr fontId="5" type="noConversion"/>
  </si>
  <si>
    <t>B11902</t>
  </si>
  <si>
    <t>KASANRIN</t>
    <phoneticPr fontId="5" type="noConversion"/>
  </si>
  <si>
    <t>B12001</t>
  </si>
  <si>
    <t>面包新语</t>
    <phoneticPr fontId="5" type="noConversion"/>
  </si>
  <si>
    <t>B12101</t>
  </si>
  <si>
    <t>EDIBLE</t>
    <phoneticPr fontId="5" type="noConversion"/>
  </si>
  <si>
    <t>B14005</t>
  </si>
  <si>
    <t>西树泡芙</t>
    <phoneticPr fontId="5" type="noConversion"/>
  </si>
  <si>
    <t>B12301</t>
  </si>
  <si>
    <t>爱一道</t>
    <phoneticPr fontId="5" type="noConversion"/>
  </si>
  <si>
    <t>B12402</t>
    <phoneticPr fontId="5" type="noConversion"/>
  </si>
  <si>
    <t>池田寿司</t>
    <phoneticPr fontId="5" type="noConversion"/>
  </si>
  <si>
    <t>B10103</t>
  </si>
  <si>
    <t>同仁堂</t>
    <phoneticPr fontId="5" type="noConversion"/>
  </si>
  <si>
    <t>B12503</t>
    <phoneticPr fontId="5" type="noConversion"/>
  </si>
  <si>
    <t>美珍香</t>
    <phoneticPr fontId="5" type="noConversion"/>
  </si>
  <si>
    <t>B12703</t>
    <phoneticPr fontId="5" type="noConversion"/>
  </si>
  <si>
    <t>西少爷肉夹馍</t>
    <phoneticPr fontId="5" type="noConversion"/>
  </si>
  <si>
    <t>B12805</t>
  </si>
  <si>
    <t>卡西欧</t>
    <phoneticPr fontId="5" type="noConversion"/>
  </si>
  <si>
    <t>B12904</t>
  </si>
  <si>
    <t>CICIG</t>
    <phoneticPr fontId="5" type="noConversion"/>
  </si>
  <si>
    <t>B13001</t>
    <phoneticPr fontId="5" type="noConversion"/>
  </si>
  <si>
    <t>有机地球</t>
    <phoneticPr fontId="5" type="noConversion"/>
  </si>
  <si>
    <t>B13102</t>
  </si>
  <si>
    <t>COOL4</t>
    <phoneticPr fontId="5" type="noConversion"/>
  </si>
  <si>
    <t>B13203</t>
  </si>
  <si>
    <t>NUZZLE</t>
    <phoneticPr fontId="5" type="noConversion"/>
  </si>
  <si>
    <t>B13302</t>
  </si>
  <si>
    <t>BONE</t>
    <phoneticPr fontId="5" type="noConversion"/>
  </si>
  <si>
    <t>B13403</t>
    <phoneticPr fontId="5" type="noConversion"/>
  </si>
  <si>
    <t>贡茶</t>
    <phoneticPr fontId="5" type="noConversion"/>
  </si>
  <si>
    <t>B13501</t>
  </si>
  <si>
    <t>薯皇</t>
    <phoneticPr fontId="5" type="noConversion"/>
  </si>
  <si>
    <t>B13604</t>
    <phoneticPr fontId="5" type="noConversion"/>
  </si>
  <si>
    <t>优之良品</t>
    <phoneticPr fontId="5" type="noConversion"/>
  </si>
  <si>
    <t>B13702</t>
  </si>
  <si>
    <t>槑玩槑了</t>
    <phoneticPr fontId="5" type="noConversion"/>
  </si>
  <si>
    <t>B13803</t>
  </si>
  <si>
    <t>快乐柠檬</t>
    <phoneticPr fontId="5" type="noConversion"/>
  </si>
  <si>
    <t>B13902</t>
  </si>
  <si>
    <t>弹丸滋地</t>
    <phoneticPr fontId="5" type="noConversion"/>
  </si>
  <si>
    <t>B14106</t>
    <phoneticPr fontId="5" type="noConversion"/>
  </si>
  <si>
    <t>渔夫得利</t>
    <phoneticPr fontId="5" type="noConversion"/>
  </si>
  <si>
    <t>B14203</t>
    <phoneticPr fontId="5" type="noConversion"/>
  </si>
  <si>
    <t>小尾盐酥鸡</t>
    <phoneticPr fontId="5" type="noConversion"/>
  </si>
  <si>
    <t>B14302</t>
  </si>
  <si>
    <t>MAX FACTOR</t>
    <phoneticPr fontId="5" type="noConversion"/>
  </si>
  <si>
    <t>B14403</t>
  </si>
  <si>
    <t>HITOMI</t>
    <phoneticPr fontId="5" type="noConversion"/>
  </si>
  <si>
    <t>B14503</t>
  </si>
  <si>
    <t>B14603</t>
  </si>
  <si>
    <t>林清轩</t>
    <phoneticPr fontId="5" type="noConversion"/>
  </si>
  <si>
    <t>B14703</t>
  </si>
  <si>
    <t>XOXO</t>
    <phoneticPr fontId="5" type="noConversion"/>
  </si>
  <si>
    <t>B14802</t>
    <phoneticPr fontId="5" type="noConversion"/>
  </si>
  <si>
    <t>霍尼韦尔</t>
    <phoneticPr fontId="5" type="noConversion"/>
  </si>
  <si>
    <t>B14904</t>
    <phoneticPr fontId="5" type="noConversion"/>
  </si>
  <si>
    <t>恋暖初茶</t>
    <phoneticPr fontId="5" type="noConversion"/>
  </si>
  <si>
    <t>B15002</t>
  </si>
  <si>
    <t>自然之宝</t>
    <phoneticPr fontId="5" type="noConversion"/>
  </si>
  <si>
    <t>B15102</t>
    <phoneticPr fontId="5" type="noConversion"/>
  </si>
  <si>
    <t>北澳宝蓝</t>
    <phoneticPr fontId="5" type="noConversion"/>
  </si>
  <si>
    <t>B15204</t>
    <phoneticPr fontId="5" type="noConversion"/>
  </si>
  <si>
    <t>喵不乖</t>
    <phoneticPr fontId="5" type="noConversion"/>
  </si>
  <si>
    <t>B15303</t>
    <phoneticPr fontId="5" type="noConversion"/>
  </si>
  <si>
    <t>吧台料理烘培工坊</t>
    <phoneticPr fontId="5" type="noConversion"/>
  </si>
  <si>
    <t>B15601</t>
    <phoneticPr fontId="5" type="noConversion"/>
  </si>
  <si>
    <t>哈霸欧顶</t>
    <phoneticPr fontId="5" type="noConversion"/>
  </si>
  <si>
    <t>B15702</t>
  </si>
  <si>
    <t>雅漾</t>
    <phoneticPr fontId="5" type="noConversion"/>
  </si>
  <si>
    <t>B10902</t>
  </si>
  <si>
    <t>elecom</t>
    <phoneticPr fontId="5" type="noConversion"/>
  </si>
  <si>
    <t>B10903</t>
  </si>
  <si>
    <t>MAKOTO 诚</t>
    <phoneticPr fontId="5" type="noConversion"/>
  </si>
  <si>
    <t>B15802</t>
    <phoneticPr fontId="5" type="noConversion"/>
  </si>
  <si>
    <t>DYSON</t>
    <phoneticPr fontId="5" type="noConversion"/>
  </si>
  <si>
    <t>B15903</t>
    <phoneticPr fontId="5" type="noConversion"/>
  </si>
  <si>
    <t>CHAUMONT</t>
    <phoneticPr fontId="5" type="noConversion"/>
  </si>
  <si>
    <t>B15904</t>
  </si>
  <si>
    <t>HOME TANG 堂悦坊</t>
    <phoneticPr fontId="5" type="noConversion"/>
  </si>
  <si>
    <t>B16003</t>
  </si>
  <si>
    <t>YANKEE CANDLE</t>
    <phoneticPr fontId="5" type="noConversion"/>
  </si>
  <si>
    <t>B16202</t>
  </si>
  <si>
    <t>极草</t>
    <phoneticPr fontId="5" type="noConversion"/>
  </si>
  <si>
    <t>B16303</t>
  </si>
  <si>
    <t>KLYDO</t>
    <phoneticPr fontId="5" type="noConversion"/>
  </si>
  <si>
    <t>B16403</t>
    <phoneticPr fontId="5" type="noConversion"/>
  </si>
  <si>
    <t>CANDY MASTER</t>
    <phoneticPr fontId="5" type="noConversion"/>
  </si>
  <si>
    <t>B16502</t>
    <phoneticPr fontId="5" type="noConversion"/>
  </si>
  <si>
    <t>雷诺瓦</t>
    <phoneticPr fontId="5" type="noConversion"/>
  </si>
  <si>
    <t>B16602</t>
    <phoneticPr fontId="5" type="noConversion"/>
  </si>
  <si>
    <t>安赛朵拉</t>
    <phoneticPr fontId="5" type="noConversion"/>
  </si>
  <si>
    <t>B16603</t>
  </si>
  <si>
    <t>B16701</t>
  </si>
  <si>
    <t>CAMPO MARZIO</t>
    <phoneticPr fontId="5" type="noConversion"/>
  </si>
  <si>
    <t>B16802</t>
    <phoneticPr fontId="5" type="noConversion"/>
  </si>
  <si>
    <t>LAMY</t>
    <phoneticPr fontId="5" type="noConversion"/>
  </si>
  <si>
    <t>B16902</t>
  </si>
  <si>
    <t>优贝施进口药妆</t>
    <phoneticPr fontId="5" type="noConversion"/>
  </si>
  <si>
    <t>B17001</t>
  </si>
  <si>
    <t>屈臣氏</t>
    <phoneticPr fontId="5" type="noConversion"/>
  </si>
  <si>
    <t>B17205</t>
  </si>
  <si>
    <t>INCOCO</t>
    <phoneticPr fontId="5" type="noConversion"/>
  </si>
  <si>
    <t>B17302</t>
    <phoneticPr fontId="5" type="noConversion"/>
  </si>
  <si>
    <t>FANTASTICK</t>
    <phoneticPr fontId="5" type="noConversion"/>
  </si>
  <si>
    <t>B17402</t>
    <phoneticPr fontId="5" type="noConversion"/>
  </si>
  <si>
    <t>SOYYU</t>
    <phoneticPr fontId="5" type="noConversion"/>
  </si>
  <si>
    <t>B17403</t>
  </si>
  <si>
    <t>ANE MONE</t>
    <phoneticPr fontId="5" type="noConversion"/>
  </si>
  <si>
    <t>B17501</t>
    <phoneticPr fontId="5" type="noConversion"/>
  </si>
  <si>
    <t>U.SCEN</t>
    <phoneticPr fontId="5" type="noConversion"/>
  </si>
  <si>
    <t>B17701</t>
    <phoneticPr fontId="5" type="noConversion"/>
  </si>
  <si>
    <t>迷你美珠</t>
    <phoneticPr fontId="5" type="noConversion"/>
  </si>
  <si>
    <t>B17901</t>
  </si>
  <si>
    <t>撒露</t>
    <phoneticPr fontId="5" type="noConversion"/>
  </si>
  <si>
    <t>B12602</t>
    <phoneticPr fontId="5" type="noConversion"/>
  </si>
  <si>
    <t>三佰瑞</t>
    <phoneticPr fontId="5" type="noConversion"/>
  </si>
  <si>
    <t>B12204</t>
  </si>
  <si>
    <t>苏松府</t>
    <phoneticPr fontId="5" type="noConversion"/>
  </si>
  <si>
    <t>B1Z011</t>
    <phoneticPr fontId="5" type="noConversion"/>
  </si>
  <si>
    <t>永旺超市</t>
    <phoneticPr fontId="5" type="noConversion"/>
  </si>
  <si>
    <t>B1Z021</t>
  </si>
  <si>
    <t>小鬼当佳</t>
    <phoneticPr fontId="5" type="noConversion"/>
  </si>
  <si>
    <t>B2</t>
    <phoneticPr fontId="5" type="noConversion"/>
  </si>
  <si>
    <t>B20102</t>
    <phoneticPr fontId="5" type="noConversion"/>
  </si>
  <si>
    <t>美车堂B2</t>
    <phoneticPr fontId="5" type="noConversion"/>
  </si>
  <si>
    <t>总计</t>
    <phoneticPr fontId="5" type="noConversion"/>
  </si>
  <si>
    <t>相关分析：</t>
  </si>
  <si>
    <t>1、本日总销售13790200.1元，其中餐饮业态销售占25.2%，非餐饮业态销售占74.8%。</t>
    <phoneticPr fontId="5" type="noConversion"/>
  </si>
  <si>
    <t>2、主题活动：会员签到积点停车劵大放送；</t>
    <phoneticPr fontId="5" type="noConversion"/>
  </si>
  <si>
    <t>3、ZARA、MD、monki、H&amp;M为估值。</t>
    <phoneticPr fontId="5" type="noConversion"/>
  </si>
</sst>
</file>

<file path=xl/styles.xml><?xml version="1.0" encoding="utf-8"?>
<styleSheet xmlns="http://schemas.openxmlformats.org/spreadsheetml/2006/main">
  <numFmts count="10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  <numFmt numFmtId="184" formatCode="_ &quot;￥&quot;* #,##0.00_ ;_ &quot;￥&quot;* \-#,##0.00_ ;_ &quot;￥&quot;* &quot;-&quot;??_ ;_ @_ "/>
    <numFmt numFmtId="185" formatCode="_(* #,##0.00_);_(* \(#,##0.00\);_(* &quot;-&quot;??_);_(@_)"/>
  </numFmts>
  <fonts count="2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87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184" fontId="2" fillId="0" borderId="0" applyFont="0" applyFill="0" applyBorder="0" applyAlignment="0" applyProtection="0">
      <alignment vertical="center"/>
    </xf>
    <xf numFmtId="0" fontId="21" fillId="20" borderId="16" applyNumberFormat="0" applyAlignment="0" applyProtection="0">
      <alignment vertical="center"/>
    </xf>
    <xf numFmtId="0" fontId="22" fillId="21" borderId="1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185" fontId="2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0" fontId="28" fillId="11" borderId="16" applyNumberFormat="0" applyAlignment="0" applyProtection="0">
      <alignment vertical="center"/>
    </xf>
    <xf numFmtId="0" fontId="2" fillId="27" borderId="20" applyNumberFormat="0" applyFont="0" applyAlignment="0" applyProtection="0">
      <alignment vertical="center"/>
    </xf>
  </cellStyleXfs>
  <cellXfs count="66">
    <xf numFmtId="0" fontId="0" fillId="0" borderId="0" xfId="0">
      <alignment vertical="center"/>
    </xf>
    <xf numFmtId="0" fontId="3" fillId="0" borderId="1" xfId="2" applyFont="1" applyBorder="1" applyAlignment="1">
      <alignment vertical="center"/>
    </xf>
    <xf numFmtId="0" fontId="3" fillId="0" borderId="1" xfId="2" applyFont="1" applyBorder="1" applyAlignment="1">
      <alignment horizontal="left" vertical="center"/>
    </xf>
    <xf numFmtId="176" fontId="6" fillId="0" borderId="1" xfId="2" applyNumberFormat="1" applyFont="1" applyBorder="1" applyAlignment="1">
      <alignment vertical="center"/>
    </xf>
    <xf numFmtId="177" fontId="6" fillId="0" borderId="1" xfId="2" applyNumberFormat="1" applyFont="1" applyBorder="1" applyAlignment="1">
      <alignment horizontal="left" vertical="center"/>
    </xf>
    <xf numFmtId="178" fontId="3" fillId="0" borderId="0" xfId="2" applyNumberFormat="1" applyFont="1" applyAlignment="1">
      <alignment horizontal="center" vertical="center"/>
    </xf>
    <xf numFmtId="179" fontId="7" fillId="0" borderId="1" xfId="2" applyNumberFormat="1" applyFont="1" applyBorder="1" applyAlignment="1">
      <alignment horizontal="right" vertical="center"/>
    </xf>
    <xf numFmtId="180" fontId="7" fillId="0" borderId="1" xfId="2" applyNumberFormat="1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49" fontId="8" fillId="0" borderId="0" xfId="2" applyNumberFormat="1" applyFont="1" applyAlignment="1">
      <alignment horizontal="left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2" xfId="2" applyNumberFormat="1" applyFont="1" applyFill="1" applyBorder="1" applyAlignment="1">
      <alignment horizontal="center" vertical="center"/>
    </xf>
    <xf numFmtId="0" fontId="9" fillId="3" borderId="2" xfId="2" applyNumberFormat="1" applyFont="1" applyFill="1" applyBorder="1" applyAlignment="1">
      <alignment horizontal="center" vertical="center"/>
    </xf>
    <xf numFmtId="0" fontId="9" fillId="2" borderId="2" xfId="2" applyNumberFormat="1" applyFont="1" applyFill="1" applyBorder="1" applyAlignment="1">
      <alignment horizontal="center" vertical="center" wrapText="1"/>
    </xf>
    <xf numFmtId="49" fontId="9" fillId="2" borderId="2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181" fontId="8" fillId="0" borderId="2" xfId="2" applyNumberFormat="1" applyFont="1" applyBorder="1" applyAlignment="1">
      <alignment vertical="center"/>
    </xf>
    <xf numFmtId="182" fontId="8" fillId="0" borderId="2" xfId="2" applyNumberFormat="1" applyFont="1" applyBorder="1" applyAlignment="1">
      <alignment vertical="center"/>
    </xf>
    <xf numFmtId="183" fontId="8" fillId="0" borderId="2" xfId="2" applyNumberFormat="1" applyFont="1" applyBorder="1" applyAlignment="1">
      <alignment vertical="center"/>
    </xf>
    <xf numFmtId="49" fontId="8" fillId="4" borderId="2" xfId="2" applyNumberFormat="1" applyFont="1" applyFill="1" applyBorder="1" applyAlignment="1" applyProtection="1">
      <alignment horizontal="left" vertical="center"/>
    </xf>
    <xf numFmtId="0" fontId="8" fillId="0" borderId="0" xfId="2" applyFont="1" applyAlignment="1">
      <alignment vertical="center"/>
    </xf>
    <xf numFmtId="0" fontId="8" fillId="0" borderId="2" xfId="2" applyNumberFormat="1" applyFont="1" applyFill="1" applyBorder="1" applyAlignment="1">
      <alignment horizontal="center" vertical="center"/>
    </xf>
    <xf numFmtId="49" fontId="8" fillId="0" borderId="2" xfId="2" applyNumberFormat="1" applyFont="1" applyBorder="1" applyAlignment="1">
      <alignment horizontal="left" vertical="center"/>
    </xf>
    <xf numFmtId="0" fontId="9" fillId="5" borderId="3" xfId="2" applyFont="1" applyFill="1" applyBorder="1" applyAlignment="1">
      <alignment vertical="center"/>
    </xf>
    <xf numFmtId="0" fontId="9" fillId="5" borderId="4" xfId="2" applyFont="1" applyFill="1" applyBorder="1" applyAlignment="1">
      <alignment vertical="center"/>
    </xf>
    <xf numFmtId="0" fontId="8" fillId="5" borderId="2" xfId="2" applyFont="1" applyFill="1" applyBorder="1" applyAlignment="1">
      <alignment horizontal="center" vertical="center"/>
    </xf>
    <xf numFmtId="181" fontId="8" fillId="5" borderId="2" xfId="2" applyNumberFormat="1" applyFont="1" applyFill="1" applyBorder="1" applyAlignment="1">
      <alignment vertical="center"/>
    </xf>
    <xf numFmtId="182" fontId="8" fillId="5" borderId="2" xfId="2" applyNumberFormat="1" applyFont="1" applyFill="1" applyBorder="1" applyAlignment="1">
      <alignment vertical="center"/>
    </xf>
    <xf numFmtId="183" fontId="8" fillId="5" borderId="2" xfId="2" applyNumberFormat="1" applyFont="1" applyFill="1" applyBorder="1" applyAlignment="1">
      <alignment vertical="center"/>
    </xf>
    <xf numFmtId="49" fontId="8" fillId="5" borderId="2" xfId="2" applyNumberFormat="1" applyFont="1" applyFill="1" applyBorder="1" applyAlignment="1">
      <alignment horizontal="left" vertical="center"/>
    </xf>
    <xf numFmtId="49" fontId="8" fillId="4" borderId="2" xfId="2" applyNumberFormat="1" applyFont="1" applyFill="1" applyBorder="1" applyAlignment="1">
      <alignment horizontal="left" vertical="center"/>
    </xf>
    <xf numFmtId="0" fontId="8" fillId="0" borderId="5" xfId="2" applyNumberFormat="1" applyFont="1" applyFill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8" fillId="0" borderId="2" xfId="2" applyNumberFormat="1" applyFont="1" applyFill="1" applyBorder="1" applyAlignment="1">
      <alignment vertical="center"/>
    </xf>
    <xf numFmtId="0" fontId="8" fillId="0" borderId="2" xfId="3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vertical="center"/>
    </xf>
    <xf numFmtId="0" fontId="9" fillId="0" borderId="0" xfId="2" applyFont="1" applyFill="1" applyAlignment="1">
      <alignment vertical="center"/>
    </xf>
    <xf numFmtId="0" fontId="8" fillId="5" borderId="0" xfId="2" applyFont="1" applyFill="1" applyAlignment="1">
      <alignment vertical="center"/>
    </xf>
    <xf numFmtId="0" fontId="8" fillId="0" borderId="5" xfId="3" applyNumberFormat="1" applyFont="1" applyFill="1" applyBorder="1" applyAlignment="1">
      <alignment horizontal="center" vertical="center"/>
    </xf>
    <xf numFmtId="49" fontId="8" fillId="4" borderId="2" xfId="2" applyNumberFormat="1" applyFont="1" applyFill="1" applyBorder="1" applyAlignment="1" applyProtection="1">
      <alignment horizontal="left" vertical="center"/>
      <protection locked="0"/>
    </xf>
    <xf numFmtId="0" fontId="9" fillId="0" borderId="0" xfId="2" applyFont="1" applyAlignment="1">
      <alignment vertical="center"/>
    </xf>
    <xf numFmtId="0" fontId="8" fillId="0" borderId="2" xfId="3" applyFont="1" applyFill="1" applyBorder="1" applyAlignment="1">
      <alignment horizontal="center" vertical="center"/>
    </xf>
    <xf numFmtId="0" fontId="8" fillId="0" borderId="2" xfId="4" applyNumberFormat="1" applyFont="1" applyFill="1" applyBorder="1" applyAlignment="1">
      <alignment horizontal="center" vertical="center"/>
    </xf>
    <xf numFmtId="0" fontId="8" fillId="0" borderId="5" xfId="2" applyFont="1" applyFill="1" applyBorder="1" applyAlignment="1">
      <alignment horizontal="center" vertical="center"/>
    </xf>
    <xf numFmtId="0" fontId="3" fillId="0" borderId="0" xfId="2" applyFont="1" applyFill="1" applyAlignment="1">
      <alignment vertical="center"/>
    </xf>
    <xf numFmtId="0" fontId="9" fillId="3" borderId="3" xfId="2" applyFont="1" applyFill="1" applyBorder="1" applyAlignment="1">
      <alignment vertical="center"/>
    </xf>
    <xf numFmtId="0" fontId="9" fillId="3" borderId="4" xfId="2" applyFont="1" applyFill="1" applyBorder="1" applyAlignment="1">
      <alignment vertical="center"/>
    </xf>
    <xf numFmtId="181" fontId="8" fillId="3" borderId="2" xfId="2" applyNumberFormat="1" applyFont="1" applyFill="1" applyBorder="1" applyAlignment="1">
      <alignment horizontal="center" vertical="center"/>
    </xf>
    <xf numFmtId="183" fontId="8" fillId="3" borderId="2" xfId="2" applyNumberFormat="1" applyFont="1" applyFill="1" applyBorder="1" applyAlignment="1">
      <alignment vertical="center"/>
    </xf>
    <xf numFmtId="181" fontId="3" fillId="3" borderId="2" xfId="2" applyNumberFormat="1" applyFont="1" applyFill="1" applyBorder="1" applyAlignment="1">
      <alignment vertical="center"/>
    </xf>
    <xf numFmtId="49" fontId="8" fillId="3" borderId="2" xfId="2" applyNumberFormat="1" applyFont="1" applyFill="1" applyBorder="1" applyAlignment="1">
      <alignment horizontal="left" vertical="center"/>
    </xf>
    <xf numFmtId="0" fontId="10" fillId="0" borderId="6" xfId="2" applyFont="1" applyBorder="1" applyAlignment="1">
      <alignment vertical="center"/>
    </xf>
    <xf numFmtId="0" fontId="10" fillId="0" borderId="7" xfId="2" applyFont="1" applyBorder="1" applyAlignment="1">
      <alignment vertical="center"/>
    </xf>
    <xf numFmtId="49" fontId="8" fillId="0" borderId="8" xfId="2" applyNumberFormat="1" applyFont="1" applyBorder="1" applyAlignment="1">
      <alignment horizontal="left" vertical="center"/>
    </xf>
    <xf numFmtId="0" fontId="10" fillId="0" borderId="9" xfId="2" applyFont="1" applyBorder="1" applyAlignment="1">
      <alignment vertical="center"/>
    </xf>
    <xf numFmtId="0" fontId="10" fillId="0" borderId="10" xfId="2" applyFont="1" applyBorder="1" applyAlignment="1">
      <alignment vertical="center"/>
    </xf>
    <xf numFmtId="177" fontId="2" fillId="0" borderId="0" xfId="2" applyNumberFormat="1" applyAlignment="1">
      <alignment vertical="center"/>
    </xf>
    <xf numFmtId="49" fontId="8" fillId="0" borderId="11" xfId="2" applyNumberFormat="1" applyFont="1" applyBorder="1" applyAlignment="1">
      <alignment horizontal="left" vertical="center"/>
    </xf>
    <xf numFmtId="0" fontId="3" fillId="0" borderId="0" xfId="2" applyFont="1" applyFill="1" applyAlignment="1">
      <alignment horizontal="center" vertical="center"/>
    </xf>
    <xf numFmtId="0" fontId="3" fillId="0" borderId="0" xfId="2" applyNumberFormat="1" applyFont="1" applyAlignment="1">
      <alignment horizontal="center" vertical="center"/>
    </xf>
    <xf numFmtId="0" fontId="2" fillId="0" borderId="0" xfId="2" applyNumberFormat="1" applyAlignment="1">
      <alignment vertical="center"/>
    </xf>
    <xf numFmtId="177" fontId="3" fillId="0" borderId="0" xfId="2" applyNumberFormat="1" applyFont="1" applyAlignment="1">
      <alignment horizontal="right" vertical="center"/>
    </xf>
    <xf numFmtId="181" fontId="3" fillId="0" borderId="0" xfId="2" applyNumberFormat="1" applyFont="1" applyAlignment="1">
      <alignment vertical="center"/>
    </xf>
    <xf numFmtId="177" fontId="2" fillId="0" borderId="0" xfId="1" applyNumberFormat="1" applyAlignment="1">
      <alignment vertical="center"/>
    </xf>
  </cellXfs>
  <cellStyles count="287">
    <cellStyle name="20% - 强调文字颜色 1 2" xfId="5"/>
    <cellStyle name="20% - 强调文字颜色 2 2" xfId="6"/>
    <cellStyle name="20% - 强调文字颜色 3 2" xfId="7"/>
    <cellStyle name="20% - 强调文字颜色 4 2" xfId="8"/>
    <cellStyle name="20% - 强调文字颜色 5 2" xfId="9"/>
    <cellStyle name="20% - 强调文字颜色 6 2" xfId="10"/>
    <cellStyle name="40% - 强调文字颜色 1 2" xfId="11"/>
    <cellStyle name="40% - 强调文字颜色 2 2" xfId="12"/>
    <cellStyle name="40% - 强调文字颜色 3 2" xfId="13"/>
    <cellStyle name="40% - 强调文字颜色 4 2" xfId="14"/>
    <cellStyle name="40% - 强调文字颜色 5 2" xfId="15"/>
    <cellStyle name="40% - 强调文字颜色 6 2" xfId="16"/>
    <cellStyle name="60% - 强调文字颜色 1 2" xfId="17"/>
    <cellStyle name="60% - 强调文字颜色 2 2" xfId="18"/>
    <cellStyle name="60% - 强调文字颜色 3 2" xfId="19"/>
    <cellStyle name="60% - 强调文字颜色 4 2" xfId="20"/>
    <cellStyle name="60% - 强调文字颜色 5 2" xfId="21"/>
    <cellStyle name="60% - 强调文字颜色 6 2" xfId="22"/>
    <cellStyle name="百分比" xfId="1" builtinId="5"/>
    <cellStyle name="百分比 2" xfId="23"/>
    <cellStyle name="标题 1 2" xfId="24"/>
    <cellStyle name="标题 2 2" xfId="25"/>
    <cellStyle name="标题 3 2" xfId="26"/>
    <cellStyle name="标题 4 2" xfId="27"/>
    <cellStyle name="标题 5" xfId="28"/>
    <cellStyle name="差 2" xfId="29"/>
    <cellStyle name="常规" xfId="0" builtinId="0"/>
    <cellStyle name="常规 10" xfId="30"/>
    <cellStyle name="常规 10 2" xfId="31"/>
    <cellStyle name="常规 100" xfId="32"/>
    <cellStyle name="常规 100 2" xfId="33"/>
    <cellStyle name="常规 101" xfId="34"/>
    <cellStyle name="常规 101 2" xfId="35"/>
    <cellStyle name="常规 102" xfId="36"/>
    <cellStyle name="常规 102 2" xfId="37"/>
    <cellStyle name="常规 103" xfId="38"/>
    <cellStyle name="常规 103 2" xfId="39"/>
    <cellStyle name="常规 104" xfId="40"/>
    <cellStyle name="常规 104 2" xfId="41"/>
    <cellStyle name="常规 105" xfId="42"/>
    <cellStyle name="常规 105 2" xfId="43"/>
    <cellStyle name="常规 106" xfId="44"/>
    <cellStyle name="常规 106 2" xfId="45"/>
    <cellStyle name="常规 107" xfId="46"/>
    <cellStyle name="常规 107 2" xfId="47"/>
    <cellStyle name="常规 108" xfId="48"/>
    <cellStyle name="常规 108 2" xfId="49"/>
    <cellStyle name="常规 109" xfId="50"/>
    <cellStyle name="常规 109 2" xfId="51"/>
    <cellStyle name="常规 11" xfId="2"/>
    <cellStyle name="常规 110" xfId="52"/>
    <cellStyle name="常规 110 2" xfId="53"/>
    <cellStyle name="常规 111" xfId="54"/>
    <cellStyle name="常规 111 2" xfId="55"/>
    <cellStyle name="常规 112" xfId="56"/>
    <cellStyle name="常规 112 2" xfId="57"/>
    <cellStyle name="常规 113" xfId="58"/>
    <cellStyle name="常规 113 2" xfId="59"/>
    <cellStyle name="常规 114" xfId="60"/>
    <cellStyle name="常规 114 2" xfId="61"/>
    <cellStyle name="常规 115" xfId="62"/>
    <cellStyle name="常规 116" xfId="63"/>
    <cellStyle name="常规 12" xfId="64"/>
    <cellStyle name="常规 13" xfId="65"/>
    <cellStyle name="常规 13 2" xfId="66"/>
    <cellStyle name="常规 14" xfId="67"/>
    <cellStyle name="常规 14 2" xfId="68"/>
    <cellStyle name="常规 149" xfId="69"/>
    <cellStyle name="常规 15" xfId="70"/>
    <cellStyle name="常规 15 2" xfId="71"/>
    <cellStyle name="常规 16" xfId="72"/>
    <cellStyle name="常规 16 2" xfId="73"/>
    <cellStyle name="常规 17" xfId="74"/>
    <cellStyle name="常规 17 2" xfId="75"/>
    <cellStyle name="常规 18" xfId="76"/>
    <cellStyle name="常规 18 2" xfId="77"/>
    <cellStyle name="常规 19" xfId="78"/>
    <cellStyle name="常规 19 2" xfId="79"/>
    <cellStyle name="常规 193" xfId="80"/>
    <cellStyle name="常规 197" xfId="81"/>
    <cellStyle name="常规 198" xfId="82"/>
    <cellStyle name="常规 199" xfId="83"/>
    <cellStyle name="常规 2" xfId="84"/>
    <cellStyle name="常规 2 2" xfId="85"/>
    <cellStyle name="常规 20" xfId="86"/>
    <cellStyle name="常规 20 2" xfId="87"/>
    <cellStyle name="常规 200" xfId="88"/>
    <cellStyle name="常规 204" xfId="89"/>
    <cellStyle name="常规 206" xfId="90"/>
    <cellStyle name="常规 207" xfId="91"/>
    <cellStyle name="常规 209" xfId="92"/>
    <cellStyle name="常规 21" xfId="93"/>
    <cellStyle name="常规 21 2" xfId="94"/>
    <cellStyle name="常规 210" xfId="95"/>
    <cellStyle name="常规 211" xfId="96"/>
    <cellStyle name="常规 212" xfId="97"/>
    <cellStyle name="常规 213" xfId="98"/>
    <cellStyle name="常规 214" xfId="99"/>
    <cellStyle name="常规 22" xfId="100"/>
    <cellStyle name="常规 22 2" xfId="101"/>
    <cellStyle name="常规 23" xfId="102"/>
    <cellStyle name="常规 23 2" xfId="103"/>
    <cellStyle name="常规 24" xfId="104"/>
    <cellStyle name="常规 24 2" xfId="105"/>
    <cellStyle name="常规 25" xfId="106"/>
    <cellStyle name="常规 25 2" xfId="107"/>
    <cellStyle name="常规 26" xfId="108"/>
    <cellStyle name="常规 26 2" xfId="109"/>
    <cellStyle name="常规 27" xfId="110"/>
    <cellStyle name="常规 27 2" xfId="111"/>
    <cellStyle name="常规 28" xfId="112"/>
    <cellStyle name="常规 28 2" xfId="113"/>
    <cellStyle name="常规 29" xfId="114"/>
    <cellStyle name="常规 29 2" xfId="115"/>
    <cellStyle name="常规 3" xfId="116"/>
    <cellStyle name="常规 30" xfId="117"/>
    <cellStyle name="常规 30 2" xfId="118"/>
    <cellStyle name="常规 31" xfId="119"/>
    <cellStyle name="常规 31 2" xfId="120"/>
    <cellStyle name="常规 32" xfId="121"/>
    <cellStyle name="常规 32 2" xfId="122"/>
    <cellStyle name="常规 33" xfId="123"/>
    <cellStyle name="常规 33 2" xfId="124"/>
    <cellStyle name="常规 34" xfId="125"/>
    <cellStyle name="常规 34 2" xfId="126"/>
    <cellStyle name="常规 35" xfId="127"/>
    <cellStyle name="常规 35 2" xfId="128"/>
    <cellStyle name="常规 36" xfId="129"/>
    <cellStyle name="常规 36 2" xfId="130"/>
    <cellStyle name="常规 37" xfId="131"/>
    <cellStyle name="常规 37 2" xfId="132"/>
    <cellStyle name="常规 38" xfId="133"/>
    <cellStyle name="常规 38 2" xfId="134"/>
    <cellStyle name="常规 39" xfId="135"/>
    <cellStyle name="常规 39 2" xfId="136"/>
    <cellStyle name="常规 4" xfId="137"/>
    <cellStyle name="常规 40" xfId="138"/>
    <cellStyle name="常规 40 2" xfId="139"/>
    <cellStyle name="常规 41" xfId="140"/>
    <cellStyle name="常规 41 2" xfId="141"/>
    <cellStyle name="常规 42" xfId="142"/>
    <cellStyle name="常规 42 2" xfId="143"/>
    <cellStyle name="常规 43" xfId="144"/>
    <cellStyle name="常规 43 2" xfId="145"/>
    <cellStyle name="常规 44" xfId="146"/>
    <cellStyle name="常规 44 2" xfId="147"/>
    <cellStyle name="常规 45" xfId="148"/>
    <cellStyle name="常规 45 2" xfId="149"/>
    <cellStyle name="常规 46" xfId="150"/>
    <cellStyle name="常规 46 2" xfId="151"/>
    <cellStyle name="常规 47" xfId="152"/>
    <cellStyle name="常规 47 2" xfId="153"/>
    <cellStyle name="常规 48" xfId="154"/>
    <cellStyle name="常规 48 2" xfId="155"/>
    <cellStyle name="常规 49" xfId="156"/>
    <cellStyle name="常规 49 2" xfId="157"/>
    <cellStyle name="常规 5" xfId="158"/>
    <cellStyle name="常规 50" xfId="159"/>
    <cellStyle name="常规 50 2" xfId="160"/>
    <cellStyle name="常规 51" xfId="161"/>
    <cellStyle name="常规 51 2" xfId="162"/>
    <cellStyle name="常规 52" xfId="163"/>
    <cellStyle name="常规 52 2" xfId="164"/>
    <cellStyle name="常规 53" xfId="165"/>
    <cellStyle name="常规 53 2" xfId="166"/>
    <cellStyle name="常规 54" xfId="167"/>
    <cellStyle name="常规 54 2" xfId="168"/>
    <cellStyle name="常规 55" xfId="169"/>
    <cellStyle name="常规 55 2" xfId="170"/>
    <cellStyle name="常规 56" xfId="171"/>
    <cellStyle name="常规 56 2" xfId="172"/>
    <cellStyle name="常规 57" xfId="173"/>
    <cellStyle name="常规 57 2" xfId="174"/>
    <cellStyle name="常规 58" xfId="175"/>
    <cellStyle name="常规 58 2" xfId="176"/>
    <cellStyle name="常规 59" xfId="177"/>
    <cellStyle name="常规 59 2" xfId="178"/>
    <cellStyle name="常规 6" xfId="179"/>
    <cellStyle name="常规 6 2" xfId="180"/>
    <cellStyle name="常规 60" xfId="181"/>
    <cellStyle name="常规 60 2" xfId="182"/>
    <cellStyle name="常规 61" xfId="183"/>
    <cellStyle name="常规 61 2" xfId="184"/>
    <cellStyle name="常规 62" xfId="185"/>
    <cellStyle name="常规 62 2" xfId="186"/>
    <cellStyle name="常规 63" xfId="187"/>
    <cellStyle name="常规 63 2" xfId="188"/>
    <cellStyle name="常规 64" xfId="189"/>
    <cellStyle name="常规 64 2" xfId="190"/>
    <cellStyle name="常规 65" xfId="191"/>
    <cellStyle name="常规 65 2" xfId="192"/>
    <cellStyle name="常规 66" xfId="193"/>
    <cellStyle name="常规 66 2" xfId="194"/>
    <cellStyle name="常规 67" xfId="195"/>
    <cellStyle name="常规 67 2" xfId="196"/>
    <cellStyle name="常规 68" xfId="197"/>
    <cellStyle name="常规 68 2" xfId="198"/>
    <cellStyle name="常规 69" xfId="199"/>
    <cellStyle name="常规 69 2" xfId="200"/>
    <cellStyle name="常规 7" xfId="201"/>
    <cellStyle name="常规 70" xfId="202"/>
    <cellStyle name="常规 70 2" xfId="203"/>
    <cellStyle name="常规 71" xfId="204"/>
    <cellStyle name="常规 71 2" xfId="205"/>
    <cellStyle name="常规 72" xfId="206"/>
    <cellStyle name="常规 72 2" xfId="207"/>
    <cellStyle name="常规 73" xfId="208"/>
    <cellStyle name="常规 73 2" xfId="209"/>
    <cellStyle name="常规 74" xfId="210"/>
    <cellStyle name="常规 74 2" xfId="211"/>
    <cellStyle name="常规 75" xfId="212"/>
    <cellStyle name="常规 75 2" xfId="213"/>
    <cellStyle name="常规 76" xfId="214"/>
    <cellStyle name="常规 76 2" xfId="215"/>
    <cellStyle name="常规 77" xfId="216"/>
    <cellStyle name="常规 77 2" xfId="217"/>
    <cellStyle name="常规 78" xfId="218"/>
    <cellStyle name="常规 78 2" xfId="219"/>
    <cellStyle name="常规 79" xfId="220"/>
    <cellStyle name="常规 79 2" xfId="221"/>
    <cellStyle name="常规 8" xfId="222"/>
    <cellStyle name="常规 8 2" xfId="223"/>
    <cellStyle name="常规 80" xfId="224"/>
    <cellStyle name="常规 80 2" xfId="225"/>
    <cellStyle name="常规 81" xfId="226"/>
    <cellStyle name="常规 81 2" xfId="227"/>
    <cellStyle name="常规 82" xfId="228"/>
    <cellStyle name="常规 82 2" xfId="229"/>
    <cellStyle name="常规 83" xfId="230"/>
    <cellStyle name="常规 83 2" xfId="231"/>
    <cellStyle name="常规 84" xfId="232"/>
    <cellStyle name="常规 84 2" xfId="233"/>
    <cellStyle name="常规 85" xfId="234"/>
    <cellStyle name="常规 85 2" xfId="235"/>
    <cellStyle name="常规 86" xfId="236"/>
    <cellStyle name="常规 86 2" xfId="237"/>
    <cellStyle name="常规 87" xfId="238"/>
    <cellStyle name="常规 87 2" xfId="239"/>
    <cellStyle name="常规 88" xfId="240"/>
    <cellStyle name="常规 88 2" xfId="241"/>
    <cellStyle name="常规 89" xfId="242"/>
    <cellStyle name="常规 89 2" xfId="243"/>
    <cellStyle name="常规 9" xfId="244"/>
    <cellStyle name="常规 9 2" xfId="245"/>
    <cellStyle name="常规 90" xfId="246"/>
    <cellStyle name="常规 90 2" xfId="247"/>
    <cellStyle name="常规 91" xfId="248"/>
    <cellStyle name="常规 91 2" xfId="249"/>
    <cellStyle name="常规 92" xfId="250"/>
    <cellStyle name="常规 92 2" xfId="251"/>
    <cellStyle name="常规 93" xfId="252"/>
    <cellStyle name="常规 93 2" xfId="253"/>
    <cellStyle name="常规 94" xfId="254"/>
    <cellStyle name="常规 94 2" xfId="255"/>
    <cellStyle name="常规 95" xfId="256"/>
    <cellStyle name="常规 95 2" xfId="257"/>
    <cellStyle name="常规 96" xfId="258"/>
    <cellStyle name="常规 96 2" xfId="259"/>
    <cellStyle name="常规 97" xfId="260"/>
    <cellStyle name="常规 97 2" xfId="261"/>
    <cellStyle name="常规 98" xfId="262"/>
    <cellStyle name="常规 98 2" xfId="263"/>
    <cellStyle name="常规 99" xfId="264"/>
    <cellStyle name="常规 99 2" xfId="265"/>
    <cellStyle name="常规_Sheet1" xfId="3"/>
    <cellStyle name="常规_Sheet1_1" xfId="4"/>
    <cellStyle name="超链接 2" xfId="266"/>
    <cellStyle name="好 2" xfId="267"/>
    <cellStyle name="汇总 2" xfId="268"/>
    <cellStyle name="货币 2" xfId="269"/>
    <cellStyle name="计算 2" xfId="270"/>
    <cellStyle name="检查单元格 2" xfId="271"/>
    <cellStyle name="解释性文本 2" xfId="272"/>
    <cellStyle name="警告文本 2" xfId="273"/>
    <cellStyle name="链接单元格 2" xfId="274"/>
    <cellStyle name="千位分隔 2" xfId="275"/>
    <cellStyle name="千位分隔 3" xfId="276"/>
    <cellStyle name="强调文字颜色 1 2" xfId="277"/>
    <cellStyle name="强调文字颜色 2 2" xfId="278"/>
    <cellStyle name="强调文字颜色 3 2" xfId="279"/>
    <cellStyle name="强调文字颜色 4 2" xfId="280"/>
    <cellStyle name="强调文字颜色 5 2" xfId="281"/>
    <cellStyle name="强调文字颜色 6 2" xfId="282"/>
    <cellStyle name="适中 2" xfId="283"/>
    <cellStyle name="输出 2" xfId="284"/>
    <cellStyle name="输入 2" xfId="285"/>
    <cellStyle name="注释 2" xfId="28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=""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76825" y="285750"/>
          <a:ext cx="0" cy="6286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=""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97;&#38451;&#22823;&#24742;&#22478;&#26085;&#25253;20160305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晴 12/-1℃</v>
          </cell>
        </row>
        <row r="10">
          <cell r="B10">
            <v>84284</v>
          </cell>
        </row>
        <row r="11">
          <cell r="B11">
            <v>6891</v>
          </cell>
        </row>
      </sheetData>
      <sheetData sheetId="1"/>
      <sheetData sheetId="2"/>
      <sheetData sheetId="3">
        <row r="2">
          <cell r="N2">
            <v>42434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0"/>
  <dimension ref="A1:M535"/>
  <sheetViews>
    <sheetView tabSelected="1" topLeftCell="D1" workbookViewId="0">
      <pane ySplit="2" topLeftCell="A3" activePane="bottomLeft" state="frozen"/>
      <selection pane="bottomLeft" activeCell="I15" sqref="I15"/>
    </sheetView>
  </sheetViews>
  <sheetFormatPr defaultColWidth="9" defaultRowHeight="16.5"/>
  <cols>
    <col min="1" max="1" width="4.875" style="8" customWidth="1"/>
    <col min="2" max="2" width="6.75" style="60" customWidth="1"/>
    <col min="3" max="3" width="8.25" style="61" customWidth="1"/>
    <col min="4" max="4" width="22.25" style="62" customWidth="1"/>
    <col min="5" max="5" width="12.5" style="63" customWidth="1"/>
    <col min="6" max="6" width="12" style="60" customWidth="1"/>
    <col min="7" max="7" width="15" style="8" bestFit="1" customWidth="1"/>
    <col min="8" max="8" width="10.625" style="8" customWidth="1"/>
    <col min="9" max="9" width="16.75" style="8" bestFit="1" customWidth="1"/>
    <col min="10" max="10" width="18.625" style="8" bestFit="1" customWidth="1"/>
    <col min="11" max="11" width="11.875" style="8" customWidth="1"/>
    <col min="12" max="12" width="12" style="8" customWidth="1"/>
    <col min="13" max="13" width="19" style="9" customWidth="1"/>
    <col min="14" max="16384" width="9" style="8"/>
  </cols>
  <sheetData>
    <row r="1" spans="1:13" ht="22.5">
      <c r="A1" s="1" t="s">
        <v>0</v>
      </c>
      <c r="B1" s="2" t="str">
        <f>[1]P1!E4</f>
        <v>晴 12/-1℃</v>
      </c>
      <c r="C1" s="2"/>
      <c r="D1" s="3">
        <f>[1]其他!N2</f>
        <v>42434</v>
      </c>
      <c r="E1" s="4" t="s">
        <v>1</v>
      </c>
      <c r="F1" s="4"/>
      <c r="G1" s="5">
        <f>[1]其他!N2</f>
        <v>42434</v>
      </c>
      <c r="H1" s="6" t="s">
        <v>2</v>
      </c>
      <c r="I1" s="7">
        <f>[1]P1!B11</f>
        <v>6891</v>
      </c>
      <c r="J1" s="6" t="s">
        <v>3</v>
      </c>
      <c r="K1" s="7">
        <f>[1]P1!B10</f>
        <v>84284</v>
      </c>
      <c r="L1" s="8" t="s">
        <v>4</v>
      </c>
    </row>
    <row r="2" spans="1:13" s="15" customFormat="1" ht="49.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72360</v>
      </c>
      <c r="H3" s="19">
        <v>184</v>
      </c>
      <c r="I3" s="18">
        <f t="shared" ref="I3:I66" si="0">IF(OR(H3=0,G3=0),0,G3/H3)</f>
        <v>393.26086956521738</v>
      </c>
      <c r="J3" s="18">
        <v>111700</v>
      </c>
      <c r="K3" s="20">
        <f t="shared" ref="K3:K66" si="1">G3/$G$527</f>
        <v>5.2472045137247998E-3</v>
      </c>
      <c r="L3" s="18">
        <f t="shared" ref="L3:L66" si="2">G3/E3</f>
        <v>10.512048324043043</v>
      </c>
      <c r="M3" s="21"/>
    </row>
    <row r="4" spans="1:13" s="22" customFormat="1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21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>
      <c r="A5" s="16"/>
      <c r="B5" s="17" t="s">
        <v>22</v>
      </c>
      <c r="C5" s="23" t="s">
        <v>25</v>
      </c>
      <c r="D5" s="23" t="s">
        <v>26</v>
      </c>
      <c r="E5" s="18">
        <v>925.91</v>
      </c>
      <c r="F5" s="17" t="s">
        <v>21</v>
      </c>
      <c r="G5" s="18">
        <v>75831</v>
      </c>
      <c r="H5" s="19">
        <v>4</v>
      </c>
      <c r="I5" s="18">
        <f t="shared" si="0"/>
        <v>18957.75</v>
      </c>
      <c r="J5" s="18">
        <v>91511</v>
      </c>
      <c r="K5" s="20">
        <f t="shared" si="1"/>
        <v>5.4989049955813333E-3</v>
      </c>
      <c r="L5" s="18">
        <f t="shared" si="2"/>
        <v>81.898888660884964</v>
      </c>
      <c r="M5" s="24"/>
    </row>
    <row r="6" spans="1:13" s="22" customFormat="1">
      <c r="A6" s="25" t="s">
        <v>27</v>
      </c>
      <c r="B6" s="26"/>
      <c r="C6" s="26"/>
      <c r="D6" s="27"/>
      <c r="E6" s="28">
        <f>SUM(E3:E5)</f>
        <v>9374.51</v>
      </c>
      <c r="F6" s="27"/>
      <c r="G6" s="28">
        <f>SUM(G3:G5)</f>
        <v>148191</v>
      </c>
      <c r="H6" s="29">
        <f>SUM(H3:H5)</f>
        <v>188</v>
      </c>
      <c r="I6" s="28">
        <f t="shared" si="0"/>
        <v>788.25</v>
      </c>
      <c r="J6" s="28">
        <f>SUM(J3:J5)</f>
        <v>203211</v>
      </c>
      <c r="K6" s="30">
        <f t="shared" si="1"/>
        <v>1.0746109509306134E-2</v>
      </c>
      <c r="L6" s="28">
        <f t="shared" si="2"/>
        <v>15.807866224474665</v>
      </c>
      <c r="M6" s="31"/>
    </row>
    <row r="7" spans="1:13" s="22" customFormat="1">
      <c r="A7" s="16"/>
      <c r="B7" s="17" t="s">
        <v>28</v>
      </c>
      <c r="C7" s="23" t="s">
        <v>29</v>
      </c>
      <c r="D7" s="23" t="s">
        <v>30</v>
      </c>
      <c r="E7" s="18">
        <v>3152.89</v>
      </c>
      <c r="F7" s="17" t="s">
        <v>31</v>
      </c>
      <c r="G7" s="18">
        <v>57359</v>
      </c>
      <c r="H7" s="19">
        <v>240</v>
      </c>
      <c r="I7" s="18">
        <f t="shared" si="0"/>
        <v>238.99583333333334</v>
      </c>
      <c r="J7" s="18">
        <v>169265</v>
      </c>
      <c r="K7" s="20">
        <f t="shared" si="1"/>
        <v>4.1594030362457268E-3</v>
      </c>
      <c r="L7" s="18">
        <f t="shared" si="2"/>
        <v>18.192515438217001</v>
      </c>
      <c r="M7" s="21"/>
    </row>
    <row r="8" spans="1:13" s="22" customFormat="1">
      <c r="A8" s="25" t="s">
        <v>27</v>
      </c>
      <c r="B8" s="26"/>
      <c r="C8" s="26"/>
      <c r="D8" s="27"/>
      <c r="E8" s="28">
        <f>SUM(E7)</f>
        <v>3152.89</v>
      </c>
      <c r="F8" s="27"/>
      <c r="G8" s="28">
        <f>SUM(G7)</f>
        <v>57359</v>
      </c>
      <c r="H8" s="29">
        <f>SUM(H7)</f>
        <v>240</v>
      </c>
      <c r="I8" s="28">
        <f t="shared" si="0"/>
        <v>238.99583333333334</v>
      </c>
      <c r="J8" s="28">
        <f>SUM(J7)</f>
        <v>169265</v>
      </c>
      <c r="K8" s="30">
        <f t="shared" si="1"/>
        <v>4.1594030362457268E-3</v>
      </c>
      <c r="L8" s="28">
        <f t="shared" si="2"/>
        <v>18.192515438217001</v>
      </c>
      <c r="M8" s="31"/>
    </row>
    <row r="9" spans="1:13" s="22" customFormat="1">
      <c r="A9" s="16"/>
      <c r="B9" s="17" t="s">
        <v>32</v>
      </c>
      <c r="C9" s="23" t="s">
        <v>33</v>
      </c>
      <c r="D9" s="23" t="s">
        <v>34</v>
      </c>
      <c r="E9" s="18">
        <v>62.190000000000005</v>
      </c>
      <c r="F9" s="17" t="s">
        <v>35</v>
      </c>
      <c r="G9" s="18">
        <v>6195</v>
      </c>
      <c r="H9" s="19">
        <v>17</v>
      </c>
      <c r="I9" s="18">
        <f t="shared" si="0"/>
        <v>364.41176470588238</v>
      </c>
      <c r="J9" s="18">
        <v>28525</v>
      </c>
      <c r="K9" s="20">
        <f t="shared" si="1"/>
        <v>4.4923206139476415E-4</v>
      </c>
      <c r="L9" s="18">
        <f t="shared" si="2"/>
        <v>99.614085865894836</v>
      </c>
      <c r="M9" s="24"/>
    </row>
    <row r="10" spans="1:13" s="22" customFormat="1">
      <c r="A10" s="16"/>
      <c r="B10" s="17" t="s">
        <v>32</v>
      </c>
      <c r="C10" s="23" t="s">
        <v>36</v>
      </c>
      <c r="D10" s="23" t="s">
        <v>37</v>
      </c>
      <c r="E10" s="18">
        <v>182.88</v>
      </c>
      <c r="F10" s="17" t="s">
        <v>38</v>
      </c>
      <c r="G10" s="18">
        <v>41498</v>
      </c>
      <c r="H10" s="19">
        <v>906</v>
      </c>
      <c r="I10" s="18">
        <f t="shared" si="0"/>
        <v>45.803532008830025</v>
      </c>
      <c r="J10" s="18">
        <v>167056.08000000002</v>
      </c>
      <c r="K10" s="20">
        <f t="shared" si="1"/>
        <v>3.0092384315996649E-3</v>
      </c>
      <c r="L10" s="18">
        <f t="shared" si="2"/>
        <v>226.91382327209101</v>
      </c>
      <c r="M10" s="24"/>
    </row>
    <row r="11" spans="1:13" s="22" customFormat="1">
      <c r="A11" s="16"/>
      <c r="B11" s="17" t="s">
        <v>39</v>
      </c>
      <c r="C11" s="23" t="s">
        <v>40</v>
      </c>
      <c r="D11" s="23" t="s">
        <v>41</v>
      </c>
      <c r="E11" s="18">
        <v>200</v>
      </c>
      <c r="F11" s="17" t="s">
        <v>42</v>
      </c>
      <c r="G11" s="18">
        <v>24924</v>
      </c>
      <c r="H11" s="19">
        <v>19</v>
      </c>
      <c r="I11" s="18">
        <f t="shared" si="0"/>
        <v>1311.7894736842106</v>
      </c>
      <c r="J11" s="18">
        <v>59718</v>
      </c>
      <c r="K11" s="20">
        <f t="shared" si="1"/>
        <v>1.8073704436163199E-3</v>
      </c>
      <c r="L11" s="18">
        <f t="shared" si="2"/>
        <v>124.62</v>
      </c>
      <c r="M11" s="24"/>
    </row>
    <row r="12" spans="1:13" s="22" customFormat="1">
      <c r="A12" s="16"/>
      <c r="B12" s="17" t="s">
        <v>32</v>
      </c>
      <c r="C12" s="23" t="s">
        <v>43</v>
      </c>
      <c r="D12" s="23" t="s">
        <v>44</v>
      </c>
      <c r="E12" s="18">
        <v>71.62</v>
      </c>
      <c r="F12" s="17" t="s">
        <v>45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>
      <c r="A13" s="16"/>
      <c r="B13" s="17" t="s">
        <v>32</v>
      </c>
      <c r="C13" s="23" t="s">
        <v>46</v>
      </c>
      <c r="D13" s="23" t="s">
        <v>47</v>
      </c>
      <c r="E13" s="18">
        <v>99</v>
      </c>
      <c r="F13" s="17" t="s">
        <v>48</v>
      </c>
      <c r="G13" s="18">
        <v>6614</v>
      </c>
      <c r="H13" s="19">
        <v>2</v>
      </c>
      <c r="I13" s="18">
        <f t="shared" si="0"/>
        <v>3307</v>
      </c>
      <c r="J13" s="18">
        <v>24607.4</v>
      </c>
      <c r="K13" s="20">
        <f t="shared" si="1"/>
        <v>4.7961595707263444E-4</v>
      </c>
      <c r="L13" s="18">
        <f t="shared" si="2"/>
        <v>66.808080808080803</v>
      </c>
      <c r="M13" s="24"/>
    </row>
    <row r="14" spans="1:13" s="22" customFormat="1">
      <c r="A14" s="16"/>
      <c r="B14" s="17" t="s">
        <v>32</v>
      </c>
      <c r="C14" s="23" t="s">
        <v>49</v>
      </c>
      <c r="D14" s="23" t="s">
        <v>50</v>
      </c>
      <c r="E14" s="18">
        <v>33</v>
      </c>
      <c r="F14" s="17" t="s">
        <v>45</v>
      </c>
      <c r="G14" s="18">
        <v>106982</v>
      </c>
      <c r="H14" s="19">
        <v>56</v>
      </c>
      <c r="I14" s="18">
        <f t="shared" si="0"/>
        <v>1910.3928571428571</v>
      </c>
      <c r="J14" s="18">
        <v>268566</v>
      </c>
      <c r="K14" s="20">
        <f t="shared" si="1"/>
        <v>7.7578279890451428E-3</v>
      </c>
      <c r="L14" s="18">
        <f t="shared" si="2"/>
        <v>3241.878787878788</v>
      </c>
      <c r="M14" s="24"/>
    </row>
    <row r="15" spans="1:13" s="22" customFormat="1">
      <c r="A15" s="16"/>
      <c r="B15" s="17" t="s">
        <v>32</v>
      </c>
      <c r="C15" s="17" t="s">
        <v>51</v>
      </c>
      <c r="D15" s="17" t="s">
        <v>52</v>
      </c>
      <c r="E15" s="18">
        <v>70</v>
      </c>
      <c r="F15" s="17" t="s">
        <v>35</v>
      </c>
      <c r="G15" s="18">
        <v>36434</v>
      </c>
      <c r="H15" s="19">
        <v>66</v>
      </c>
      <c r="I15" s="18">
        <f t="shared" si="0"/>
        <v>552.030303030303</v>
      </c>
      <c r="J15" s="18">
        <v>87082</v>
      </c>
      <c r="K15" s="20">
        <f t="shared" si="1"/>
        <v>2.6420211339559059E-3</v>
      </c>
      <c r="L15" s="18">
        <f t="shared" si="2"/>
        <v>520.48571428571427</v>
      </c>
      <c r="M15" s="24"/>
    </row>
    <row r="16" spans="1:13" s="22" customFormat="1">
      <c r="A16" s="16"/>
      <c r="B16" s="17" t="s">
        <v>32</v>
      </c>
      <c r="C16" s="17" t="s">
        <v>53</v>
      </c>
      <c r="D16" s="17" t="s">
        <v>54</v>
      </c>
      <c r="E16" s="18">
        <v>36</v>
      </c>
      <c r="F16" s="17" t="s">
        <v>35</v>
      </c>
      <c r="G16" s="18">
        <v>30665</v>
      </c>
      <c r="H16" s="19">
        <v>47</v>
      </c>
      <c r="I16" s="18">
        <f t="shared" si="0"/>
        <v>652.44680851063833</v>
      </c>
      <c r="J16" s="18">
        <v>82120</v>
      </c>
      <c r="K16" s="20">
        <f t="shared" si="1"/>
        <v>2.2236805750880458E-3</v>
      </c>
      <c r="L16" s="18">
        <f t="shared" si="2"/>
        <v>851.80555555555554</v>
      </c>
      <c r="M16" s="24"/>
    </row>
    <row r="17" spans="1:13" s="22" customFormat="1">
      <c r="A17" s="16"/>
      <c r="B17" s="17" t="s">
        <v>32</v>
      </c>
      <c r="C17" s="17" t="s">
        <v>55</v>
      </c>
      <c r="D17" s="17" t="s">
        <v>56</v>
      </c>
      <c r="E17" s="18">
        <v>183</v>
      </c>
      <c r="F17" s="17" t="s">
        <v>38</v>
      </c>
      <c r="G17" s="18">
        <v>24575.7</v>
      </c>
      <c r="H17" s="19">
        <v>312</v>
      </c>
      <c r="I17" s="18">
        <f t="shared" si="0"/>
        <v>78.768269230769235</v>
      </c>
      <c r="J17" s="18">
        <v>50037.600000000006</v>
      </c>
      <c r="K17" s="20">
        <f t="shared" si="1"/>
        <v>1.7821133771136896E-3</v>
      </c>
      <c r="L17" s="18">
        <f t="shared" si="2"/>
        <v>134.29344262295083</v>
      </c>
      <c r="M17" s="24"/>
    </row>
    <row r="18" spans="1:13" s="22" customFormat="1">
      <c r="A18" s="16"/>
      <c r="B18" s="17" t="s">
        <v>32</v>
      </c>
      <c r="C18" s="17" t="s">
        <v>57</v>
      </c>
      <c r="D18" s="17" t="s">
        <v>58</v>
      </c>
      <c r="E18" s="18">
        <v>1805.62</v>
      </c>
      <c r="F18" s="17" t="s">
        <v>48</v>
      </c>
      <c r="G18" s="18">
        <v>184123.1</v>
      </c>
      <c r="H18" s="19">
        <v>552</v>
      </c>
      <c r="I18" s="18">
        <f t="shared" si="0"/>
        <v>333.55634057971014</v>
      </c>
      <c r="J18" s="18">
        <v>467891</v>
      </c>
      <c r="K18" s="20">
        <f t="shared" si="1"/>
        <v>1.3351735232186329E-2</v>
      </c>
      <c r="L18" s="18">
        <f t="shared" si="2"/>
        <v>101.97223114498068</v>
      </c>
      <c r="M18" s="24"/>
    </row>
    <row r="19" spans="1:13" s="22" customFormat="1">
      <c r="A19" s="16"/>
      <c r="B19" s="17" t="s">
        <v>32</v>
      </c>
      <c r="C19" s="17" t="s">
        <v>59</v>
      </c>
      <c r="D19" s="17" t="s">
        <v>60</v>
      </c>
      <c r="E19" s="18">
        <v>45.82</v>
      </c>
      <c r="F19" s="17" t="s">
        <v>45</v>
      </c>
      <c r="G19" s="18">
        <v>8240</v>
      </c>
      <c r="H19" s="19">
        <v>5</v>
      </c>
      <c r="I19" s="18">
        <f t="shared" si="0"/>
        <v>1648</v>
      </c>
      <c r="J19" s="18">
        <v>30658</v>
      </c>
      <c r="K19" s="20">
        <f t="shared" si="1"/>
        <v>5.9752577657673229E-4</v>
      </c>
      <c r="L19" s="18">
        <f t="shared" si="2"/>
        <v>179.83413356612832</v>
      </c>
      <c r="M19" s="24"/>
    </row>
    <row r="20" spans="1:13" s="22" customFormat="1">
      <c r="A20" s="16"/>
      <c r="B20" s="17" t="s">
        <v>32</v>
      </c>
      <c r="C20" s="17" t="s">
        <v>61</v>
      </c>
      <c r="D20" s="17" t="s">
        <v>62</v>
      </c>
      <c r="E20" s="18">
        <v>60.93</v>
      </c>
      <c r="F20" s="17" t="s">
        <v>45</v>
      </c>
      <c r="G20" s="18">
        <v>13064</v>
      </c>
      <c r="H20" s="19">
        <v>3</v>
      </c>
      <c r="I20" s="18">
        <f t="shared" si="0"/>
        <v>4354.666666666667</v>
      </c>
      <c r="J20" s="18">
        <v>78142</v>
      </c>
      <c r="K20" s="20">
        <f t="shared" si="1"/>
        <v>9.4733941082505231E-4</v>
      </c>
      <c r="L20" s="18">
        <f t="shared" si="2"/>
        <v>214.40997866404069</v>
      </c>
      <c r="M20" s="24"/>
    </row>
    <row r="21" spans="1:13">
      <c r="A21" s="16"/>
      <c r="B21" s="17" t="s">
        <v>39</v>
      </c>
      <c r="C21" s="23" t="s">
        <v>63</v>
      </c>
      <c r="D21" s="23" t="s">
        <v>64</v>
      </c>
      <c r="E21" s="18">
        <v>386.01</v>
      </c>
      <c r="F21" s="17" t="s">
        <v>35</v>
      </c>
      <c r="G21" s="18">
        <v>200093.4</v>
      </c>
      <c r="H21" s="19">
        <v>459</v>
      </c>
      <c r="I21" s="18">
        <f t="shared" si="0"/>
        <v>435.93333333333334</v>
      </c>
      <c r="J21" s="18">
        <v>673484.9</v>
      </c>
      <c r="K21" s="20">
        <f t="shared" si="1"/>
        <v>1.450982575520373E-2</v>
      </c>
      <c r="L21" s="18">
        <f t="shared" si="2"/>
        <v>518.36325483795758</v>
      </c>
      <c r="M21" s="32"/>
    </row>
    <row r="22" spans="1:13">
      <c r="A22" s="16"/>
      <c r="B22" s="17" t="s">
        <v>32</v>
      </c>
      <c r="C22" s="23" t="s">
        <v>65</v>
      </c>
      <c r="D22" s="23" t="s">
        <v>66</v>
      </c>
      <c r="E22" s="18">
        <v>63.87</v>
      </c>
      <c r="F22" s="17" t="s">
        <v>35</v>
      </c>
      <c r="G22" s="18">
        <v>41840</v>
      </c>
      <c r="H22" s="19">
        <v>99</v>
      </c>
      <c r="I22" s="18">
        <f t="shared" si="0"/>
        <v>422.62626262626264</v>
      </c>
      <c r="J22" s="18">
        <v>161267.5</v>
      </c>
      <c r="K22" s="20">
        <f t="shared" si="1"/>
        <v>3.0340386519381651E-3</v>
      </c>
      <c r="L22" s="18">
        <f t="shared" si="2"/>
        <v>655.08063253483647</v>
      </c>
      <c r="M22" s="32"/>
    </row>
    <row r="23" spans="1:13" s="22" customFormat="1">
      <c r="A23" s="16"/>
      <c r="B23" s="17" t="s">
        <v>39</v>
      </c>
      <c r="C23" s="23" t="s">
        <v>67</v>
      </c>
      <c r="D23" s="23" t="s">
        <v>68</v>
      </c>
      <c r="E23" s="18">
        <v>140</v>
      </c>
      <c r="F23" s="17" t="s">
        <v>48</v>
      </c>
      <c r="G23" s="18">
        <v>29776</v>
      </c>
      <c r="H23" s="19">
        <v>13</v>
      </c>
      <c r="I23" s="18">
        <f t="shared" si="0"/>
        <v>2290.4615384615386</v>
      </c>
      <c r="J23" s="18">
        <v>86305</v>
      </c>
      <c r="K23" s="20">
        <f t="shared" si="1"/>
        <v>2.1592145052607746E-3</v>
      </c>
      <c r="L23" s="18">
        <f t="shared" si="2"/>
        <v>212.68571428571428</v>
      </c>
      <c r="M23" s="24"/>
    </row>
    <row r="24" spans="1:13" s="22" customFormat="1">
      <c r="A24" s="16"/>
      <c r="B24" s="17" t="s">
        <v>39</v>
      </c>
      <c r="C24" s="23" t="s">
        <v>69</v>
      </c>
      <c r="D24" s="23" t="s">
        <v>70</v>
      </c>
      <c r="E24" s="18">
        <v>80</v>
      </c>
      <c r="F24" s="17" t="s">
        <v>48</v>
      </c>
      <c r="G24" s="18">
        <v>5406</v>
      </c>
      <c r="H24" s="19">
        <v>3</v>
      </c>
      <c r="I24" s="18">
        <f t="shared" si="0"/>
        <v>1802</v>
      </c>
      <c r="J24" s="18">
        <v>19637</v>
      </c>
      <c r="K24" s="20">
        <f t="shared" si="1"/>
        <v>3.9201751798225912E-4</v>
      </c>
      <c r="L24" s="18">
        <f t="shared" si="2"/>
        <v>67.575000000000003</v>
      </c>
      <c r="M24" s="24"/>
    </row>
    <row r="25" spans="1:13" s="22" customFormat="1">
      <c r="A25" s="16"/>
      <c r="B25" s="17" t="s">
        <v>39</v>
      </c>
      <c r="C25" s="23" t="s">
        <v>71</v>
      </c>
      <c r="D25" s="23" t="s">
        <v>72</v>
      </c>
      <c r="E25" s="18">
        <v>100.1</v>
      </c>
      <c r="F25" s="17" t="s">
        <v>48</v>
      </c>
      <c r="G25" s="18">
        <v>18561</v>
      </c>
      <c r="H25" s="19">
        <v>10</v>
      </c>
      <c r="I25" s="18">
        <f t="shared" si="0"/>
        <v>1856.1</v>
      </c>
      <c r="J25" s="18">
        <v>41356</v>
      </c>
      <c r="K25" s="20">
        <f t="shared" si="1"/>
        <v>1.3459558178447485E-3</v>
      </c>
      <c r="L25" s="18">
        <f t="shared" si="2"/>
        <v>185.42457542457544</v>
      </c>
      <c r="M25" s="24"/>
    </row>
    <row r="26" spans="1:13" s="22" customFormat="1">
      <c r="A26" s="16"/>
      <c r="B26" s="17" t="s">
        <v>39</v>
      </c>
      <c r="C26" s="23" t="s">
        <v>73</v>
      </c>
      <c r="D26" s="23" t="s">
        <v>74</v>
      </c>
      <c r="E26" s="18">
        <v>173.59</v>
      </c>
      <c r="F26" s="17" t="s">
        <v>48</v>
      </c>
      <c r="G26" s="18">
        <v>7300</v>
      </c>
      <c r="H26" s="19">
        <v>5</v>
      </c>
      <c r="I26" s="18">
        <f t="shared" si="0"/>
        <v>1460</v>
      </c>
      <c r="J26" s="18">
        <v>31688</v>
      </c>
      <c r="K26" s="20">
        <f t="shared" si="1"/>
        <v>5.2936142827793038E-4</v>
      </c>
      <c r="L26" s="18">
        <f t="shared" si="2"/>
        <v>42.053113658620887</v>
      </c>
      <c r="M26" s="24"/>
    </row>
    <row r="27" spans="1:13" s="22" customFormat="1">
      <c r="A27" s="16"/>
      <c r="B27" s="17" t="s">
        <v>39</v>
      </c>
      <c r="C27" s="23" t="s">
        <v>75</v>
      </c>
      <c r="D27" s="17" t="s">
        <v>76</v>
      </c>
      <c r="E27" s="18">
        <v>79.510000000000005</v>
      </c>
      <c r="F27" s="17" t="s">
        <v>45</v>
      </c>
      <c r="G27" s="18">
        <v>78391</v>
      </c>
      <c r="H27" s="19">
        <v>5</v>
      </c>
      <c r="I27" s="18">
        <f t="shared" si="0"/>
        <v>15678.2</v>
      </c>
      <c r="J27" s="18">
        <v>305102</v>
      </c>
      <c r="K27" s="20">
        <f t="shared" si="1"/>
        <v>5.6845440717993474E-3</v>
      </c>
      <c r="L27" s="18">
        <f t="shared" si="2"/>
        <v>985.92629857879501</v>
      </c>
      <c r="M27" s="24"/>
    </row>
    <row r="28" spans="1:13" s="22" customFormat="1">
      <c r="A28" s="16"/>
      <c r="B28" s="17" t="s">
        <v>39</v>
      </c>
      <c r="C28" s="23" t="s">
        <v>77</v>
      </c>
      <c r="D28" s="17" t="s">
        <v>78</v>
      </c>
      <c r="E28" s="18">
        <v>75.150000000000006</v>
      </c>
      <c r="F28" s="17" t="s">
        <v>45</v>
      </c>
      <c r="G28" s="18">
        <v>12190</v>
      </c>
      <c r="H28" s="19">
        <v>18</v>
      </c>
      <c r="I28" s="18">
        <f t="shared" si="0"/>
        <v>677.22222222222217</v>
      </c>
      <c r="J28" s="18">
        <v>62944</v>
      </c>
      <c r="K28" s="20">
        <f t="shared" si="1"/>
        <v>8.8396106995999597E-4</v>
      </c>
      <c r="L28" s="18">
        <f t="shared" si="2"/>
        <v>162.20891550232867</v>
      </c>
      <c r="M28" s="24"/>
    </row>
    <row r="29" spans="1:13" s="22" customFormat="1">
      <c r="A29" s="16"/>
      <c r="B29" s="17" t="s">
        <v>32</v>
      </c>
      <c r="C29" s="23" t="s">
        <v>79</v>
      </c>
      <c r="D29" s="17" t="s">
        <v>80</v>
      </c>
      <c r="E29" s="18">
        <v>65.83</v>
      </c>
      <c r="F29" s="17" t="s">
        <v>35</v>
      </c>
      <c r="G29" s="18">
        <v>101488.1</v>
      </c>
      <c r="H29" s="19">
        <v>294</v>
      </c>
      <c r="I29" s="18">
        <f t="shared" si="0"/>
        <v>345.19761904761907</v>
      </c>
      <c r="J29" s="18">
        <v>287893.19999999995</v>
      </c>
      <c r="K29" s="20">
        <f t="shared" si="1"/>
        <v>7.3594363793443047E-3</v>
      </c>
      <c r="L29" s="18">
        <f t="shared" si="2"/>
        <v>1541.6694516178036</v>
      </c>
      <c r="M29" s="24"/>
    </row>
    <row r="30" spans="1:13" s="22" customFormat="1">
      <c r="A30" s="16"/>
      <c r="B30" s="17" t="s">
        <v>39</v>
      </c>
      <c r="C30" s="23" t="s">
        <v>81</v>
      </c>
      <c r="D30" s="23" t="s">
        <v>82</v>
      </c>
      <c r="E30" s="18">
        <v>747.79</v>
      </c>
      <c r="F30" s="17" t="s">
        <v>83</v>
      </c>
      <c r="G30" s="18">
        <v>156098</v>
      </c>
      <c r="H30" s="19">
        <v>1076</v>
      </c>
      <c r="I30" s="18">
        <f t="shared" si="0"/>
        <v>145.07249070631971</v>
      </c>
      <c r="J30" s="18">
        <v>475324</v>
      </c>
      <c r="K30" s="20">
        <f t="shared" si="1"/>
        <v>1.1319487702921694E-2</v>
      </c>
      <c r="L30" s="18">
        <f t="shared" si="2"/>
        <v>208.74577087150138</v>
      </c>
      <c r="M30" s="24"/>
    </row>
    <row r="31" spans="1:13" s="22" customFormat="1">
      <c r="A31" s="16"/>
      <c r="B31" s="17" t="s">
        <v>39</v>
      </c>
      <c r="C31" s="23" t="s">
        <v>84</v>
      </c>
      <c r="D31" s="17" t="s">
        <v>85</v>
      </c>
      <c r="E31" s="18">
        <v>89.39</v>
      </c>
      <c r="F31" s="17" t="s">
        <v>48</v>
      </c>
      <c r="G31" s="18">
        <v>12756</v>
      </c>
      <c r="H31" s="19">
        <v>5</v>
      </c>
      <c r="I31" s="18">
        <v>10</v>
      </c>
      <c r="J31" s="18">
        <v>22804</v>
      </c>
      <c r="K31" s="20">
        <f t="shared" si="1"/>
        <v>9.2500470946757258E-4</v>
      </c>
      <c r="L31" s="18">
        <f t="shared" si="2"/>
        <v>142.70052578588209</v>
      </c>
      <c r="M31" s="24"/>
    </row>
    <row r="32" spans="1:13" s="22" customFormat="1">
      <c r="A32" s="16"/>
      <c r="B32" s="17" t="s">
        <v>39</v>
      </c>
      <c r="C32" s="23" t="s">
        <v>86</v>
      </c>
      <c r="D32" s="17" t="s">
        <v>87</v>
      </c>
      <c r="E32" s="18">
        <v>827</v>
      </c>
      <c r="F32" s="17" t="s">
        <v>88</v>
      </c>
      <c r="G32" s="18">
        <v>1100000</v>
      </c>
      <c r="H32" s="19">
        <v>1</v>
      </c>
      <c r="I32" s="18">
        <f t="shared" ref="I32" si="3">IF(OR(H32=0,G32=0),0,G32/H32)</f>
        <v>1100000</v>
      </c>
      <c r="J32" s="18">
        <v>3360000</v>
      </c>
      <c r="K32" s="20">
        <f t="shared" si="1"/>
        <v>7.9766790562427858E-2</v>
      </c>
      <c r="L32" s="18">
        <f t="shared" si="2"/>
        <v>1330.1088270858525</v>
      </c>
      <c r="M32" s="24"/>
    </row>
    <row r="33" spans="1:13" s="22" customFormat="1">
      <c r="A33" s="16"/>
      <c r="B33" s="17" t="s">
        <v>32</v>
      </c>
      <c r="C33" s="23" t="s">
        <v>89</v>
      </c>
      <c r="D33" s="23" t="s">
        <v>90</v>
      </c>
      <c r="E33" s="18">
        <v>1954.7</v>
      </c>
      <c r="F33" s="17" t="s">
        <v>48</v>
      </c>
      <c r="G33" s="18">
        <v>326000</v>
      </c>
      <c r="H33" s="19">
        <v>800</v>
      </c>
      <c r="I33" s="18">
        <f t="shared" si="0"/>
        <v>407.5</v>
      </c>
      <c r="J33" s="18">
        <v>972000</v>
      </c>
      <c r="K33" s="20">
        <f t="shared" si="1"/>
        <v>2.3639976112137712E-2</v>
      </c>
      <c r="L33" s="18">
        <f t="shared" si="2"/>
        <v>166.7775106154397</v>
      </c>
      <c r="M33" s="24"/>
    </row>
    <row r="34" spans="1:13" s="22" customFormat="1">
      <c r="A34" s="16"/>
      <c r="B34" s="17" t="s">
        <v>32</v>
      </c>
      <c r="C34" s="23" t="s">
        <v>91</v>
      </c>
      <c r="D34" s="23" t="s">
        <v>92</v>
      </c>
      <c r="E34" s="18">
        <v>434.2</v>
      </c>
      <c r="F34" s="17" t="s">
        <v>48</v>
      </c>
      <c r="G34" s="18">
        <v>52000</v>
      </c>
      <c r="H34" s="19">
        <v>1</v>
      </c>
      <c r="I34" s="18">
        <f t="shared" si="0"/>
        <v>52000</v>
      </c>
      <c r="J34" s="18">
        <v>153500</v>
      </c>
      <c r="K34" s="20">
        <f t="shared" si="1"/>
        <v>3.7707937356784081E-3</v>
      </c>
      <c r="L34" s="18">
        <f t="shared" si="2"/>
        <v>119.76047904191617</v>
      </c>
      <c r="M34" s="24"/>
    </row>
    <row r="35" spans="1:13" s="22" customFormat="1">
      <c r="A35" s="16"/>
      <c r="B35" s="17" t="s">
        <v>93</v>
      </c>
      <c r="C35" s="23" t="s">
        <v>94</v>
      </c>
      <c r="D35" s="23" t="s">
        <v>95</v>
      </c>
      <c r="E35" s="18">
        <v>22</v>
      </c>
      <c r="F35" s="17" t="s">
        <v>38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>
      <c r="A36" s="16"/>
      <c r="B36" s="17" t="s">
        <v>32</v>
      </c>
      <c r="C36" s="23" t="s">
        <v>96</v>
      </c>
      <c r="D36" s="23" t="s">
        <v>97</v>
      </c>
      <c r="E36" s="18">
        <v>173</v>
      </c>
      <c r="F36" s="17" t="s">
        <v>98</v>
      </c>
      <c r="G36" s="18">
        <v>1250</v>
      </c>
      <c r="H36" s="19">
        <v>6</v>
      </c>
      <c r="I36" s="18">
        <f t="shared" si="0"/>
        <v>208.33333333333334</v>
      </c>
      <c r="J36" s="18">
        <v>3380</v>
      </c>
      <c r="K36" s="20">
        <f t="shared" si="1"/>
        <v>9.0644080184577113E-5</v>
      </c>
      <c r="L36" s="18">
        <f t="shared" si="2"/>
        <v>7.2254335260115603</v>
      </c>
      <c r="M36" s="24"/>
    </row>
    <row r="37" spans="1:13" s="22" customFormat="1">
      <c r="A37" s="16"/>
      <c r="B37" s="17" t="s">
        <v>39</v>
      </c>
      <c r="C37" s="23" t="s">
        <v>99</v>
      </c>
      <c r="D37" s="23" t="s">
        <v>100</v>
      </c>
      <c r="E37" s="18">
        <v>127.91</v>
      </c>
      <c r="F37" s="17" t="s">
        <v>38</v>
      </c>
      <c r="G37" s="18">
        <v>28855.9</v>
      </c>
      <c r="H37" s="19">
        <v>3</v>
      </c>
      <c r="I37" s="18">
        <f t="shared" si="0"/>
        <v>9618.6333333333332</v>
      </c>
      <c r="J37" s="18">
        <v>106712.80000000002</v>
      </c>
      <c r="K37" s="20">
        <f t="shared" si="1"/>
        <v>2.0924932107185112E-3</v>
      </c>
      <c r="L37" s="18">
        <f t="shared" si="2"/>
        <v>225.59534047377065</v>
      </c>
      <c r="M37" s="32"/>
    </row>
    <row r="38" spans="1:13" s="22" customFormat="1">
      <c r="A38" s="16"/>
      <c r="B38" s="17" t="s">
        <v>32</v>
      </c>
      <c r="C38" s="23" t="s">
        <v>101</v>
      </c>
      <c r="D38" s="23" t="s">
        <v>102</v>
      </c>
      <c r="E38" s="18">
        <v>140.08000000000001</v>
      </c>
      <c r="F38" s="17" t="s">
        <v>103</v>
      </c>
      <c r="G38" s="18">
        <v>28917</v>
      </c>
      <c r="H38" s="19">
        <v>1560</v>
      </c>
      <c r="I38" s="18">
        <f t="shared" si="0"/>
        <v>18.536538461538463</v>
      </c>
      <c r="J38" s="18">
        <v>137108.20000000001</v>
      </c>
      <c r="K38" s="20">
        <f t="shared" si="1"/>
        <v>2.0969238933579333E-3</v>
      </c>
      <c r="L38" s="18">
        <f t="shared" si="2"/>
        <v>206.43203883495144</v>
      </c>
      <c r="M38" s="32"/>
    </row>
    <row r="39" spans="1:13" s="22" customFormat="1">
      <c r="A39" s="16"/>
      <c r="B39" s="17" t="s">
        <v>32</v>
      </c>
      <c r="C39" s="23" t="s">
        <v>104</v>
      </c>
      <c r="D39" s="23" t="s">
        <v>105</v>
      </c>
      <c r="E39" s="18">
        <v>65.540000000000006</v>
      </c>
      <c r="F39" s="17" t="s">
        <v>45</v>
      </c>
      <c r="G39" s="18">
        <v>9769</v>
      </c>
      <c r="H39" s="19">
        <v>7</v>
      </c>
      <c r="I39" s="18">
        <f t="shared" si="0"/>
        <v>1395.5714285714287</v>
      </c>
      <c r="J39" s="18">
        <v>27759</v>
      </c>
      <c r="K39" s="20">
        <f t="shared" si="1"/>
        <v>7.0840161545850707E-4</v>
      </c>
      <c r="L39" s="18">
        <f t="shared" si="2"/>
        <v>149.05401281660053</v>
      </c>
      <c r="M39" s="24"/>
    </row>
    <row r="40" spans="1:13" s="22" customFormat="1">
      <c r="A40" s="16"/>
      <c r="B40" s="17" t="s">
        <v>32</v>
      </c>
      <c r="C40" s="23" t="s">
        <v>106</v>
      </c>
      <c r="D40" s="23" t="s">
        <v>107</v>
      </c>
      <c r="E40" s="18">
        <v>100.16</v>
      </c>
      <c r="F40" s="17" t="s">
        <v>48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>
      <c r="A41" s="16"/>
      <c r="B41" s="17" t="s">
        <v>32</v>
      </c>
      <c r="C41" s="23" t="s">
        <v>108</v>
      </c>
      <c r="D41" s="23" t="s">
        <v>109</v>
      </c>
      <c r="E41" s="18">
        <v>90</v>
      </c>
      <c r="F41" s="17" t="s">
        <v>48</v>
      </c>
      <c r="G41" s="18">
        <v>2877.3</v>
      </c>
      <c r="H41" s="19">
        <v>5</v>
      </c>
      <c r="I41" s="18">
        <f t="shared" si="0"/>
        <v>575.46</v>
      </c>
      <c r="J41" s="18">
        <v>37503.600000000006</v>
      </c>
      <c r="K41" s="20">
        <f t="shared" si="1"/>
        <v>2.0864816953206699E-4</v>
      </c>
      <c r="L41" s="18">
        <f t="shared" si="2"/>
        <v>31.970000000000002</v>
      </c>
      <c r="M41" s="24"/>
    </row>
    <row r="42" spans="1:13" s="22" customFormat="1">
      <c r="A42" s="16"/>
      <c r="B42" s="17" t="s">
        <v>32</v>
      </c>
      <c r="C42" s="23" t="s">
        <v>110</v>
      </c>
      <c r="D42" s="23" t="s">
        <v>111</v>
      </c>
      <c r="E42" s="18">
        <v>194.2</v>
      </c>
      <c r="F42" s="17" t="s">
        <v>48</v>
      </c>
      <c r="G42" s="18">
        <v>35194</v>
      </c>
      <c r="H42" s="19">
        <v>25</v>
      </c>
      <c r="I42" s="18">
        <f t="shared" si="0"/>
        <v>1407.76</v>
      </c>
      <c r="J42" s="18">
        <v>137451</v>
      </c>
      <c r="K42" s="20">
        <f t="shared" si="1"/>
        <v>2.5521022064128054E-3</v>
      </c>
      <c r="L42" s="18">
        <f t="shared" si="2"/>
        <v>181.22554067971166</v>
      </c>
      <c r="M42" s="24"/>
    </row>
    <row r="43" spans="1:13" s="22" customFormat="1">
      <c r="A43" s="16"/>
      <c r="B43" s="17" t="s">
        <v>32</v>
      </c>
      <c r="C43" s="23" t="s">
        <v>112</v>
      </c>
      <c r="D43" s="23" t="s">
        <v>113</v>
      </c>
      <c r="E43" s="18">
        <v>175</v>
      </c>
      <c r="F43" s="17" t="s">
        <v>42</v>
      </c>
      <c r="G43" s="18">
        <v>58494</v>
      </c>
      <c r="H43" s="19">
        <v>131</v>
      </c>
      <c r="I43" s="18">
        <f t="shared" si="0"/>
        <v>446.51908396946567</v>
      </c>
      <c r="J43" s="18">
        <v>171334</v>
      </c>
      <c r="K43" s="20">
        <f t="shared" si="1"/>
        <v>4.2417078610533232E-3</v>
      </c>
      <c r="L43" s="18">
        <f t="shared" si="2"/>
        <v>334.25142857142856</v>
      </c>
      <c r="M43" s="24"/>
    </row>
    <row r="44" spans="1:13" s="22" customFormat="1">
      <c r="A44" s="16"/>
      <c r="B44" s="17" t="s">
        <v>39</v>
      </c>
      <c r="C44" s="23" t="s">
        <v>114</v>
      </c>
      <c r="D44" s="23" t="s">
        <v>115</v>
      </c>
      <c r="E44" s="18">
        <v>32.630000000000003</v>
      </c>
      <c r="F44" s="17" t="s">
        <v>45</v>
      </c>
      <c r="G44" s="18">
        <v>3050</v>
      </c>
      <c r="H44" s="19">
        <v>5</v>
      </c>
      <c r="I44" s="18">
        <f t="shared" si="0"/>
        <v>610</v>
      </c>
      <c r="J44" s="18">
        <v>13500</v>
      </c>
      <c r="K44" s="20">
        <f t="shared" si="1"/>
        <v>2.2117155565036815E-4</v>
      </c>
      <c r="L44" s="18">
        <f t="shared" si="2"/>
        <v>93.472264787005813</v>
      </c>
      <c r="M44" s="24"/>
    </row>
    <row r="45" spans="1:13" s="22" customFormat="1">
      <c r="A45" s="16"/>
      <c r="B45" s="17" t="s">
        <v>32</v>
      </c>
      <c r="C45" s="23" t="s">
        <v>116</v>
      </c>
      <c r="D45" s="23" t="s">
        <v>117</v>
      </c>
      <c r="E45" s="18">
        <v>73.900000000000006</v>
      </c>
      <c r="F45" s="17" t="s">
        <v>45</v>
      </c>
      <c r="G45" s="18">
        <v>53288</v>
      </c>
      <c r="H45" s="19">
        <v>30</v>
      </c>
      <c r="I45" s="18">
        <f t="shared" si="0"/>
        <v>1776.2666666666667</v>
      </c>
      <c r="J45" s="18">
        <v>185099.5</v>
      </c>
      <c r="K45" s="20">
        <f t="shared" si="1"/>
        <v>3.8641933959005963E-3</v>
      </c>
      <c r="L45" s="18">
        <f t="shared" si="2"/>
        <v>721.08254397834901</v>
      </c>
      <c r="M45" s="24"/>
    </row>
    <row r="46" spans="1:13" s="22" customFormat="1">
      <c r="A46" s="16"/>
      <c r="B46" s="17" t="s">
        <v>32</v>
      </c>
      <c r="C46" s="23" t="s">
        <v>118</v>
      </c>
      <c r="D46" s="23" t="s">
        <v>119</v>
      </c>
      <c r="E46" s="18">
        <v>49.76</v>
      </c>
      <c r="F46" s="17" t="s">
        <v>45</v>
      </c>
      <c r="G46" s="18">
        <v>19820</v>
      </c>
      <c r="H46" s="19">
        <v>3</v>
      </c>
      <c r="I46" s="18">
        <f t="shared" si="0"/>
        <v>6606.666666666667</v>
      </c>
      <c r="J46" s="18">
        <v>56680</v>
      </c>
      <c r="K46" s="20">
        <f t="shared" si="1"/>
        <v>1.4372525354066547E-3</v>
      </c>
      <c r="L46" s="18">
        <f t="shared" si="2"/>
        <v>398.31189710610931</v>
      </c>
      <c r="M46" s="24"/>
    </row>
    <row r="47" spans="1:13" s="22" customFormat="1">
      <c r="A47" s="16"/>
      <c r="B47" s="17" t="s">
        <v>32</v>
      </c>
      <c r="C47" s="23" t="s">
        <v>120</v>
      </c>
      <c r="D47" s="23" t="s">
        <v>121</v>
      </c>
      <c r="E47" s="18">
        <v>60</v>
      </c>
      <c r="F47" s="17" t="s">
        <v>45</v>
      </c>
      <c r="G47" s="18">
        <v>10460</v>
      </c>
      <c r="H47" s="19">
        <v>11</v>
      </c>
      <c r="I47" s="18">
        <f t="shared" si="0"/>
        <v>950.90909090909088</v>
      </c>
      <c r="J47" s="18">
        <v>61330</v>
      </c>
      <c r="K47" s="20">
        <f t="shared" si="1"/>
        <v>7.5850966298454127E-4</v>
      </c>
      <c r="L47" s="18">
        <f t="shared" si="2"/>
        <v>174.33333333333334</v>
      </c>
      <c r="M47" s="24"/>
    </row>
    <row r="48" spans="1:13" s="22" customFormat="1">
      <c r="A48" s="16"/>
      <c r="B48" s="17" t="s">
        <v>32</v>
      </c>
      <c r="C48" s="23" t="s">
        <v>122</v>
      </c>
      <c r="D48" s="17" t="s">
        <v>123</v>
      </c>
      <c r="E48" s="18">
        <v>75.680000000000007</v>
      </c>
      <c r="F48" s="17" t="s">
        <v>48</v>
      </c>
      <c r="G48" s="18">
        <v>8500</v>
      </c>
      <c r="H48" s="19">
        <v>2</v>
      </c>
      <c r="I48" s="18">
        <f t="shared" si="0"/>
        <v>4250</v>
      </c>
      <c r="J48" s="18">
        <v>43170</v>
      </c>
      <c r="K48" s="20">
        <f t="shared" si="1"/>
        <v>6.1637974525512434E-4</v>
      </c>
      <c r="L48" s="18">
        <f t="shared" si="2"/>
        <v>112.31501057082451</v>
      </c>
      <c r="M48" s="24"/>
    </row>
    <row r="49" spans="1:13" s="22" customFormat="1">
      <c r="A49" s="16"/>
      <c r="B49" s="17" t="s">
        <v>32</v>
      </c>
      <c r="C49" s="23" t="s">
        <v>124</v>
      </c>
      <c r="D49" s="17" t="s">
        <v>125</v>
      </c>
      <c r="E49" s="18">
        <v>81</v>
      </c>
      <c r="F49" s="17" t="s">
        <v>35</v>
      </c>
      <c r="G49" s="18">
        <v>58360</v>
      </c>
      <c r="H49" s="19">
        <v>37</v>
      </c>
      <c r="I49" s="18">
        <f t="shared" si="0"/>
        <v>1577.2972972972973</v>
      </c>
      <c r="J49" s="18">
        <v>169420</v>
      </c>
      <c r="K49" s="20">
        <f t="shared" si="1"/>
        <v>4.231990815657536E-3</v>
      </c>
      <c r="L49" s="18">
        <f t="shared" si="2"/>
        <v>720.49382716049388</v>
      </c>
      <c r="M49" s="24"/>
    </row>
    <row r="50" spans="1:13" s="22" customFormat="1">
      <c r="A50" s="16"/>
      <c r="B50" s="17" t="s">
        <v>32</v>
      </c>
      <c r="C50" s="23" t="s">
        <v>126</v>
      </c>
      <c r="D50" s="17" t="s">
        <v>127</v>
      </c>
      <c r="E50" s="18">
        <v>2261.48</v>
      </c>
      <c r="F50" s="17" t="s">
        <v>48</v>
      </c>
      <c r="G50" s="18">
        <v>250000</v>
      </c>
      <c r="H50" s="19">
        <v>1</v>
      </c>
      <c r="I50" s="18">
        <f t="shared" si="0"/>
        <v>250000</v>
      </c>
      <c r="J50" s="18">
        <v>788325</v>
      </c>
      <c r="K50" s="20">
        <f t="shared" si="1"/>
        <v>1.8128816036915421E-2</v>
      </c>
      <c r="L50" s="18">
        <f t="shared" si="2"/>
        <v>110.54707536657411</v>
      </c>
      <c r="M50" s="24"/>
    </row>
    <row r="51" spans="1:13" s="22" customFormat="1">
      <c r="A51" s="16"/>
      <c r="B51" s="17" t="s">
        <v>32</v>
      </c>
      <c r="C51" s="23" t="s">
        <v>128</v>
      </c>
      <c r="D51" s="17" t="s">
        <v>129</v>
      </c>
      <c r="E51" s="18">
        <v>508</v>
      </c>
      <c r="F51" s="17" t="s">
        <v>83</v>
      </c>
      <c r="G51" s="18">
        <v>21569</v>
      </c>
      <c r="H51" s="19">
        <v>70</v>
      </c>
      <c r="I51" s="18">
        <f t="shared" si="0"/>
        <v>308.12857142857143</v>
      </c>
      <c r="J51" s="18">
        <v>67855</v>
      </c>
      <c r="K51" s="20">
        <f t="shared" si="1"/>
        <v>1.564081732400915E-3</v>
      </c>
      <c r="L51" s="18">
        <f t="shared" si="2"/>
        <v>42.458661417322837</v>
      </c>
      <c r="M51" s="24"/>
    </row>
    <row r="52" spans="1:13" s="22" customFormat="1">
      <c r="A52" s="16"/>
      <c r="B52" s="17" t="s">
        <v>32</v>
      </c>
      <c r="C52" s="23" t="s">
        <v>130</v>
      </c>
      <c r="D52" s="23" t="s">
        <v>131</v>
      </c>
      <c r="E52" s="18">
        <v>27</v>
      </c>
      <c r="F52" s="17" t="s">
        <v>45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>
      <c r="A53" s="16"/>
      <c r="B53" s="17" t="s">
        <v>32</v>
      </c>
      <c r="C53" s="23" t="s">
        <v>132</v>
      </c>
      <c r="D53" s="17" t="s">
        <v>133</v>
      </c>
      <c r="E53" s="18">
        <v>22</v>
      </c>
      <c r="F53" s="17" t="s">
        <v>45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>
      <c r="A54" s="16"/>
      <c r="B54" s="17" t="s">
        <v>32</v>
      </c>
      <c r="C54" s="33" t="s">
        <v>134</v>
      </c>
      <c r="D54" s="23" t="s">
        <v>135</v>
      </c>
      <c r="E54" s="18">
        <v>274.88</v>
      </c>
      <c r="F54" s="17" t="s">
        <v>38</v>
      </c>
      <c r="G54" s="18">
        <v>11342</v>
      </c>
      <c r="H54" s="19">
        <v>197</v>
      </c>
      <c r="I54" s="18">
        <f t="shared" si="0"/>
        <v>57.573604060913702</v>
      </c>
      <c r="J54" s="18">
        <v>38831</v>
      </c>
      <c r="K54" s="20">
        <f t="shared" si="1"/>
        <v>8.2246812596277886E-4</v>
      </c>
      <c r="L54" s="18">
        <f t="shared" si="2"/>
        <v>41.261641443538998</v>
      </c>
      <c r="M54" s="24"/>
    </row>
    <row r="55" spans="1:13" s="22" customFormat="1">
      <c r="A55" s="16"/>
      <c r="B55" s="17" t="s">
        <v>32</v>
      </c>
      <c r="C55" s="33" t="s">
        <v>136</v>
      </c>
      <c r="D55" s="23" t="s">
        <v>137</v>
      </c>
      <c r="E55" s="18">
        <v>21</v>
      </c>
      <c r="F55" s="17" t="s">
        <v>98</v>
      </c>
      <c r="G55" s="18">
        <v>1522</v>
      </c>
      <c r="H55" s="19">
        <v>26</v>
      </c>
      <c r="I55" s="18">
        <f t="shared" si="0"/>
        <v>58.53846153846154</v>
      </c>
      <c r="J55" s="18">
        <v>5625</v>
      </c>
      <c r="K55" s="20">
        <f t="shared" si="1"/>
        <v>1.103682320327411E-4</v>
      </c>
      <c r="L55" s="18">
        <f t="shared" si="2"/>
        <v>72.476190476190482</v>
      </c>
      <c r="M55" s="24"/>
    </row>
    <row r="56" spans="1:13" s="22" customFormat="1">
      <c r="A56" s="16"/>
      <c r="B56" s="17" t="s">
        <v>32</v>
      </c>
      <c r="C56" s="33" t="s">
        <v>138</v>
      </c>
      <c r="D56" s="23" t="s">
        <v>139</v>
      </c>
      <c r="E56" s="18">
        <v>608.08000000000004</v>
      </c>
      <c r="F56" s="17" t="s">
        <v>38</v>
      </c>
      <c r="G56" s="18">
        <v>24683</v>
      </c>
      <c r="H56" s="19">
        <v>126</v>
      </c>
      <c r="I56" s="18">
        <f t="shared" si="0"/>
        <v>195.89682539682539</v>
      </c>
      <c r="J56" s="18">
        <v>56844</v>
      </c>
      <c r="K56" s="20">
        <f t="shared" si="1"/>
        <v>1.7898942649567334E-3</v>
      </c>
      <c r="L56" s="18">
        <f t="shared" si="2"/>
        <v>40.59169846072885</v>
      </c>
      <c r="M56" s="24"/>
    </row>
    <row r="57" spans="1:13" s="22" customFormat="1">
      <c r="A57" s="34"/>
      <c r="B57" s="17" t="s">
        <v>39</v>
      </c>
      <c r="C57" s="23" t="s">
        <v>140</v>
      </c>
      <c r="D57" s="23" t="s">
        <v>141</v>
      </c>
      <c r="E57" s="35">
        <v>440</v>
      </c>
      <c r="F57" s="17" t="s">
        <v>48</v>
      </c>
      <c r="G57" s="18">
        <v>70000</v>
      </c>
      <c r="H57" s="19">
        <v>1</v>
      </c>
      <c r="I57" s="18">
        <f t="shared" si="0"/>
        <v>70000</v>
      </c>
      <c r="J57" s="18">
        <v>255000</v>
      </c>
      <c r="K57" s="20">
        <f t="shared" si="1"/>
        <v>5.076068490336318E-3</v>
      </c>
      <c r="L57" s="18">
        <f t="shared" si="2"/>
        <v>159.09090909090909</v>
      </c>
      <c r="M57" s="23"/>
    </row>
    <row r="58" spans="1:13" s="22" customFormat="1">
      <c r="A58" s="25" t="s">
        <v>27</v>
      </c>
      <c r="B58" s="26"/>
      <c r="C58" s="26"/>
      <c r="D58" s="27"/>
      <c r="E58" s="28">
        <f>SUM(E9:E56)</f>
        <v>13250.5</v>
      </c>
      <c r="F58" s="27"/>
      <c r="G58" s="28">
        <f>SUM(G9:G57)</f>
        <v>3323165.4999999995</v>
      </c>
      <c r="H58" s="29">
        <f>SUM(H9:H56)</f>
        <v>7019</v>
      </c>
      <c r="I58" s="28">
        <f t="shared" si="0"/>
        <v>473.45284228522576</v>
      </c>
      <c r="J58" s="28">
        <f>SUM(J9:J56)</f>
        <v>10105636.779999999</v>
      </c>
      <c r="K58" s="30">
        <f t="shared" si="1"/>
        <v>0.24098022403889621</v>
      </c>
      <c r="L58" s="28">
        <f t="shared" si="2"/>
        <v>250.79547941587106</v>
      </c>
      <c r="M58" s="31"/>
    </row>
    <row r="59" spans="1:13" s="22" customFormat="1">
      <c r="A59" s="16"/>
      <c r="B59" s="17" t="s">
        <v>93</v>
      </c>
      <c r="C59" s="36" t="s">
        <v>142</v>
      </c>
      <c r="D59" s="23" t="s">
        <v>143</v>
      </c>
      <c r="E59" s="18">
        <v>108.21</v>
      </c>
      <c r="F59" s="17" t="s">
        <v>48</v>
      </c>
      <c r="G59" s="18">
        <v>19919</v>
      </c>
      <c r="H59" s="19">
        <v>18</v>
      </c>
      <c r="I59" s="18">
        <f t="shared" si="0"/>
        <v>1106.6111111111111</v>
      </c>
      <c r="J59" s="18">
        <v>57047</v>
      </c>
      <c r="K59" s="20">
        <f t="shared" si="1"/>
        <v>1.4444315465572733E-3</v>
      </c>
      <c r="L59" s="18">
        <f t="shared" si="2"/>
        <v>184.07725718510306</v>
      </c>
      <c r="M59" s="32"/>
    </row>
    <row r="60" spans="1:13" s="22" customFormat="1">
      <c r="A60" s="16"/>
      <c r="B60" s="17" t="s">
        <v>144</v>
      </c>
      <c r="C60" s="36" t="s">
        <v>145</v>
      </c>
      <c r="D60" s="23" t="s">
        <v>146</v>
      </c>
      <c r="E60" s="18">
        <v>124.35</v>
      </c>
      <c r="F60" s="17" t="s">
        <v>48</v>
      </c>
      <c r="G60" s="18">
        <v>12419</v>
      </c>
      <c r="H60" s="19">
        <v>5</v>
      </c>
      <c r="I60" s="18">
        <f t="shared" si="0"/>
        <v>2483.8000000000002</v>
      </c>
      <c r="J60" s="18">
        <v>22685</v>
      </c>
      <c r="K60" s="20">
        <f t="shared" si="1"/>
        <v>9.0056706544981051E-4</v>
      </c>
      <c r="L60" s="18">
        <f t="shared" si="2"/>
        <v>99.871330920788097</v>
      </c>
      <c r="M60" s="32"/>
    </row>
    <row r="61" spans="1:13" s="22" customFormat="1">
      <c r="A61" s="16"/>
      <c r="B61" s="17" t="s">
        <v>93</v>
      </c>
      <c r="C61" s="36" t="s">
        <v>147</v>
      </c>
      <c r="D61" s="23" t="s">
        <v>148</v>
      </c>
      <c r="E61" s="18">
        <v>137.86000000000001</v>
      </c>
      <c r="F61" s="17" t="s">
        <v>48</v>
      </c>
      <c r="G61" s="18">
        <v>16200</v>
      </c>
      <c r="H61" s="19">
        <v>8</v>
      </c>
      <c r="I61" s="18">
        <f t="shared" si="0"/>
        <v>2025</v>
      </c>
      <c r="J61" s="18">
        <v>60030</v>
      </c>
      <c r="K61" s="20">
        <f t="shared" si="1"/>
        <v>1.1747472791921194E-3</v>
      </c>
      <c r="L61" s="18">
        <f t="shared" si="2"/>
        <v>117.5105179167271</v>
      </c>
      <c r="M61" s="32"/>
    </row>
    <row r="62" spans="1:13" s="22" customFormat="1">
      <c r="A62" s="16"/>
      <c r="B62" s="17" t="s">
        <v>93</v>
      </c>
      <c r="C62" s="36" t="s">
        <v>149</v>
      </c>
      <c r="D62" s="23" t="s">
        <v>150</v>
      </c>
      <c r="E62" s="18">
        <v>93.11</v>
      </c>
      <c r="F62" s="17" t="s">
        <v>48</v>
      </c>
      <c r="G62" s="18">
        <v>6104</v>
      </c>
      <c r="H62" s="19">
        <v>4</v>
      </c>
      <c r="I62" s="18">
        <f t="shared" si="0"/>
        <v>1526</v>
      </c>
      <c r="J62" s="18">
        <v>14449</v>
      </c>
      <c r="K62" s="20">
        <f t="shared" si="1"/>
        <v>4.4263317235732698E-4</v>
      </c>
      <c r="L62" s="18">
        <f t="shared" si="2"/>
        <v>65.556868220384487</v>
      </c>
      <c r="M62" s="32"/>
    </row>
    <row r="63" spans="1:13" s="22" customFormat="1">
      <c r="A63" s="16"/>
      <c r="B63" s="17" t="s">
        <v>93</v>
      </c>
      <c r="C63" s="36" t="s">
        <v>151</v>
      </c>
      <c r="D63" s="23" t="s">
        <v>152</v>
      </c>
      <c r="E63" s="18">
        <v>309.69</v>
      </c>
      <c r="F63" s="17" t="s">
        <v>48</v>
      </c>
      <c r="G63" s="18">
        <v>83242</v>
      </c>
      <c r="H63" s="19">
        <v>38</v>
      </c>
      <c r="I63" s="18">
        <f t="shared" si="0"/>
        <v>2190.5789473684213</v>
      </c>
      <c r="J63" s="18">
        <v>103173</v>
      </c>
      <c r="K63" s="20">
        <f t="shared" si="1"/>
        <v>6.0363156181796546E-3</v>
      </c>
      <c r="L63" s="18">
        <f t="shared" si="2"/>
        <v>268.79137201717845</v>
      </c>
      <c r="M63" s="32"/>
    </row>
    <row r="64" spans="1:13" s="22" customFormat="1">
      <c r="A64" s="16"/>
      <c r="B64" s="17" t="s">
        <v>144</v>
      </c>
      <c r="C64" s="36" t="s">
        <v>153</v>
      </c>
      <c r="D64" s="23" t="s">
        <v>154</v>
      </c>
      <c r="E64" s="18">
        <v>90</v>
      </c>
      <c r="F64" s="17" t="s">
        <v>42</v>
      </c>
      <c r="G64" s="18">
        <v>15784</v>
      </c>
      <c r="H64" s="19">
        <v>11</v>
      </c>
      <c r="I64" s="18">
        <f t="shared" si="0"/>
        <v>1434.909090909091</v>
      </c>
      <c r="J64" s="18">
        <v>60669</v>
      </c>
      <c r="K64" s="20">
        <f t="shared" si="1"/>
        <v>1.1445809293066922E-3</v>
      </c>
      <c r="L64" s="18">
        <f t="shared" si="2"/>
        <v>175.37777777777777</v>
      </c>
      <c r="M64" s="24"/>
    </row>
    <row r="65" spans="1:13" s="22" customFormat="1">
      <c r="A65" s="16"/>
      <c r="B65" s="17" t="s">
        <v>93</v>
      </c>
      <c r="C65" s="36" t="s">
        <v>155</v>
      </c>
      <c r="D65" s="23" t="s">
        <v>156</v>
      </c>
      <c r="E65" s="18">
        <v>59</v>
      </c>
      <c r="F65" s="17" t="s">
        <v>42</v>
      </c>
      <c r="G65" s="18">
        <v>18613</v>
      </c>
      <c r="H65" s="19">
        <v>19</v>
      </c>
      <c r="I65" s="18">
        <f t="shared" si="0"/>
        <v>979.63157894736844</v>
      </c>
      <c r="J65" s="18">
        <v>33235</v>
      </c>
      <c r="K65" s="20">
        <f t="shared" si="1"/>
        <v>1.349726611580427E-3</v>
      </c>
      <c r="L65" s="18">
        <f t="shared" si="2"/>
        <v>315.47457627118644</v>
      </c>
      <c r="M65" s="32"/>
    </row>
    <row r="66" spans="1:13" s="22" customFormat="1">
      <c r="A66" s="16"/>
      <c r="B66" s="17" t="s">
        <v>93</v>
      </c>
      <c r="C66" s="36" t="s">
        <v>157</v>
      </c>
      <c r="D66" s="23" t="s">
        <v>158</v>
      </c>
      <c r="E66" s="18">
        <v>80</v>
      </c>
      <c r="F66" s="17" t="s">
        <v>48</v>
      </c>
      <c r="G66" s="18">
        <v>13369</v>
      </c>
      <c r="H66" s="19">
        <v>7</v>
      </c>
      <c r="I66" s="18">
        <f t="shared" si="0"/>
        <v>1909.8571428571429</v>
      </c>
      <c r="J66" s="18">
        <v>29906.2</v>
      </c>
      <c r="K66" s="20">
        <f t="shared" si="1"/>
        <v>9.6945656639008918E-4</v>
      </c>
      <c r="L66" s="18">
        <f t="shared" si="2"/>
        <v>167.11250000000001</v>
      </c>
      <c r="M66" s="32"/>
    </row>
    <row r="67" spans="1:13" s="22" customFormat="1">
      <c r="A67" s="16"/>
      <c r="B67" s="17" t="s">
        <v>93</v>
      </c>
      <c r="C67" s="36" t="s">
        <v>159</v>
      </c>
      <c r="D67" s="23" t="s">
        <v>160</v>
      </c>
      <c r="E67" s="18">
        <v>72</v>
      </c>
      <c r="F67" s="17" t="s">
        <v>48</v>
      </c>
      <c r="G67" s="18">
        <v>5685</v>
      </c>
      <c r="H67" s="19">
        <v>6</v>
      </c>
      <c r="I67" s="18">
        <f t="shared" ref="I67:I130" si="4">IF(OR(H67=0,G67=0),0,G67/H67)</f>
        <v>947.5</v>
      </c>
      <c r="J67" s="18">
        <v>28305</v>
      </c>
      <c r="K67" s="20">
        <f t="shared" ref="K67:K130" si="5">G67/$G$527</f>
        <v>4.1224927667945669E-4</v>
      </c>
      <c r="L67" s="18">
        <f t="shared" ref="L67:L130" si="6">G67/E67</f>
        <v>78.958333333333329</v>
      </c>
      <c r="M67" s="32"/>
    </row>
    <row r="68" spans="1:13" s="22" customFormat="1">
      <c r="A68" s="16"/>
      <c r="B68" s="17" t="s">
        <v>144</v>
      </c>
      <c r="C68" s="23" t="s">
        <v>161</v>
      </c>
      <c r="D68" s="23" t="s">
        <v>107</v>
      </c>
      <c r="E68" s="18">
        <v>86.42</v>
      </c>
      <c r="F68" s="17" t="s">
        <v>48</v>
      </c>
      <c r="G68" s="18">
        <v>15540</v>
      </c>
      <c r="H68" s="19">
        <v>11</v>
      </c>
      <c r="I68" s="18">
        <f t="shared" si="4"/>
        <v>1412.7272727272727</v>
      </c>
      <c r="J68" s="18">
        <v>42148</v>
      </c>
      <c r="K68" s="20">
        <f t="shared" si="5"/>
        <v>1.1268872048546628E-3</v>
      </c>
      <c r="L68" s="18">
        <f t="shared" si="6"/>
        <v>179.81948623003933</v>
      </c>
      <c r="M68" s="32"/>
    </row>
    <row r="69" spans="1:13" s="22" customFormat="1">
      <c r="A69" s="16"/>
      <c r="B69" s="17" t="s">
        <v>144</v>
      </c>
      <c r="C69" s="23" t="s">
        <v>162</v>
      </c>
      <c r="D69" s="17" t="s">
        <v>163</v>
      </c>
      <c r="E69" s="18">
        <v>122.47</v>
      </c>
      <c r="F69" s="17" t="s">
        <v>48</v>
      </c>
      <c r="G69" s="18">
        <v>46876</v>
      </c>
      <c r="H69" s="19">
        <v>35</v>
      </c>
      <c r="I69" s="18">
        <f t="shared" si="4"/>
        <v>1339.3142857142857</v>
      </c>
      <c r="J69" s="18">
        <v>147914</v>
      </c>
      <c r="K69" s="20">
        <f t="shared" si="5"/>
        <v>3.3992255221857895E-3</v>
      </c>
      <c r="L69" s="18">
        <f t="shared" si="6"/>
        <v>382.75496039846496</v>
      </c>
      <c r="M69" s="32"/>
    </row>
    <row r="70" spans="1:13" s="22" customFormat="1">
      <c r="A70" s="16"/>
      <c r="B70" s="17" t="s">
        <v>93</v>
      </c>
      <c r="C70" s="23" t="s">
        <v>164</v>
      </c>
      <c r="D70" s="17" t="s">
        <v>165</v>
      </c>
      <c r="E70" s="18">
        <v>85</v>
      </c>
      <c r="F70" s="17" t="s">
        <v>48</v>
      </c>
      <c r="G70" s="18">
        <v>5362</v>
      </c>
      <c r="H70" s="19">
        <v>6</v>
      </c>
      <c r="I70" s="18">
        <f t="shared" si="4"/>
        <v>893.66666666666663</v>
      </c>
      <c r="J70" s="18">
        <v>20728</v>
      </c>
      <c r="K70" s="20">
        <f t="shared" si="5"/>
        <v>3.88826846359762E-4</v>
      </c>
      <c r="L70" s="18">
        <f t="shared" si="6"/>
        <v>63.082352941176474</v>
      </c>
      <c r="M70" s="32"/>
    </row>
    <row r="71" spans="1:13" s="22" customFormat="1">
      <c r="A71" s="16"/>
      <c r="B71" s="17" t="s">
        <v>93</v>
      </c>
      <c r="C71" s="23" t="s">
        <v>166</v>
      </c>
      <c r="D71" s="17" t="s">
        <v>167</v>
      </c>
      <c r="E71" s="18">
        <v>95</v>
      </c>
      <c r="F71" s="17" t="s">
        <v>48</v>
      </c>
      <c r="G71" s="18">
        <v>25314</v>
      </c>
      <c r="H71" s="19">
        <v>13</v>
      </c>
      <c r="I71" s="18">
        <f t="shared" si="4"/>
        <v>1947.2307692307693</v>
      </c>
      <c r="J71" s="18">
        <v>67988</v>
      </c>
      <c r="K71" s="20">
        <f t="shared" si="5"/>
        <v>1.835651396633908E-3</v>
      </c>
      <c r="L71" s="18">
        <f t="shared" si="6"/>
        <v>266.46315789473687</v>
      </c>
      <c r="M71" s="32"/>
    </row>
    <row r="72" spans="1:13" s="22" customFormat="1">
      <c r="A72" s="16"/>
      <c r="B72" s="17" t="s">
        <v>93</v>
      </c>
      <c r="C72" s="23" t="s">
        <v>168</v>
      </c>
      <c r="D72" s="17" t="s">
        <v>169</v>
      </c>
      <c r="E72" s="18">
        <v>179</v>
      </c>
      <c r="F72" s="17" t="s">
        <v>48</v>
      </c>
      <c r="G72" s="18">
        <v>29956.5</v>
      </c>
      <c r="H72" s="19">
        <v>33</v>
      </c>
      <c r="I72" s="18">
        <f t="shared" si="4"/>
        <v>907.77272727272725</v>
      </c>
      <c r="J72" s="18">
        <v>63997.5</v>
      </c>
      <c r="K72" s="20">
        <f t="shared" si="5"/>
        <v>2.1723035104394273E-3</v>
      </c>
      <c r="L72" s="18">
        <f t="shared" si="6"/>
        <v>167.35474860335196</v>
      </c>
      <c r="M72" s="32"/>
    </row>
    <row r="73" spans="1:13" s="22" customFormat="1">
      <c r="A73" s="16"/>
      <c r="B73" s="17" t="s">
        <v>93</v>
      </c>
      <c r="C73" s="23" t="s">
        <v>170</v>
      </c>
      <c r="D73" s="17" t="s">
        <v>171</v>
      </c>
      <c r="E73" s="18">
        <v>153</v>
      </c>
      <c r="F73" s="17" t="s">
        <v>48</v>
      </c>
      <c r="G73" s="18">
        <v>17660</v>
      </c>
      <c r="H73" s="19">
        <v>27</v>
      </c>
      <c r="I73" s="18">
        <f t="shared" si="4"/>
        <v>654.07407407407402</v>
      </c>
      <c r="J73" s="18">
        <v>40158.199999999997</v>
      </c>
      <c r="K73" s="20">
        <f t="shared" si="5"/>
        <v>1.2806195648477055E-3</v>
      </c>
      <c r="L73" s="18">
        <f t="shared" si="6"/>
        <v>115.42483660130719</v>
      </c>
      <c r="M73" s="32"/>
    </row>
    <row r="74" spans="1:13" s="22" customFormat="1">
      <c r="A74" s="16"/>
      <c r="B74" s="17" t="s">
        <v>93</v>
      </c>
      <c r="C74" s="23" t="s">
        <v>172</v>
      </c>
      <c r="D74" s="17" t="s">
        <v>173</v>
      </c>
      <c r="E74" s="18">
        <v>97</v>
      </c>
      <c r="F74" s="17" t="s">
        <v>48</v>
      </c>
      <c r="G74" s="18">
        <v>13374</v>
      </c>
      <c r="H74" s="19">
        <v>9</v>
      </c>
      <c r="I74" s="18">
        <f t="shared" si="4"/>
        <v>1486</v>
      </c>
      <c r="J74" s="18">
        <v>62469</v>
      </c>
      <c r="K74" s="20">
        <f t="shared" si="5"/>
        <v>9.6981914271082744E-4</v>
      </c>
      <c r="L74" s="18">
        <f t="shared" si="6"/>
        <v>137.8762886597938</v>
      </c>
      <c r="M74" s="32"/>
    </row>
    <row r="75" spans="1:13" s="22" customFormat="1">
      <c r="A75" s="16"/>
      <c r="B75" s="17" t="s">
        <v>93</v>
      </c>
      <c r="C75" s="23" t="s">
        <v>174</v>
      </c>
      <c r="D75" s="17" t="s">
        <v>175</v>
      </c>
      <c r="E75" s="18">
        <v>100</v>
      </c>
      <c r="F75" s="17" t="s">
        <v>48</v>
      </c>
      <c r="G75" s="18">
        <v>18292</v>
      </c>
      <c r="H75" s="19">
        <v>6</v>
      </c>
      <c r="I75" s="18">
        <f t="shared" si="4"/>
        <v>3048.6666666666665</v>
      </c>
      <c r="J75" s="18">
        <v>42095</v>
      </c>
      <c r="K75" s="20">
        <f t="shared" si="5"/>
        <v>1.3264492117890277E-3</v>
      </c>
      <c r="L75" s="18">
        <f t="shared" si="6"/>
        <v>182.92</v>
      </c>
      <c r="M75" s="24"/>
    </row>
    <row r="76" spans="1:13" s="22" customFormat="1">
      <c r="A76" s="16"/>
      <c r="B76" s="17" t="s">
        <v>144</v>
      </c>
      <c r="C76" s="23" t="s">
        <v>176</v>
      </c>
      <c r="D76" s="23" t="s">
        <v>177</v>
      </c>
      <c r="E76" s="18">
        <v>169.64</v>
      </c>
      <c r="F76" s="17" t="s">
        <v>48</v>
      </c>
      <c r="G76" s="18">
        <v>9770</v>
      </c>
      <c r="H76" s="19">
        <v>7</v>
      </c>
      <c r="I76" s="18">
        <f t="shared" si="4"/>
        <v>1395.7142857142858</v>
      </c>
      <c r="J76" s="18">
        <v>36115</v>
      </c>
      <c r="K76" s="20">
        <f t="shared" si="5"/>
        <v>7.0847413072265477E-4</v>
      </c>
      <c r="L76" s="18">
        <f t="shared" si="6"/>
        <v>57.592548927139831</v>
      </c>
      <c r="M76" s="24"/>
    </row>
    <row r="77" spans="1:13" s="22" customFormat="1">
      <c r="A77" s="16"/>
      <c r="B77" s="17" t="s">
        <v>144</v>
      </c>
      <c r="C77" s="23" t="s">
        <v>178</v>
      </c>
      <c r="D77" s="23" t="s">
        <v>179</v>
      </c>
      <c r="E77" s="18">
        <v>140.63999999999999</v>
      </c>
      <c r="F77" s="17" t="s">
        <v>48</v>
      </c>
      <c r="G77" s="18">
        <v>23612</v>
      </c>
      <c r="H77" s="19">
        <v>13</v>
      </c>
      <c r="I77" s="18">
        <f t="shared" si="4"/>
        <v>1816.3076923076924</v>
      </c>
      <c r="J77" s="18">
        <v>38135</v>
      </c>
      <c r="K77" s="20">
        <f t="shared" si="5"/>
        <v>1.7122304170545878E-3</v>
      </c>
      <c r="L77" s="18">
        <f t="shared" si="6"/>
        <v>167.8896473265074</v>
      </c>
      <c r="M77" s="24"/>
    </row>
    <row r="78" spans="1:13" s="22" customFormat="1">
      <c r="A78" s="16"/>
      <c r="B78" s="17" t="s">
        <v>93</v>
      </c>
      <c r="C78" s="23" t="s">
        <v>180</v>
      </c>
      <c r="D78" s="23" t="s">
        <v>181</v>
      </c>
      <c r="E78" s="18">
        <v>85.68</v>
      </c>
      <c r="F78" s="17" t="s">
        <v>48</v>
      </c>
      <c r="G78" s="18">
        <v>2080</v>
      </c>
      <c r="H78" s="19">
        <v>2</v>
      </c>
      <c r="I78" s="18">
        <f t="shared" si="4"/>
        <v>1040</v>
      </c>
      <c r="J78" s="18">
        <v>8012</v>
      </c>
      <c r="K78" s="20">
        <f t="shared" si="5"/>
        <v>1.5083174942713632E-4</v>
      </c>
      <c r="L78" s="18">
        <f t="shared" si="6"/>
        <v>24.276377217553687</v>
      </c>
      <c r="M78" s="24"/>
    </row>
    <row r="79" spans="1:13" s="22" customFormat="1">
      <c r="A79" s="16"/>
      <c r="B79" s="17" t="s">
        <v>93</v>
      </c>
      <c r="C79" s="23" t="s">
        <v>182</v>
      </c>
      <c r="D79" s="23" t="s">
        <v>183</v>
      </c>
      <c r="E79" s="18">
        <v>137</v>
      </c>
      <c r="F79" s="17" t="s">
        <v>48</v>
      </c>
      <c r="G79" s="18">
        <v>13828</v>
      </c>
      <c r="H79" s="19">
        <v>6</v>
      </c>
      <c r="I79" s="18">
        <f t="shared" si="4"/>
        <v>2304.6666666666665</v>
      </c>
      <c r="J79" s="18">
        <v>31570</v>
      </c>
      <c r="K79" s="20">
        <f t="shared" si="5"/>
        <v>1.0027410726338659E-3</v>
      </c>
      <c r="L79" s="18">
        <f t="shared" si="6"/>
        <v>100.93430656934306</v>
      </c>
      <c r="M79" s="32"/>
    </row>
    <row r="80" spans="1:13" s="22" customFormat="1">
      <c r="A80" s="16"/>
      <c r="B80" s="17" t="s">
        <v>93</v>
      </c>
      <c r="C80" s="23" t="s">
        <v>184</v>
      </c>
      <c r="D80" s="23" t="s">
        <v>185</v>
      </c>
      <c r="E80" s="18">
        <v>105</v>
      </c>
      <c r="F80" s="17" t="s">
        <v>48</v>
      </c>
      <c r="G80" s="18">
        <v>14331</v>
      </c>
      <c r="H80" s="19">
        <v>4</v>
      </c>
      <c r="I80" s="18">
        <f t="shared" si="4"/>
        <v>3582.75</v>
      </c>
      <c r="J80" s="18">
        <v>30409</v>
      </c>
      <c r="K80" s="20">
        <f t="shared" si="5"/>
        <v>1.0392162505001397E-3</v>
      </c>
      <c r="L80" s="18">
        <f t="shared" si="6"/>
        <v>136.48571428571429</v>
      </c>
      <c r="M80" s="32"/>
    </row>
    <row r="81" spans="1:13" s="22" customFormat="1">
      <c r="A81" s="16"/>
      <c r="B81" s="17" t="s">
        <v>144</v>
      </c>
      <c r="C81" s="23" t="s">
        <v>186</v>
      </c>
      <c r="D81" s="23" t="s">
        <v>187</v>
      </c>
      <c r="E81" s="18">
        <v>108.56</v>
      </c>
      <c r="F81" s="17" t="s">
        <v>48</v>
      </c>
      <c r="G81" s="18">
        <v>10182</v>
      </c>
      <c r="H81" s="19">
        <v>14</v>
      </c>
      <c r="I81" s="18">
        <f t="shared" si="4"/>
        <v>727.28571428571433</v>
      </c>
      <c r="J81" s="18">
        <v>27573</v>
      </c>
      <c r="K81" s="20">
        <f t="shared" si="5"/>
        <v>7.3835041955149134E-4</v>
      </c>
      <c r="L81" s="18">
        <f t="shared" si="6"/>
        <v>93.791451731761242</v>
      </c>
      <c r="M81" s="32"/>
    </row>
    <row r="82" spans="1:13" s="22" customFormat="1">
      <c r="A82" s="16"/>
      <c r="B82" s="17" t="s">
        <v>144</v>
      </c>
      <c r="C82" s="23" t="s">
        <v>188</v>
      </c>
      <c r="D82" s="23" t="s">
        <v>189</v>
      </c>
      <c r="E82" s="18">
        <v>72.55</v>
      </c>
      <c r="F82" s="17" t="s">
        <v>48</v>
      </c>
      <c r="G82" s="18">
        <v>29178</v>
      </c>
      <c r="H82" s="19">
        <v>15</v>
      </c>
      <c r="I82" s="18">
        <f t="shared" si="4"/>
        <v>1945.2</v>
      </c>
      <c r="J82" s="18">
        <v>53727</v>
      </c>
      <c r="K82" s="20">
        <f t="shared" si="5"/>
        <v>2.1158503773004728E-3</v>
      </c>
      <c r="L82" s="18">
        <f t="shared" si="6"/>
        <v>402.17780840799452</v>
      </c>
      <c r="M82" s="32"/>
    </row>
    <row r="83" spans="1:13" s="22" customFormat="1">
      <c r="A83" s="16"/>
      <c r="B83" s="17" t="s">
        <v>93</v>
      </c>
      <c r="C83" s="23" t="s">
        <v>190</v>
      </c>
      <c r="D83" s="23" t="s">
        <v>191</v>
      </c>
      <c r="E83" s="18">
        <v>78</v>
      </c>
      <c r="F83" s="17" t="s">
        <v>42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>
      <c r="A84" s="16"/>
      <c r="B84" s="17" t="s">
        <v>144</v>
      </c>
      <c r="C84" s="23" t="s">
        <v>192</v>
      </c>
      <c r="D84" s="17" t="s">
        <v>193</v>
      </c>
      <c r="E84" s="18">
        <v>78</v>
      </c>
      <c r="F84" s="17" t="s">
        <v>48</v>
      </c>
      <c r="G84" s="18">
        <v>32745</v>
      </c>
      <c r="H84" s="19">
        <v>19</v>
      </c>
      <c r="I84" s="18">
        <f t="shared" si="4"/>
        <v>1723.421052631579</v>
      </c>
      <c r="J84" s="18">
        <v>83953</v>
      </c>
      <c r="K84" s="20">
        <f t="shared" si="5"/>
        <v>2.3745123245151822E-3</v>
      </c>
      <c r="L84" s="18">
        <f t="shared" si="6"/>
        <v>419.80769230769232</v>
      </c>
      <c r="M84" s="32"/>
    </row>
    <row r="85" spans="1:13" s="22" customFormat="1">
      <c r="A85" s="16"/>
      <c r="B85" s="17" t="s">
        <v>93</v>
      </c>
      <c r="C85" s="23" t="s">
        <v>194</v>
      </c>
      <c r="D85" s="17" t="s">
        <v>195</v>
      </c>
      <c r="E85" s="18">
        <v>81</v>
      </c>
      <c r="F85" s="17" t="s">
        <v>42</v>
      </c>
      <c r="G85" s="18">
        <v>23870</v>
      </c>
      <c r="H85" s="19">
        <v>31</v>
      </c>
      <c r="I85" s="18">
        <f t="shared" si="4"/>
        <v>770</v>
      </c>
      <c r="J85" s="18">
        <v>57519</v>
      </c>
      <c r="K85" s="20">
        <f t="shared" si="5"/>
        <v>1.7309393552046846E-3</v>
      </c>
      <c r="L85" s="18">
        <f t="shared" si="6"/>
        <v>294.69135802469134</v>
      </c>
      <c r="M85" s="32"/>
    </row>
    <row r="86" spans="1:13" s="22" customFormat="1">
      <c r="A86" s="16"/>
      <c r="B86" s="17" t="s">
        <v>93</v>
      </c>
      <c r="C86" s="23" t="s">
        <v>196</v>
      </c>
      <c r="D86" s="17" t="s">
        <v>197</v>
      </c>
      <c r="E86" s="18">
        <v>343</v>
      </c>
      <c r="F86" s="17" t="s">
        <v>48</v>
      </c>
      <c r="G86" s="18">
        <v>66790.600000000006</v>
      </c>
      <c r="H86" s="19">
        <v>64</v>
      </c>
      <c r="I86" s="18">
        <f t="shared" si="4"/>
        <v>1043.6031250000001</v>
      </c>
      <c r="J86" s="18">
        <v>189515.90000000002</v>
      </c>
      <c r="K86" s="20">
        <f t="shared" si="5"/>
        <v>4.8433380015808136E-3</v>
      </c>
      <c r="L86" s="18">
        <f t="shared" si="6"/>
        <v>194.7247813411079</v>
      </c>
      <c r="M86" s="32"/>
    </row>
    <row r="87" spans="1:13" s="22" customFormat="1">
      <c r="A87" s="16"/>
      <c r="B87" s="17" t="s">
        <v>93</v>
      </c>
      <c r="C87" s="23" t="s">
        <v>198</v>
      </c>
      <c r="D87" s="17" t="s">
        <v>199</v>
      </c>
      <c r="E87" s="18">
        <v>343</v>
      </c>
      <c r="F87" s="17" t="s">
        <v>48</v>
      </c>
      <c r="G87" s="18">
        <v>58271</v>
      </c>
      <c r="H87" s="19">
        <v>53</v>
      </c>
      <c r="I87" s="18">
        <f t="shared" si="4"/>
        <v>1099.4528301886792</v>
      </c>
      <c r="J87" s="18">
        <v>111025</v>
      </c>
      <c r="K87" s="20">
        <f t="shared" si="5"/>
        <v>4.2255369571483946E-3</v>
      </c>
      <c r="L87" s="18">
        <f t="shared" si="6"/>
        <v>169.8862973760933</v>
      </c>
      <c r="M87" s="32"/>
    </row>
    <row r="88" spans="1:13" s="37" customFormat="1">
      <c r="A88" s="16"/>
      <c r="B88" s="17" t="s">
        <v>93</v>
      </c>
      <c r="C88" s="23" t="s">
        <v>200</v>
      </c>
      <c r="D88" s="23" t="s">
        <v>201</v>
      </c>
      <c r="E88" s="18">
        <v>118.72</v>
      </c>
      <c r="F88" s="17" t="s">
        <v>48</v>
      </c>
      <c r="G88" s="18">
        <v>7800</v>
      </c>
      <c r="H88" s="19">
        <v>3</v>
      </c>
      <c r="I88" s="18">
        <f t="shared" si="4"/>
        <v>2600</v>
      </c>
      <c r="J88" s="18">
        <v>22358</v>
      </c>
      <c r="K88" s="20">
        <f t="shared" si="5"/>
        <v>5.6561906035176119E-4</v>
      </c>
      <c r="L88" s="18">
        <f t="shared" si="6"/>
        <v>65.700808625336933</v>
      </c>
      <c r="M88" s="32"/>
    </row>
    <row r="89" spans="1:13" s="37" customFormat="1">
      <c r="A89" s="16"/>
      <c r="B89" s="17" t="s">
        <v>93</v>
      </c>
      <c r="C89" s="23" t="s">
        <v>202</v>
      </c>
      <c r="D89" s="17" t="s">
        <v>203</v>
      </c>
      <c r="E89" s="18">
        <v>51.3</v>
      </c>
      <c r="F89" s="17" t="s">
        <v>48</v>
      </c>
      <c r="G89" s="18">
        <v>19787</v>
      </c>
      <c r="H89" s="19">
        <v>18</v>
      </c>
      <c r="I89" s="18">
        <f t="shared" si="4"/>
        <v>1099.2777777777778</v>
      </c>
      <c r="J89" s="18">
        <v>60076</v>
      </c>
      <c r="K89" s="20">
        <f t="shared" si="5"/>
        <v>1.434859531689782E-3</v>
      </c>
      <c r="L89" s="18">
        <f t="shared" si="6"/>
        <v>385.71150097465892</v>
      </c>
      <c r="M89" s="32"/>
    </row>
    <row r="90" spans="1:13" s="37" customFormat="1">
      <c r="A90" s="16"/>
      <c r="B90" s="17" t="s">
        <v>93</v>
      </c>
      <c r="C90" s="23" t="s">
        <v>204</v>
      </c>
      <c r="D90" s="17" t="s">
        <v>205</v>
      </c>
      <c r="E90" s="18">
        <v>118.83</v>
      </c>
      <c r="F90" s="17" t="s">
        <v>48</v>
      </c>
      <c r="G90" s="18">
        <v>26083</v>
      </c>
      <c r="H90" s="19">
        <v>18</v>
      </c>
      <c r="I90" s="18">
        <f t="shared" si="4"/>
        <v>1449.0555555555557</v>
      </c>
      <c r="J90" s="18">
        <v>88898</v>
      </c>
      <c r="K90" s="20">
        <f t="shared" si="5"/>
        <v>1.8914156347634599E-3</v>
      </c>
      <c r="L90" s="18">
        <f t="shared" si="6"/>
        <v>219.49844315408566</v>
      </c>
      <c r="M90" s="32"/>
    </row>
    <row r="91" spans="1:13" s="38" customFormat="1">
      <c r="A91" s="16"/>
      <c r="B91" s="17" t="s">
        <v>144</v>
      </c>
      <c r="C91" s="23" t="s">
        <v>206</v>
      </c>
      <c r="D91" s="23" t="s">
        <v>207</v>
      </c>
      <c r="E91" s="18">
        <v>114.8</v>
      </c>
      <c r="F91" s="17" t="s">
        <v>38</v>
      </c>
      <c r="G91" s="18">
        <v>12317</v>
      </c>
      <c r="H91" s="19">
        <v>201</v>
      </c>
      <c r="I91" s="18">
        <f t="shared" si="4"/>
        <v>61.278606965174127</v>
      </c>
      <c r="J91" s="18">
        <v>45626</v>
      </c>
      <c r="K91" s="20">
        <f t="shared" si="5"/>
        <v>8.9317050850674907E-4</v>
      </c>
      <c r="L91" s="18">
        <f t="shared" si="6"/>
        <v>107.29094076655052</v>
      </c>
      <c r="M91" s="24"/>
    </row>
    <row r="92" spans="1:13" s="38" customFormat="1">
      <c r="A92" s="16"/>
      <c r="B92" s="17" t="s">
        <v>144</v>
      </c>
      <c r="C92" s="23" t="s">
        <v>208</v>
      </c>
      <c r="D92" s="23" t="s">
        <v>209</v>
      </c>
      <c r="E92" s="18">
        <v>178.06</v>
      </c>
      <c r="F92" s="17" t="s">
        <v>48</v>
      </c>
      <c r="G92" s="18">
        <v>25389</v>
      </c>
      <c r="H92" s="19">
        <v>7</v>
      </c>
      <c r="I92" s="18">
        <f t="shared" si="4"/>
        <v>3627</v>
      </c>
      <c r="J92" s="18">
        <v>96775</v>
      </c>
      <c r="K92" s="20">
        <f t="shared" si="5"/>
        <v>1.8410900414449827E-3</v>
      </c>
      <c r="L92" s="18">
        <f t="shared" si="6"/>
        <v>142.5867685049983</v>
      </c>
      <c r="M92" s="24"/>
    </row>
    <row r="93" spans="1:13" s="38" customFormat="1">
      <c r="A93" s="16"/>
      <c r="B93" s="17" t="s">
        <v>93</v>
      </c>
      <c r="C93" s="23" t="s">
        <v>210</v>
      </c>
      <c r="D93" s="23" t="s">
        <v>211</v>
      </c>
      <c r="E93" s="18">
        <v>115.41</v>
      </c>
      <c r="F93" s="17" t="s">
        <v>48</v>
      </c>
      <c r="G93" s="18">
        <v>13005</v>
      </c>
      <c r="H93" s="19">
        <v>5</v>
      </c>
      <c r="I93" s="18">
        <f t="shared" si="4"/>
        <v>2601</v>
      </c>
      <c r="J93" s="18">
        <v>45849</v>
      </c>
      <c r="K93" s="20">
        <f t="shared" si="5"/>
        <v>9.4306101024034029E-4</v>
      </c>
      <c r="L93" s="18">
        <f t="shared" si="6"/>
        <v>112.68520925396413</v>
      </c>
      <c r="M93" s="32"/>
    </row>
    <row r="94" spans="1:13" s="38" customFormat="1">
      <c r="A94" s="16"/>
      <c r="B94" s="17" t="s">
        <v>93</v>
      </c>
      <c r="C94" s="23" t="s">
        <v>212</v>
      </c>
      <c r="D94" s="17" t="s">
        <v>213</v>
      </c>
      <c r="E94" s="18">
        <v>112.69</v>
      </c>
      <c r="F94" s="17" t="s">
        <v>48</v>
      </c>
      <c r="G94" s="18">
        <v>8570</v>
      </c>
      <c r="H94" s="19">
        <v>4</v>
      </c>
      <c r="I94" s="18">
        <f t="shared" si="4"/>
        <v>2142.5</v>
      </c>
      <c r="J94" s="18">
        <v>25697</v>
      </c>
      <c r="K94" s="20">
        <f t="shared" si="5"/>
        <v>6.214558137454607E-4</v>
      </c>
      <c r="L94" s="18">
        <f t="shared" si="6"/>
        <v>76.04933889431183</v>
      </c>
      <c r="M94" s="32"/>
    </row>
    <row r="95" spans="1:13" s="38" customFormat="1">
      <c r="A95" s="16"/>
      <c r="B95" s="17" t="s">
        <v>93</v>
      </c>
      <c r="C95" s="23" t="s">
        <v>214</v>
      </c>
      <c r="D95" s="23" t="s">
        <v>215</v>
      </c>
      <c r="E95" s="18">
        <v>59.89</v>
      </c>
      <c r="F95" s="17" t="s">
        <v>48</v>
      </c>
      <c r="G95" s="18">
        <v>5515</v>
      </c>
      <c r="H95" s="19">
        <v>8</v>
      </c>
      <c r="I95" s="18">
        <f t="shared" si="4"/>
        <v>689.375</v>
      </c>
      <c r="J95" s="18">
        <v>21241</v>
      </c>
      <c r="K95" s="20">
        <f t="shared" si="5"/>
        <v>3.9992168177435423E-4</v>
      </c>
      <c r="L95" s="18">
        <f t="shared" si="6"/>
        <v>92.085490065119387</v>
      </c>
      <c r="M95" s="32"/>
    </row>
    <row r="96" spans="1:13" s="38" customFormat="1">
      <c r="A96" s="16"/>
      <c r="B96" s="17" t="s">
        <v>93</v>
      </c>
      <c r="C96" s="23" t="s">
        <v>216</v>
      </c>
      <c r="D96" s="23" t="s">
        <v>217</v>
      </c>
      <c r="E96" s="18">
        <v>174</v>
      </c>
      <c r="F96" s="17" t="s">
        <v>48</v>
      </c>
      <c r="G96" s="18">
        <v>36290</v>
      </c>
      <c r="H96" s="19">
        <v>17</v>
      </c>
      <c r="I96" s="18">
        <f t="shared" si="4"/>
        <v>2134.705882352941</v>
      </c>
      <c r="J96" s="18">
        <v>75491</v>
      </c>
      <c r="K96" s="20">
        <f t="shared" si="5"/>
        <v>2.6315789359186428E-3</v>
      </c>
      <c r="L96" s="18">
        <f t="shared" si="6"/>
        <v>208.56321839080459</v>
      </c>
      <c r="M96" s="32"/>
    </row>
    <row r="97" spans="1:13" s="38" customFormat="1">
      <c r="A97" s="16"/>
      <c r="B97" s="17" t="s">
        <v>93</v>
      </c>
      <c r="C97" s="23" t="s">
        <v>218</v>
      </c>
      <c r="D97" s="23" t="s">
        <v>219</v>
      </c>
      <c r="E97" s="18">
        <v>63.12</v>
      </c>
      <c r="F97" s="17" t="s">
        <v>48</v>
      </c>
      <c r="G97" s="18">
        <v>14240</v>
      </c>
      <c r="H97" s="19">
        <v>13</v>
      </c>
      <c r="I97" s="18">
        <f t="shared" si="4"/>
        <v>1095.3846153846155</v>
      </c>
      <c r="J97" s="18">
        <v>27558</v>
      </c>
      <c r="K97" s="20">
        <f t="shared" si="5"/>
        <v>1.0326173614627024E-3</v>
      </c>
      <c r="L97" s="18">
        <f t="shared" si="6"/>
        <v>225.60202788339672</v>
      </c>
      <c r="M97" s="32"/>
    </row>
    <row r="98" spans="1:13" s="38" customFormat="1">
      <c r="A98" s="16"/>
      <c r="B98" s="17" t="s">
        <v>93</v>
      </c>
      <c r="C98" s="23" t="s">
        <v>220</v>
      </c>
      <c r="D98" s="23" t="s">
        <v>221</v>
      </c>
      <c r="E98" s="18">
        <v>152.74</v>
      </c>
      <c r="F98" s="17" t="s">
        <v>48</v>
      </c>
      <c r="G98" s="18">
        <v>13312</v>
      </c>
      <c r="H98" s="19">
        <v>11</v>
      </c>
      <c r="I98" s="18">
        <f t="shared" si="4"/>
        <v>1210.1818181818182</v>
      </c>
      <c r="J98" s="18">
        <v>27516</v>
      </c>
      <c r="K98" s="20">
        <f t="shared" si="5"/>
        <v>9.6532319633367244E-4</v>
      </c>
      <c r="L98" s="18">
        <f t="shared" si="6"/>
        <v>87.154641875081836</v>
      </c>
      <c r="M98" s="32"/>
    </row>
    <row r="99" spans="1:13" s="38" customFormat="1">
      <c r="A99" s="16"/>
      <c r="B99" s="17" t="s">
        <v>93</v>
      </c>
      <c r="C99" s="23" t="s">
        <v>222</v>
      </c>
      <c r="D99" s="23" t="s">
        <v>223</v>
      </c>
      <c r="E99" s="18">
        <v>65.260000000000005</v>
      </c>
      <c r="F99" s="17" t="s">
        <v>42</v>
      </c>
      <c r="G99" s="18">
        <v>13461</v>
      </c>
      <c r="H99" s="19">
        <v>8</v>
      </c>
      <c r="I99" s="18">
        <f t="shared" si="4"/>
        <v>1682.625</v>
      </c>
      <c r="J99" s="18">
        <v>29226</v>
      </c>
      <c r="K99" s="20">
        <f t="shared" si="5"/>
        <v>9.7612797069167399E-4</v>
      </c>
      <c r="L99" s="18">
        <f t="shared" si="6"/>
        <v>206.26723873735824</v>
      </c>
      <c r="M99" s="24"/>
    </row>
    <row r="100" spans="1:13" s="38" customFormat="1">
      <c r="A100" s="16"/>
      <c r="B100" s="17" t="s">
        <v>93</v>
      </c>
      <c r="C100" s="23" t="s">
        <v>224</v>
      </c>
      <c r="D100" s="23" t="s">
        <v>225</v>
      </c>
      <c r="E100" s="18">
        <v>65.09</v>
      </c>
      <c r="F100" s="17" t="s">
        <v>42</v>
      </c>
      <c r="G100" s="18"/>
      <c r="H100" s="19"/>
      <c r="I100" s="18">
        <f t="shared" si="4"/>
        <v>0</v>
      </c>
      <c r="J100" s="18">
        <v>14626</v>
      </c>
      <c r="K100" s="20">
        <f t="shared" si="5"/>
        <v>0</v>
      </c>
      <c r="L100" s="18">
        <f t="shared" si="6"/>
        <v>0</v>
      </c>
      <c r="M100" s="24"/>
    </row>
    <row r="101" spans="1:13" s="38" customFormat="1">
      <c r="A101" s="16"/>
      <c r="B101" s="17" t="s">
        <v>93</v>
      </c>
      <c r="C101" s="23" t="s">
        <v>226</v>
      </c>
      <c r="D101" s="23" t="s">
        <v>227</v>
      </c>
      <c r="E101" s="18">
        <v>120.85</v>
      </c>
      <c r="F101" s="17" t="s">
        <v>42</v>
      </c>
      <c r="G101" s="18">
        <v>7348</v>
      </c>
      <c r="H101" s="19">
        <v>4</v>
      </c>
      <c r="I101" s="18">
        <f t="shared" si="4"/>
        <v>1837</v>
      </c>
      <c r="J101" s="18">
        <v>17645</v>
      </c>
      <c r="K101" s="20">
        <f t="shared" si="5"/>
        <v>5.3284216095701806E-4</v>
      </c>
      <c r="L101" s="18">
        <f t="shared" si="6"/>
        <v>60.80264791063302</v>
      </c>
      <c r="M101" s="32"/>
    </row>
    <row r="102" spans="1:13" s="38" customFormat="1">
      <c r="A102" s="16"/>
      <c r="B102" s="17" t="s">
        <v>93</v>
      </c>
      <c r="C102" s="23" t="s">
        <v>228</v>
      </c>
      <c r="D102" s="23" t="s">
        <v>229</v>
      </c>
      <c r="E102" s="18">
        <v>83.45</v>
      </c>
      <c r="F102" s="17" t="s">
        <v>42</v>
      </c>
      <c r="G102" s="18">
        <v>11307</v>
      </c>
      <c r="H102" s="19">
        <v>12</v>
      </c>
      <c r="I102" s="18">
        <f t="shared" si="4"/>
        <v>942.25</v>
      </c>
      <c r="J102" s="18">
        <v>26297</v>
      </c>
      <c r="K102" s="20">
        <f t="shared" si="5"/>
        <v>8.1993009171761068E-4</v>
      </c>
      <c r="L102" s="18">
        <f t="shared" si="6"/>
        <v>135.49430796884363</v>
      </c>
      <c r="M102" s="32"/>
    </row>
    <row r="103" spans="1:13" s="38" customFormat="1">
      <c r="A103" s="16"/>
      <c r="B103" s="17" t="s">
        <v>144</v>
      </c>
      <c r="C103" s="23" t="s">
        <v>230</v>
      </c>
      <c r="D103" s="23" t="s">
        <v>231</v>
      </c>
      <c r="E103" s="18">
        <v>59.05</v>
      </c>
      <c r="F103" s="17" t="s">
        <v>48</v>
      </c>
      <c r="G103" s="18">
        <v>6284</v>
      </c>
      <c r="H103" s="19">
        <v>4</v>
      </c>
      <c r="I103" s="18">
        <f t="shared" si="4"/>
        <v>1571</v>
      </c>
      <c r="J103" s="18">
        <v>16932</v>
      </c>
      <c r="K103" s="20">
        <f t="shared" si="5"/>
        <v>4.5568591990390609E-4</v>
      </c>
      <c r="L103" s="18">
        <f t="shared" si="6"/>
        <v>106.41828958509738</v>
      </c>
      <c r="M103" s="24"/>
    </row>
    <row r="104" spans="1:13" s="38" customFormat="1">
      <c r="A104" s="16"/>
      <c r="B104" s="17" t="s">
        <v>144</v>
      </c>
      <c r="C104" s="23" t="s">
        <v>232</v>
      </c>
      <c r="D104" s="23" t="s">
        <v>233</v>
      </c>
      <c r="E104" s="18">
        <v>88.92</v>
      </c>
      <c r="F104" s="17" t="s">
        <v>48</v>
      </c>
      <c r="G104" s="18">
        <v>8075</v>
      </c>
      <c r="H104" s="19">
        <v>9</v>
      </c>
      <c r="I104" s="18">
        <f t="shared" si="4"/>
        <v>897.22222222222217</v>
      </c>
      <c r="J104" s="18">
        <v>25269</v>
      </c>
      <c r="K104" s="20">
        <f t="shared" si="5"/>
        <v>5.8556075799236814E-4</v>
      </c>
      <c r="L104" s="18">
        <f t="shared" si="6"/>
        <v>90.811965811965806</v>
      </c>
      <c r="M104" s="24"/>
    </row>
    <row r="105" spans="1:13" s="38" customFormat="1">
      <c r="A105" s="16"/>
      <c r="B105" s="17" t="s">
        <v>93</v>
      </c>
      <c r="C105" s="23" t="s">
        <v>234</v>
      </c>
      <c r="D105" s="23" t="s">
        <v>235</v>
      </c>
      <c r="E105" s="18">
        <v>201.74</v>
      </c>
      <c r="F105" s="17" t="s">
        <v>48</v>
      </c>
      <c r="G105" s="18">
        <v>10685</v>
      </c>
      <c r="H105" s="19">
        <v>7</v>
      </c>
      <c r="I105" s="18">
        <f t="shared" si="4"/>
        <v>1526.4285714285713</v>
      </c>
      <c r="J105" s="18">
        <v>40114</v>
      </c>
      <c r="K105" s="20">
        <f t="shared" si="5"/>
        <v>7.7482559741776514E-4</v>
      </c>
      <c r="L105" s="18">
        <f t="shared" si="6"/>
        <v>52.964211361157922</v>
      </c>
      <c r="M105" s="24"/>
    </row>
    <row r="106" spans="1:13" s="38" customFormat="1">
      <c r="A106" s="16"/>
      <c r="B106" s="17" t="s">
        <v>93</v>
      </c>
      <c r="C106" s="23" t="s">
        <v>236</v>
      </c>
      <c r="D106" s="23" t="s">
        <v>237</v>
      </c>
      <c r="E106" s="18">
        <v>218</v>
      </c>
      <c r="F106" s="17" t="s">
        <v>48</v>
      </c>
      <c r="G106" s="18">
        <v>77910</v>
      </c>
      <c r="H106" s="19">
        <v>58</v>
      </c>
      <c r="I106" s="18">
        <f t="shared" si="4"/>
        <v>1343.2758620689656</v>
      </c>
      <c r="J106" s="18">
        <v>167995</v>
      </c>
      <c r="K106" s="20">
        <f t="shared" si="5"/>
        <v>5.6496642297443221E-3</v>
      </c>
      <c r="L106" s="18">
        <f t="shared" si="6"/>
        <v>357.38532110091745</v>
      </c>
      <c r="M106" s="24"/>
    </row>
    <row r="107" spans="1:13" s="38" customFormat="1">
      <c r="A107" s="16"/>
      <c r="B107" s="17" t="s">
        <v>93</v>
      </c>
      <c r="C107" s="23" t="s">
        <v>238</v>
      </c>
      <c r="D107" s="17" t="s">
        <v>239</v>
      </c>
      <c r="E107" s="18">
        <v>95</v>
      </c>
      <c r="F107" s="17" t="s">
        <v>48</v>
      </c>
      <c r="G107" s="18">
        <v>20710</v>
      </c>
      <c r="H107" s="19">
        <v>13</v>
      </c>
      <c r="I107" s="18">
        <f t="shared" si="4"/>
        <v>1593.0769230769231</v>
      </c>
      <c r="J107" s="18">
        <v>38624</v>
      </c>
      <c r="K107" s="20">
        <f t="shared" si="5"/>
        <v>1.5017911204980737E-3</v>
      </c>
      <c r="L107" s="18">
        <f t="shared" si="6"/>
        <v>218</v>
      </c>
      <c r="M107" s="24"/>
    </row>
    <row r="108" spans="1:13" s="38" customFormat="1">
      <c r="A108" s="16"/>
      <c r="B108" s="17" t="s">
        <v>93</v>
      </c>
      <c r="C108" s="23" t="s">
        <v>240</v>
      </c>
      <c r="D108" s="23" t="s">
        <v>241</v>
      </c>
      <c r="E108" s="18">
        <v>72</v>
      </c>
      <c r="F108" s="17" t="s">
        <v>42</v>
      </c>
      <c r="G108" s="18">
        <v>26615</v>
      </c>
      <c r="H108" s="19">
        <v>31</v>
      </c>
      <c r="I108" s="18">
        <f t="shared" si="4"/>
        <v>858.54838709677415</v>
      </c>
      <c r="J108" s="18">
        <v>76863</v>
      </c>
      <c r="K108" s="20">
        <f t="shared" si="5"/>
        <v>1.9299937552900159E-3</v>
      </c>
      <c r="L108" s="18">
        <f t="shared" si="6"/>
        <v>369.65277777777777</v>
      </c>
      <c r="M108" s="24"/>
    </row>
    <row r="109" spans="1:13" s="38" customFormat="1">
      <c r="A109" s="16"/>
      <c r="B109" s="17" t="s">
        <v>93</v>
      </c>
      <c r="C109" s="23" t="s">
        <v>242</v>
      </c>
      <c r="D109" s="17" t="s">
        <v>243</v>
      </c>
      <c r="E109" s="18">
        <v>88</v>
      </c>
      <c r="F109" s="17" t="s">
        <v>42</v>
      </c>
      <c r="G109" s="18">
        <v>20650</v>
      </c>
      <c r="H109" s="19">
        <v>32</v>
      </c>
      <c r="I109" s="18">
        <f t="shared" si="4"/>
        <v>645.3125</v>
      </c>
      <c r="J109" s="18">
        <v>40314</v>
      </c>
      <c r="K109" s="20">
        <f t="shared" si="5"/>
        <v>1.4974402046492139E-3</v>
      </c>
      <c r="L109" s="18">
        <f t="shared" si="6"/>
        <v>234.65909090909091</v>
      </c>
      <c r="M109" s="24"/>
    </row>
    <row r="110" spans="1:13" s="38" customFormat="1">
      <c r="A110" s="16"/>
      <c r="B110" s="17" t="s">
        <v>93</v>
      </c>
      <c r="C110" s="23" t="s">
        <v>244</v>
      </c>
      <c r="D110" s="17" t="s">
        <v>245</v>
      </c>
      <c r="E110" s="18">
        <v>280.75</v>
      </c>
      <c r="F110" s="17" t="s">
        <v>48</v>
      </c>
      <c r="G110" s="18">
        <v>40000</v>
      </c>
      <c r="H110" s="19">
        <v>1</v>
      </c>
      <c r="I110" s="18">
        <f t="shared" si="4"/>
        <v>40000</v>
      </c>
      <c r="J110" s="18">
        <v>105000</v>
      </c>
      <c r="K110" s="20">
        <f t="shared" si="5"/>
        <v>2.9006105659064676E-3</v>
      </c>
      <c r="L110" s="18">
        <f t="shared" si="6"/>
        <v>142.47551202137132</v>
      </c>
      <c r="M110" s="24"/>
    </row>
    <row r="111" spans="1:13" s="38" customFormat="1">
      <c r="A111" s="16"/>
      <c r="B111" s="17" t="s">
        <v>93</v>
      </c>
      <c r="C111" s="23" t="s">
        <v>246</v>
      </c>
      <c r="D111" s="17" t="s">
        <v>247</v>
      </c>
      <c r="E111" s="18">
        <v>400</v>
      </c>
      <c r="F111" s="17" t="s">
        <v>48</v>
      </c>
      <c r="G111" s="18">
        <v>56237</v>
      </c>
      <c r="H111" s="19">
        <v>186</v>
      </c>
      <c r="I111" s="18">
        <f t="shared" si="4"/>
        <v>302.34946236559142</v>
      </c>
      <c r="J111" s="18">
        <v>137008</v>
      </c>
      <c r="K111" s="20">
        <f t="shared" si="5"/>
        <v>4.0780409098720508E-3</v>
      </c>
      <c r="L111" s="18">
        <f t="shared" si="6"/>
        <v>140.5925</v>
      </c>
      <c r="M111" s="24"/>
    </row>
    <row r="112" spans="1:13" s="38" customFormat="1">
      <c r="A112" s="16"/>
      <c r="B112" s="17" t="s">
        <v>93</v>
      </c>
      <c r="C112" s="23" t="s">
        <v>248</v>
      </c>
      <c r="D112" s="17" t="s">
        <v>249</v>
      </c>
      <c r="E112" s="18">
        <v>25.4</v>
      </c>
      <c r="F112" s="17" t="s">
        <v>98</v>
      </c>
      <c r="G112" s="18">
        <v>1637.2</v>
      </c>
      <c r="H112" s="19">
        <v>10</v>
      </c>
      <c r="I112" s="18">
        <f t="shared" si="4"/>
        <v>163.72</v>
      </c>
      <c r="J112" s="18">
        <v>8194.9</v>
      </c>
      <c r="K112" s="20">
        <f t="shared" si="5"/>
        <v>1.1872199046255173E-4</v>
      </c>
      <c r="L112" s="18">
        <f t="shared" si="6"/>
        <v>64.456692913385837</v>
      </c>
      <c r="M112" s="24"/>
    </row>
    <row r="113" spans="1:13" s="38" customFormat="1">
      <c r="A113" s="16"/>
      <c r="B113" s="17" t="s">
        <v>93</v>
      </c>
      <c r="C113" s="23" t="s">
        <v>250</v>
      </c>
      <c r="D113" s="23" t="s">
        <v>251</v>
      </c>
      <c r="E113" s="18">
        <v>13</v>
      </c>
      <c r="F113" s="17" t="s">
        <v>45</v>
      </c>
      <c r="G113" s="18">
        <v>1516</v>
      </c>
      <c r="H113" s="19">
        <v>6</v>
      </c>
      <c r="I113" s="18">
        <f t="shared" si="4"/>
        <v>252.66666666666666</v>
      </c>
      <c r="J113" s="18">
        <v>5430</v>
      </c>
      <c r="K113" s="20">
        <f t="shared" si="5"/>
        <v>1.0993314044785512E-4</v>
      </c>
      <c r="L113" s="18">
        <f t="shared" si="6"/>
        <v>116.61538461538461</v>
      </c>
      <c r="M113" s="32"/>
    </row>
    <row r="114" spans="1:13" s="38" customFormat="1">
      <c r="A114" s="16"/>
      <c r="B114" s="17" t="s">
        <v>93</v>
      </c>
      <c r="C114" s="23" t="s">
        <v>252</v>
      </c>
      <c r="D114" s="23" t="s">
        <v>253</v>
      </c>
      <c r="E114" s="18">
        <v>66</v>
      </c>
      <c r="F114" s="17" t="s">
        <v>42</v>
      </c>
      <c r="G114" s="18">
        <v>21661</v>
      </c>
      <c r="H114" s="19">
        <v>37</v>
      </c>
      <c r="I114" s="18">
        <f t="shared" si="4"/>
        <v>585.43243243243239</v>
      </c>
      <c r="J114" s="18">
        <v>49825</v>
      </c>
      <c r="K114" s="20">
        <f t="shared" si="5"/>
        <v>1.5707531367024998E-3</v>
      </c>
      <c r="L114" s="18">
        <f t="shared" si="6"/>
        <v>328.19696969696969</v>
      </c>
      <c r="M114" s="32"/>
    </row>
    <row r="115" spans="1:13" s="38" customFormat="1">
      <c r="A115" s="16"/>
      <c r="B115" s="17" t="s">
        <v>93</v>
      </c>
      <c r="C115" s="23" t="s">
        <v>254</v>
      </c>
      <c r="D115" s="23" t="s">
        <v>255</v>
      </c>
      <c r="E115" s="18">
        <v>10</v>
      </c>
      <c r="F115" s="17" t="s">
        <v>45</v>
      </c>
      <c r="G115" s="18">
        <v>257</v>
      </c>
      <c r="H115" s="19">
        <v>1</v>
      </c>
      <c r="I115" s="18">
        <f t="shared" si="4"/>
        <v>257</v>
      </c>
      <c r="J115" s="18">
        <v>937</v>
      </c>
      <c r="K115" s="20">
        <f t="shared" si="5"/>
        <v>1.8636422885949053E-5</v>
      </c>
      <c r="L115" s="18">
        <f t="shared" si="6"/>
        <v>25.7</v>
      </c>
      <c r="M115" s="32"/>
    </row>
    <row r="116" spans="1:13" s="38" customFormat="1">
      <c r="A116" s="16"/>
      <c r="B116" s="17" t="s">
        <v>93</v>
      </c>
      <c r="C116" s="23" t="s">
        <v>256</v>
      </c>
      <c r="D116" s="23" t="s">
        <v>257</v>
      </c>
      <c r="E116" s="18">
        <v>100</v>
      </c>
      <c r="F116" s="17" t="s">
        <v>38</v>
      </c>
      <c r="G116" s="18">
        <v>6434</v>
      </c>
      <c r="H116" s="19">
        <v>101</v>
      </c>
      <c r="I116" s="18">
        <f t="shared" si="4"/>
        <v>63.702970297029701</v>
      </c>
      <c r="J116" s="18">
        <v>16441</v>
      </c>
      <c r="K116" s="20">
        <f t="shared" si="5"/>
        <v>4.6656320952605533E-4</v>
      </c>
      <c r="L116" s="18">
        <f t="shared" si="6"/>
        <v>64.34</v>
      </c>
      <c r="M116" s="32"/>
    </row>
    <row r="117" spans="1:13" s="38" customFormat="1">
      <c r="A117" s="16"/>
      <c r="B117" s="17" t="s">
        <v>93</v>
      </c>
      <c r="C117" s="23" t="s">
        <v>258</v>
      </c>
      <c r="D117" s="23" t="s">
        <v>259</v>
      </c>
      <c r="E117" s="18">
        <v>65</v>
      </c>
      <c r="F117" s="17" t="s">
        <v>42</v>
      </c>
      <c r="G117" s="18">
        <v>9835</v>
      </c>
      <c r="H117" s="19">
        <v>24</v>
      </c>
      <c r="I117" s="18">
        <f t="shared" si="4"/>
        <v>409.79166666666669</v>
      </c>
      <c r="J117" s="18">
        <v>22262</v>
      </c>
      <c r="K117" s="20">
        <f t="shared" si="5"/>
        <v>7.1318762289225275E-4</v>
      </c>
      <c r="L117" s="18">
        <f t="shared" si="6"/>
        <v>151.30769230769232</v>
      </c>
      <c r="M117" s="32"/>
    </row>
    <row r="118" spans="1:13" s="38" customFormat="1">
      <c r="A118" s="16"/>
      <c r="B118" s="17" t="s">
        <v>93</v>
      </c>
      <c r="C118" s="23" t="s">
        <v>260</v>
      </c>
      <c r="D118" s="17" t="s">
        <v>261</v>
      </c>
      <c r="E118" s="18">
        <v>46</v>
      </c>
      <c r="F118" s="17" t="s">
        <v>42</v>
      </c>
      <c r="G118" s="18">
        <v>3411</v>
      </c>
      <c r="H118" s="19">
        <v>8</v>
      </c>
      <c r="I118" s="18">
        <f t="shared" si="4"/>
        <v>426.375</v>
      </c>
      <c r="J118" s="18">
        <v>12527</v>
      </c>
      <c r="K118" s="20">
        <f t="shared" si="5"/>
        <v>2.47349566007674E-4</v>
      </c>
      <c r="L118" s="18">
        <f t="shared" si="6"/>
        <v>74.152173913043484</v>
      </c>
      <c r="M118" s="32"/>
    </row>
    <row r="119" spans="1:13" s="38" customFormat="1">
      <c r="A119" s="16"/>
      <c r="B119" s="17" t="s">
        <v>93</v>
      </c>
      <c r="C119" s="23" t="s">
        <v>262</v>
      </c>
      <c r="D119" s="17" t="s">
        <v>263</v>
      </c>
      <c r="E119" s="18">
        <v>40</v>
      </c>
      <c r="F119" s="17" t="s">
        <v>42</v>
      </c>
      <c r="G119" s="18">
        <v>5371</v>
      </c>
      <c r="H119" s="19">
        <v>11</v>
      </c>
      <c r="I119" s="18">
        <f t="shared" si="4"/>
        <v>488.27272727272725</v>
      </c>
      <c r="J119" s="18">
        <v>18024</v>
      </c>
      <c r="K119" s="20">
        <f t="shared" si="5"/>
        <v>3.8947948373709094E-4</v>
      </c>
      <c r="L119" s="18">
        <f t="shared" si="6"/>
        <v>134.27500000000001</v>
      </c>
      <c r="M119" s="32"/>
    </row>
    <row r="120" spans="1:13" s="38" customFormat="1">
      <c r="A120" s="16"/>
      <c r="B120" s="17" t="s">
        <v>93</v>
      </c>
      <c r="C120" s="23" t="s">
        <v>264</v>
      </c>
      <c r="D120" s="17" t="s">
        <v>265</v>
      </c>
      <c r="E120" s="18">
        <v>56</v>
      </c>
      <c r="F120" s="17" t="s">
        <v>42</v>
      </c>
      <c r="G120" s="18">
        <v>16070</v>
      </c>
      <c r="H120" s="19">
        <v>31</v>
      </c>
      <c r="I120" s="18">
        <f t="shared" si="4"/>
        <v>518.38709677419354</v>
      </c>
      <c r="J120" s="18">
        <v>31832</v>
      </c>
      <c r="K120" s="20">
        <f t="shared" si="5"/>
        <v>1.1653202948529234E-3</v>
      </c>
      <c r="L120" s="18">
        <f t="shared" si="6"/>
        <v>286.96428571428572</v>
      </c>
      <c r="M120" s="32"/>
    </row>
    <row r="121" spans="1:13" s="38" customFormat="1">
      <c r="A121" s="16"/>
      <c r="B121" s="17" t="s">
        <v>93</v>
      </c>
      <c r="C121" s="23" t="s">
        <v>266</v>
      </c>
      <c r="D121" s="17" t="s">
        <v>187</v>
      </c>
      <c r="E121" s="18">
        <v>36</v>
      </c>
      <c r="F121" s="17" t="s">
        <v>42</v>
      </c>
      <c r="G121" s="18">
        <v>4754</v>
      </c>
      <c r="H121" s="19">
        <v>9</v>
      </c>
      <c r="I121" s="18">
        <f t="shared" si="4"/>
        <v>528.22222222222217</v>
      </c>
      <c r="J121" s="18">
        <v>11883</v>
      </c>
      <c r="K121" s="20">
        <f t="shared" si="5"/>
        <v>3.4473756575798366E-4</v>
      </c>
      <c r="L121" s="18">
        <f t="shared" si="6"/>
        <v>132.05555555555554</v>
      </c>
      <c r="M121" s="32"/>
    </row>
    <row r="122" spans="1:13" s="39" customFormat="1">
      <c r="A122" s="25" t="s">
        <v>27</v>
      </c>
      <c r="B122" s="26"/>
      <c r="C122" s="26"/>
      <c r="D122" s="27"/>
      <c r="E122" s="28">
        <f>SUM(E59:E121)</f>
        <v>7289.25</v>
      </c>
      <c r="F122" s="27"/>
      <c r="G122" s="28">
        <f>SUM(G59:G121)</f>
        <v>1200903.3</v>
      </c>
      <c r="H122" s="29">
        <f>SUM(H59:H121)</f>
        <v>1392</v>
      </c>
      <c r="I122" s="28">
        <f t="shared" si="4"/>
        <v>862.71788793103451</v>
      </c>
      <c r="J122" s="28">
        <f>SUM(J59:J121)</f>
        <v>3014904.6999999997</v>
      </c>
      <c r="K122" s="30">
        <f t="shared" si="5"/>
        <v>8.7083820015298616E-2</v>
      </c>
      <c r="L122" s="28">
        <f t="shared" si="6"/>
        <v>164.74991254244264</v>
      </c>
      <c r="M122" s="31"/>
    </row>
    <row r="123" spans="1:13" s="22" customFormat="1">
      <c r="A123" s="16"/>
      <c r="B123" s="17" t="s">
        <v>267</v>
      </c>
      <c r="C123" s="23" t="s">
        <v>268</v>
      </c>
      <c r="D123" s="23" t="s">
        <v>269</v>
      </c>
      <c r="E123" s="18">
        <v>120</v>
      </c>
      <c r="F123" s="17" t="s">
        <v>48</v>
      </c>
      <c r="G123" s="18">
        <v>19211</v>
      </c>
      <c r="H123" s="19">
        <v>14</v>
      </c>
      <c r="I123" s="18">
        <f t="shared" si="4"/>
        <v>1372.2142857142858</v>
      </c>
      <c r="J123" s="18">
        <v>46099</v>
      </c>
      <c r="K123" s="20">
        <f t="shared" si="5"/>
        <v>1.3930907395407288E-3</v>
      </c>
      <c r="L123" s="18">
        <f t="shared" si="6"/>
        <v>160.09166666666667</v>
      </c>
      <c r="M123" s="32"/>
    </row>
    <row r="124" spans="1:13" s="22" customFormat="1">
      <c r="A124" s="16"/>
      <c r="B124" s="17" t="s">
        <v>270</v>
      </c>
      <c r="C124" s="23" t="s">
        <v>271</v>
      </c>
      <c r="D124" s="23" t="s">
        <v>272</v>
      </c>
      <c r="E124" s="18">
        <v>181.86</v>
      </c>
      <c r="F124" s="17" t="s">
        <v>48</v>
      </c>
      <c r="G124" s="18">
        <v>48816</v>
      </c>
      <c r="H124" s="19">
        <v>43</v>
      </c>
      <c r="I124" s="18">
        <f t="shared" si="4"/>
        <v>1135.2558139534883</v>
      </c>
      <c r="J124" s="18">
        <v>86840</v>
      </c>
      <c r="K124" s="20">
        <f t="shared" si="5"/>
        <v>3.5399051346322531E-3</v>
      </c>
      <c r="L124" s="18">
        <f t="shared" si="6"/>
        <v>268.42626195974924</v>
      </c>
      <c r="M124" s="32"/>
    </row>
    <row r="125" spans="1:13" s="22" customFormat="1">
      <c r="A125" s="16"/>
      <c r="B125" s="17" t="s">
        <v>270</v>
      </c>
      <c r="C125" s="23" t="s">
        <v>273</v>
      </c>
      <c r="D125" s="23" t="s">
        <v>274</v>
      </c>
      <c r="E125" s="18">
        <v>34.28</v>
      </c>
      <c r="F125" s="17" t="s">
        <v>35</v>
      </c>
      <c r="G125" s="18">
        <v>22044</v>
      </c>
      <c r="H125" s="19">
        <v>75</v>
      </c>
      <c r="I125" s="18">
        <f t="shared" si="4"/>
        <v>293.92</v>
      </c>
      <c r="J125" s="18">
        <v>53227</v>
      </c>
      <c r="K125" s="20">
        <f t="shared" si="5"/>
        <v>1.5985264828710544E-3</v>
      </c>
      <c r="L125" s="18">
        <f t="shared" si="6"/>
        <v>643.05717619603263</v>
      </c>
      <c r="M125" s="32"/>
    </row>
    <row r="126" spans="1:13" s="22" customFormat="1">
      <c r="A126" s="16"/>
      <c r="B126" s="17" t="s">
        <v>270</v>
      </c>
      <c r="C126" s="23" t="s">
        <v>275</v>
      </c>
      <c r="D126" s="23" t="s">
        <v>276</v>
      </c>
      <c r="E126" s="18">
        <v>119.87</v>
      </c>
      <c r="F126" s="17" t="s">
        <v>48</v>
      </c>
      <c r="G126" s="18">
        <v>30350</v>
      </c>
      <c r="H126" s="19">
        <v>33</v>
      </c>
      <c r="I126" s="18">
        <f t="shared" si="4"/>
        <v>919.69696969696975</v>
      </c>
      <c r="J126" s="18">
        <v>72801</v>
      </c>
      <c r="K126" s="20">
        <f t="shared" si="5"/>
        <v>2.2008382668815322E-3</v>
      </c>
      <c r="L126" s="18">
        <f t="shared" si="6"/>
        <v>253.19095686994243</v>
      </c>
      <c r="M126" s="32"/>
    </row>
    <row r="127" spans="1:13" s="22" customFormat="1">
      <c r="A127" s="16"/>
      <c r="B127" s="17" t="s">
        <v>267</v>
      </c>
      <c r="C127" s="23" t="s">
        <v>277</v>
      </c>
      <c r="D127" s="23" t="s">
        <v>278</v>
      </c>
      <c r="E127" s="18">
        <v>146.71</v>
      </c>
      <c r="F127" s="17" t="s">
        <v>48</v>
      </c>
      <c r="G127" s="18">
        <v>42027</v>
      </c>
      <c r="H127" s="19">
        <v>28</v>
      </c>
      <c r="I127" s="18">
        <f t="shared" si="4"/>
        <v>1500.9642857142858</v>
      </c>
      <c r="J127" s="18">
        <v>86504</v>
      </c>
      <c r="K127" s="20">
        <f t="shared" si="5"/>
        <v>3.0475990063337779E-3</v>
      </c>
      <c r="L127" s="18">
        <f t="shared" si="6"/>
        <v>286.46309045054869</v>
      </c>
      <c r="M127" s="32"/>
    </row>
    <row r="128" spans="1:13" s="22" customFormat="1">
      <c r="A128" s="16"/>
      <c r="B128" s="17" t="s">
        <v>267</v>
      </c>
      <c r="C128" s="23" t="s">
        <v>279</v>
      </c>
      <c r="D128" s="23" t="s">
        <v>280</v>
      </c>
      <c r="E128" s="18">
        <v>265</v>
      </c>
      <c r="F128" s="17" t="s">
        <v>48</v>
      </c>
      <c r="G128" s="18">
        <v>52929.4</v>
      </c>
      <c r="H128" s="19">
        <v>54</v>
      </c>
      <c r="I128" s="18">
        <f t="shared" si="4"/>
        <v>980.17407407407416</v>
      </c>
      <c r="J128" s="18">
        <v>113051.4</v>
      </c>
      <c r="K128" s="20">
        <f t="shared" si="5"/>
        <v>3.8381894221772446E-3</v>
      </c>
      <c r="L128" s="18">
        <f t="shared" si="6"/>
        <v>199.73358490566039</v>
      </c>
      <c r="M128" s="32"/>
    </row>
    <row r="129" spans="1:13" s="22" customFormat="1">
      <c r="A129" s="16"/>
      <c r="B129" s="17" t="s">
        <v>270</v>
      </c>
      <c r="C129" s="23" t="s">
        <v>281</v>
      </c>
      <c r="D129" s="23" t="s">
        <v>282</v>
      </c>
      <c r="E129" s="18">
        <v>62</v>
      </c>
      <c r="F129" s="17" t="s">
        <v>48</v>
      </c>
      <c r="G129" s="18">
        <v>22249</v>
      </c>
      <c r="H129" s="19">
        <v>9</v>
      </c>
      <c r="I129" s="18">
        <f t="shared" si="4"/>
        <v>2472.1111111111113</v>
      </c>
      <c r="J129" s="18">
        <v>44205</v>
      </c>
      <c r="K129" s="20">
        <f t="shared" si="5"/>
        <v>1.6133921120213249E-3</v>
      </c>
      <c r="L129" s="18">
        <f t="shared" si="6"/>
        <v>358.85483870967744</v>
      </c>
      <c r="M129" s="32"/>
    </row>
    <row r="130" spans="1:13" s="22" customFormat="1">
      <c r="A130" s="16"/>
      <c r="B130" s="17" t="s">
        <v>267</v>
      </c>
      <c r="C130" s="23" t="s">
        <v>283</v>
      </c>
      <c r="D130" s="23" t="s">
        <v>284</v>
      </c>
      <c r="E130" s="18">
        <v>90</v>
      </c>
      <c r="F130" s="17" t="s">
        <v>48</v>
      </c>
      <c r="G130" s="18">
        <v>17438</v>
      </c>
      <c r="H130" s="19">
        <v>10</v>
      </c>
      <c r="I130" s="18">
        <f t="shared" si="4"/>
        <v>1743.8</v>
      </c>
      <c r="J130" s="18">
        <v>39750</v>
      </c>
      <c r="K130" s="20">
        <f t="shared" si="5"/>
        <v>1.2645211762069245E-3</v>
      </c>
      <c r="L130" s="18">
        <f t="shared" si="6"/>
        <v>193.75555555555556</v>
      </c>
      <c r="M130" s="32"/>
    </row>
    <row r="131" spans="1:13" s="22" customFormat="1">
      <c r="A131" s="16"/>
      <c r="B131" s="17" t="s">
        <v>267</v>
      </c>
      <c r="C131" s="23" t="s">
        <v>285</v>
      </c>
      <c r="D131" s="17" t="s">
        <v>286</v>
      </c>
      <c r="E131" s="18">
        <v>229.22</v>
      </c>
      <c r="F131" s="17" t="s">
        <v>48</v>
      </c>
      <c r="G131" s="18">
        <v>23792</v>
      </c>
      <c r="H131" s="19">
        <v>32</v>
      </c>
      <c r="I131" s="18">
        <f t="shared" ref="I131:I203" si="7">IF(OR(H131=0,G131=0),0,G131/H131)</f>
        <v>743.5</v>
      </c>
      <c r="J131" s="18">
        <v>62610</v>
      </c>
      <c r="K131" s="20">
        <f t="shared" ref="K131:K194" si="8">G131/$G$527</f>
        <v>1.7252831646011669E-3</v>
      </c>
      <c r="L131" s="18">
        <f t="shared" ref="L131:L203" si="9">G131/E131</f>
        <v>103.795480324579</v>
      </c>
      <c r="M131" s="32"/>
    </row>
    <row r="132" spans="1:13" s="22" customFormat="1">
      <c r="A132" s="16"/>
      <c r="B132" s="17" t="s">
        <v>270</v>
      </c>
      <c r="C132" s="23" t="s">
        <v>287</v>
      </c>
      <c r="D132" s="17" t="s">
        <v>288</v>
      </c>
      <c r="E132" s="18">
        <v>265</v>
      </c>
      <c r="F132" s="17" t="s">
        <v>48</v>
      </c>
      <c r="G132" s="18">
        <v>24412.2</v>
      </c>
      <c r="H132" s="19">
        <v>31</v>
      </c>
      <c r="I132" s="18">
        <f t="shared" si="7"/>
        <v>787.49032258064517</v>
      </c>
      <c r="J132" s="18">
        <v>102844.2</v>
      </c>
      <c r="K132" s="20">
        <f t="shared" si="8"/>
        <v>1.7702571314255468E-3</v>
      </c>
      <c r="L132" s="18">
        <f t="shared" si="9"/>
        <v>92.121509433962274</v>
      </c>
      <c r="M132" s="32"/>
    </row>
    <row r="133" spans="1:13" s="22" customFormat="1">
      <c r="A133" s="16"/>
      <c r="B133" s="17" t="s">
        <v>267</v>
      </c>
      <c r="C133" s="36" t="s">
        <v>289</v>
      </c>
      <c r="D133" s="23" t="s">
        <v>290</v>
      </c>
      <c r="E133" s="18">
        <v>1370.54</v>
      </c>
      <c r="F133" s="17" t="s">
        <v>83</v>
      </c>
      <c r="G133" s="18">
        <v>56257.8</v>
      </c>
      <c r="H133" s="19">
        <v>345</v>
      </c>
      <c r="I133" s="18">
        <f t="shared" si="7"/>
        <v>163.06608695652176</v>
      </c>
      <c r="J133" s="18">
        <v>164709</v>
      </c>
      <c r="K133" s="20">
        <f t="shared" si="8"/>
        <v>4.079549227366322E-3</v>
      </c>
      <c r="L133" s="18">
        <f t="shared" si="9"/>
        <v>41.047908123805222</v>
      </c>
      <c r="M133" s="32"/>
    </row>
    <row r="134" spans="1:13" s="22" customFormat="1">
      <c r="A134" s="16"/>
      <c r="B134" s="17" t="s">
        <v>270</v>
      </c>
      <c r="C134" s="36" t="s">
        <v>291</v>
      </c>
      <c r="D134" s="23" t="s">
        <v>292</v>
      </c>
      <c r="E134" s="18">
        <v>126.62</v>
      </c>
      <c r="F134" s="17" t="s">
        <v>48</v>
      </c>
      <c r="G134" s="18">
        <v>11571</v>
      </c>
      <c r="H134" s="19">
        <v>5</v>
      </c>
      <c r="I134" s="18">
        <f t="shared" si="7"/>
        <v>2314.1999999999998</v>
      </c>
      <c r="J134" s="18">
        <v>62950</v>
      </c>
      <c r="K134" s="20">
        <f t="shared" si="8"/>
        <v>8.3907412145259341E-4</v>
      </c>
      <c r="L134" s="18">
        <f t="shared" si="9"/>
        <v>91.383667667035226</v>
      </c>
      <c r="M134" s="32"/>
    </row>
    <row r="135" spans="1:13" s="22" customFormat="1">
      <c r="A135" s="16"/>
      <c r="B135" s="17" t="s">
        <v>267</v>
      </c>
      <c r="C135" s="23" t="s">
        <v>293</v>
      </c>
      <c r="D135" s="23" t="s">
        <v>294</v>
      </c>
      <c r="E135" s="18">
        <v>46.2</v>
      </c>
      <c r="F135" s="17" t="s">
        <v>48</v>
      </c>
      <c r="G135" s="18">
        <v>2049</v>
      </c>
      <c r="H135" s="19">
        <v>3</v>
      </c>
      <c r="I135" s="18">
        <f t="shared" si="7"/>
        <v>683</v>
      </c>
      <c r="J135" s="18">
        <v>23975</v>
      </c>
      <c r="K135" s="20">
        <f t="shared" si="8"/>
        <v>1.4858377623855879E-4</v>
      </c>
      <c r="L135" s="18">
        <f t="shared" si="9"/>
        <v>44.350649350649348</v>
      </c>
      <c r="M135" s="32"/>
    </row>
    <row r="136" spans="1:13" s="22" customFormat="1">
      <c r="A136" s="16"/>
      <c r="B136" s="17" t="s">
        <v>270</v>
      </c>
      <c r="C136" s="23" t="s">
        <v>295</v>
      </c>
      <c r="D136" s="23" t="s">
        <v>296</v>
      </c>
      <c r="E136" s="18">
        <v>77.099999999999994</v>
      </c>
      <c r="F136" s="17" t="s">
        <v>48</v>
      </c>
      <c r="G136" s="18">
        <v>8046</v>
      </c>
      <c r="H136" s="19">
        <v>8</v>
      </c>
      <c r="I136" s="18">
        <f t="shared" si="7"/>
        <v>1005.75</v>
      </c>
      <c r="J136" s="18">
        <v>24069</v>
      </c>
      <c r="K136" s="20">
        <f t="shared" si="8"/>
        <v>5.8345781533208593E-4</v>
      </c>
      <c r="L136" s="18">
        <f t="shared" si="9"/>
        <v>104.35797665369651</v>
      </c>
      <c r="M136" s="32"/>
    </row>
    <row r="137" spans="1:13" s="22" customFormat="1">
      <c r="A137" s="16"/>
      <c r="B137" s="17" t="s">
        <v>270</v>
      </c>
      <c r="C137" s="23" t="s">
        <v>297</v>
      </c>
      <c r="D137" s="23" t="s">
        <v>298</v>
      </c>
      <c r="E137" s="18">
        <v>200.8</v>
      </c>
      <c r="F137" s="17" t="s">
        <v>48</v>
      </c>
      <c r="G137" s="18">
        <v>27181</v>
      </c>
      <c r="H137" s="19">
        <v>30</v>
      </c>
      <c r="I137" s="18">
        <f t="shared" si="7"/>
        <v>906.0333333333333</v>
      </c>
      <c r="J137" s="18">
        <v>59187</v>
      </c>
      <c r="K137" s="20">
        <f t="shared" si="8"/>
        <v>1.9710373947975923E-3</v>
      </c>
      <c r="L137" s="18">
        <f t="shared" si="9"/>
        <v>135.36354581673305</v>
      </c>
      <c r="M137" s="32"/>
    </row>
    <row r="138" spans="1:13" s="22" customFormat="1">
      <c r="A138" s="16"/>
      <c r="B138" s="17" t="s">
        <v>267</v>
      </c>
      <c r="C138" s="23" t="s">
        <v>299</v>
      </c>
      <c r="D138" s="23" t="s">
        <v>300</v>
      </c>
      <c r="E138" s="18">
        <v>286.68</v>
      </c>
      <c r="F138" s="17" t="s">
        <v>48</v>
      </c>
      <c r="G138" s="18">
        <v>59683.7</v>
      </c>
      <c r="H138" s="19">
        <v>57</v>
      </c>
      <c r="I138" s="18">
        <f t="shared" si="7"/>
        <v>1047.0824561403508</v>
      </c>
      <c r="J138" s="18">
        <v>92505.9</v>
      </c>
      <c r="K138" s="20">
        <f t="shared" si="8"/>
        <v>4.3279792708097956E-3</v>
      </c>
      <c r="L138" s="18">
        <f t="shared" si="9"/>
        <v>208.18927026649922</v>
      </c>
      <c r="M138" s="32"/>
    </row>
    <row r="139" spans="1:13" s="22" customFormat="1">
      <c r="A139" s="16"/>
      <c r="B139" s="17" t="s">
        <v>267</v>
      </c>
      <c r="C139" s="23" t="s">
        <v>301</v>
      </c>
      <c r="D139" s="23" t="s">
        <v>302</v>
      </c>
      <c r="E139" s="18">
        <v>190.65</v>
      </c>
      <c r="F139" s="17" t="s">
        <v>48</v>
      </c>
      <c r="G139" s="18">
        <v>31340</v>
      </c>
      <c r="H139" s="19">
        <v>44</v>
      </c>
      <c r="I139" s="18">
        <f t="shared" si="7"/>
        <v>712.27272727272725</v>
      </c>
      <c r="J139" s="18">
        <v>85048</v>
      </c>
      <c r="K139" s="20">
        <f t="shared" si="8"/>
        <v>2.2726283783877175E-3</v>
      </c>
      <c r="L139" s="18">
        <f t="shared" si="9"/>
        <v>164.38499868869656</v>
      </c>
      <c r="M139" s="32"/>
    </row>
    <row r="140" spans="1:13" s="22" customFormat="1">
      <c r="A140" s="16"/>
      <c r="B140" s="17" t="s">
        <v>270</v>
      </c>
      <c r="C140" s="23" t="s">
        <v>303</v>
      </c>
      <c r="D140" s="23" t="s">
        <v>304</v>
      </c>
      <c r="E140" s="18">
        <v>72.760000000000005</v>
      </c>
      <c r="F140" s="17" t="s">
        <v>48</v>
      </c>
      <c r="G140" s="18">
        <v>4099</v>
      </c>
      <c r="H140" s="19">
        <v>7</v>
      </c>
      <c r="I140" s="18">
        <f t="shared" si="7"/>
        <v>585.57142857142856</v>
      </c>
      <c r="J140" s="18">
        <v>20879</v>
      </c>
      <c r="K140" s="20">
        <f t="shared" si="8"/>
        <v>2.9724006774126528E-4</v>
      </c>
      <c r="L140" s="18">
        <f t="shared" si="9"/>
        <v>56.335898845519509</v>
      </c>
      <c r="M140" s="32"/>
    </row>
    <row r="141" spans="1:13" s="22" customFormat="1">
      <c r="A141" s="16"/>
      <c r="B141" s="17" t="s">
        <v>267</v>
      </c>
      <c r="C141" s="23" t="s">
        <v>305</v>
      </c>
      <c r="D141" s="23" t="s">
        <v>306</v>
      </c>
      <c r="E141" s="18">
        <v>53.78</v>
      </c>
      <c r="F141" s="17" t="s">
        <v>98</v>
      </c>
      <c r="G141" s="18">
        <v>3424</v>
      </c>
      <c r="H141" s="19">
        <v>3</v>
      </c>
      <c r="I141" s="18">
        <f t="shared" si="7"/>
        <v>1141.3333333333333</v>
      </c>
      <c r="J141" s="18">
        <v>13748</v>
      </c>
      <c r="K141" s="20">
        <f t="shared" si="8"/>
        <v>2.4829226444159362E-4</v>
      </c>
      <c r="L141" s="18">
        <f t="shared" si="9"/>
        <v>63.666790628486424</v>
      </c>
      <c r="M141" s="24"/>
    </row>
    <row r="142" spans="1:13" s="22" customFormat="1">
      <c r="A142" s="16"/>
      <c r="B142" s="17" t="s">
        <v>267</v>
      </c>
      <c r="C142" s="23" t="s">
        <v>307</v>
      </c>
      <c r="D142" s="17" t="s">
        <v>308</v>
      </c>
      <c r="E142" s="18">
        <v>87.99</v>
      </c>
      <c r="F142" s="17" t="s">
        <v>48</v>
      </c>
      <c r="G142" s="18">
        <v>12719</v>
      </c>
      <c r="H142" s="19">
        <v>18</v>
      </c>
      <c r="I142" s="18">
        <f t="shared" si="7"/>
        <v>706.61111111111109</v>
      </c>
      <c r="J142" s="18">
        <v>42119</v>
      </c>
      <c r="K142" s="20">
        <f t="shared" si="8"/>
        <v>9.2232164469410901E-4</v>
      </c>
      <c r="L142" s="18">
        <f t="shared" si="9"/>
        <v>144.5505171042164</v>
      </c>
      <c r="M142" s="24"/>
    </row>
    <row r="143" spans="1:13" s="22" customFormat="1">
      <c r="A143" s="16"/>
      <c r="B143" s="17" t="s">
        <v>267</v>
      </c>
      <c r="C143" s="23" t="s">
        <v>309</v>
      </c>
      <c r="D143" s="17" t="s">
        <v>310</v>
      </c>
      <c r="E143" s="18">
        <v>100</v>
      </c>
      <c r="F143" s="17" t="s">
        <v>48</v>
      </c>
      <c r="G143" s="18">
        <v>5145</v>
      </c>
      <c r="H143" s="19">
        <v>6</v>
      </c>
      <c r="I143" s="18">
        <f t="shared" si="7"/>
        <v>857.5</v>
      </c>
      <c r="J143" s="18">
        <v>25206</v>
      </c>
      <c r="K143" s="20">
        <f t="shared" si="8"/>
        <v>3.7309103403971938E-4</v>
      </c>
      <c r="L143" s="18">
        <f t="shared" si="9"/>
        <v>51.45</v>
      </c>
      <c r="M143" s="24"/>
    </row>
    <row r="144" spans="1:13" s="22" customFormat="1">
      <c r="A144" s="16"/>
      <c r="B144" s="17" t="s">
        <v>267</v>
      </c>
      <c r="C144" s="23" t="s">
        <v>311</v>
      </c>
      <c r="D144" s="17" t="s">
        <v>312</v>
      </c>
      <c r="E144" s="18">
        <v>137.53</v>
      </c>
      <c r="F144" s="17" t="s">
        <v>48</v>
      </c>
      <c r="G144" s="18">
        <v>16702.400000000001</v>
      </c>
      <c r="H144" s="19">
        <v>14</v>
      </c>
      <c r="I144" s="18">
        <f t="shared" si="7"/>
        <v>1193.0285714285715</v>
      </c>
      <c r="J144" s="18">
        <v>34312</v>
      </c>
      <c r="K144" s="20">
        <f t="shared" si="8"/>
        <v>1.2111789478999047E-3</v>
      </c>
      <c r="L144" s="18">
        <f t="shared" si="9"/>
        <v>121.44550279938923</v>
      </c>
      <c r="M144" s="24"/>
    </row>
    <row r="145" spans="1:13" s="22" customFormat="1">
      <c r="A145" s="16"/>
      <c r="B145" s="17" t="s">
        <v>270</v>
      </c>
      <c r="C145" s="23" t="s">
        <v>313</v>
      </c>
      <c r="D145" s="23" t="s">
        <v>314</v>
      </c>
      <c r="E145" s="18">
        <v>73.760000000000005</v>
      </c>
      <c r="F145" s="17" t="s">
        <v>48</v>
      </c>
      <c r="G145" s="18">
        <v>9963</v>
      </c>
      <c r="H145" s="19">
        <v>21</v>
      </c>
      <c r="I145" s="18">
        <f t="shared" si="7"/>
        <v>474.42857142857144</v>
      </c>
      <c r="J145" s="18">
        <v>27681</v>
      </c>
      <c r="K145" s="20">
        <f t="shared" si="8"/>
        <v>7.2246957670315344E-4</v>
      </c>
      <c r="L145" s="18">
        <f t="shared" si="9"/>
        <v>135.07321041214749</v>
      </c>
      <c r="M145" s="32"/>
    </row>
    <row r="146" spans="1:13" s="22" customFormat="1">
      <c r="A146" s="16"/>
      <c r="B146" s="17" t="s">
        <v>270</v>
      </c>
      <c r="C146" s="23" t="s">
        <v>315</v>
      </c>
      <c r="D146" s="17" t="s">
        <v>316</v>
      </c>
      <c r="E146" s="18">
        <v>276</v>
      </c>
      <c r="F146" s="17" t="s">
        <v>48</v>
      </c>
      <c r="G146" s="18">
        <v>87869</v>
      </c>
      <c r="H146" s="19">
        <v>53</v>
      </c>
      <c r="I146" s="18">
        <f t="shared" si="7"/>
        <v>1657.9056603773586</v>
      </c>
      <c r="J146" s="18">
        <v>231978</v>
      </c>
      <c r="K146" s="20">
        <f t="shared" si="8"/>
        <v>6.3718437453908847E-3</v>
      </c>
      <c r="L146" s="18">
        <f t="shared" si="9"/>
        <v>318.3659420289855</v>
      </c>
      <c r="M146" s="32"/>
    </row>
    <row r="147" spans="1:13" s="22" customFormat="1">
      <c r="A147" s="16"/>
      <c r="B147" s="17" t="s">
        <v>270</v>
      </c>
      <c r="C147" s="23" t="s">
        <v>317</v>
      </c>
      <c r="D147" s="23" t="s">
        <v>318</v>
      </c>
      <c r="E147" s="18">
        <v>116.7</v>
      </c>
      <c r="F147" s="17" t="s">
        <v>48</v>
      </c>
      <c r="G147" s="18">
        <v>14934</v>
      </c>
      <c r="H147" s="19">
        <v>20</v>
      </c>
      <c r="I147" s="18">
        <f t="shared" si="7"/>
        <v>746.7</v>
      </c>
      <c r="J147" s="18">
        <v>44796</v>
      </c>
      <c r="K147" s="20">
        <f t="shared" si="8"/>
        <v>1.0829429547811796E-3</v>
      </c>
      <c r="L147" s="18">
        <f t="shared" si="9"/>
        <v>127.96915167095115</v>
      </c>
      <c r="M147" s="32"/>
    </row>
    <row r="148" spans="1:13" s="22" customFormat="1">
      <c r="A148" s="16"/>
      <c r="B148" s="17" t="s">
        <v>270</v>
      </c>
      <c r="C148" s="23" t="s">
        <v>319</v>
      </c>
      <c r="D148" s="23" t="s">
        <v>320</v>
      </c>
      <c r="E148" s="18">
        <v>85</v>
      </c>
      <c r="F148" s="17" t="s">
        <v>48</v>
      </c>
      <c r="G148" s="18">
        <v>12205</v>
      </c>
      <c r="H148" s="19">
        <v>11</v>
      </c>
      <c r="I148" s="18">
        <f t="shared" si="7"/>
        <v>1109.5454545454545</v>
      </c>
      <c r="J148" s="18">
        <v>27121</v>
      </c>
      <c r="K148" s="20">
        <f t="shared" si="8"/>
        <v>8.8504879892221098E-4</v>
      </c>
      <c r="L148" s="18">
        <f t="shared" si="9"/>
        <v>143.58823529411765</v>
      </c>
      <c r="M148" s="32"/>
    </row>
    <row r="149" spans="1:13" s="22" customFormat="1">
      <c r="A149" s="16"/>
      <c r="B149" s="17" t="s">
        <v>270</v>
      </c>
      <c r="C149" s="23" t="s">
        <v>321</v>
      </c>
      <c r="D149" s="23" t="s">
        <v>280</v>
      </c>
      <c r="E149" s="18">
        <v>239.887</v>
      </c>
      <c r="F149" s="17" t="s">
        <v>48</v>
      </c>
      <c r="G149" s="18"/>
      <c r="H149" s="19"/>
      <c r="I149" s="18">
        <f t="shared" si="7"/>
        <v>0</v>
      </c>
      <c r="J149" s="18"/>
      <c r="K149" s="20">
        <f t="shared" si="8"/>
        <v>0</v>
      </c>
      <c r="L149" s="18">
        <f t="shared" si="9"/>
        <v>0</v>
      </c>
      <c r="M149" s="32"/>
    </row>
    <row r="150" spans="1:13" s="22" customFormat="1">
      <c r="A150" s="16"/>
      <c r="B150" s="17" t="s">
        <v>270</v>
      </c>
      <c r="C150" s="23" t="s">
        <v>322</v>
      </c>
      <c r="D150" s="23" t="s">
        <v>323</v>
      </c>
      <c r="E150" s="18">
        <v>105</v>
      </c>
      <c r="F150" s="17" t="s">
        <v>48</v>
      </c>
      <c r="G150" s="18">
        <v>9983</v>
      </c>
      <c r="H150" s="19">
        <v>8</v>
      </c>
      <c r="I150" s="18">
        <f t="shared" si="7"/>
        <v>1247.875</v>
      </c>
      <c r="J150" s="18">
        <v>18243</v>
      </c>
      <c r="K150" s="20">
        <f t="shared" si="8"/>
        <v>7.2391988198610671E-4</v>
      </c>
      <c r="L150" s="18">
        <f t="shared" si="9"/>
        <v>95.076190476190476</v>
      </c>
      <c r="M150" s="32"/>
    </row>
    <row r="151" spans="1:13" s="22" customFormat="1">
      <c r="A151" s="16"/>
      <c r="B151" s="17" t="s">
        <v>270</v>
      </c>
      <c r="C151" s="23" t="s">
        <v>324</v>
      </c>
      <c r="D151" s="23" t="s">
        <v>325</v>
      </c>
      <c r="E151" s="18">
        <v>119.71</v>
      </c>
      <c r="F151" s="17" t="s">
        <v>48</v>
      </c>
      <c r="G151" s="18">
        <v>8147</v>
      </c>
      <c r="H151" s="19">
        <v>6</v>
      </c>
      <c r="I151" s="18">
        <f t="shared" si="7"/>
        <v>1357.8333333333333</v>
      </c>
      <c r="J151" s="18">
        <v>19310</v>
      </c>
      <c r="K151" s="20">
        <f t="shared" si="8"/>
        <v>5.9078185701099978E-4</v>
      </c>
      <c r="L151" s="18">
        <f t="shared" si="9"/>
        <v>68.056135661181187</v>
      </c>
      <c r="M151" s="32"/>
    </row>
    <row r="152" spans="1:13" s="22" customFormat="1">
      <c r="A152" s="16"/>
      <c r="B152" s="17" t="s">
        <v>270</v>
      </c>
      <c r="C152" s="23" t="s">
        <v>326</v>
      </c>
      <c r="D152" s="23" t="s">
        <v>327</v>
      </c>
      <c r="E152" s="18">
        <v>100</v>
      </c>
      <c r="F152" s="17" t="s">
        <v>48</v>
      </c>
      <c r="G152" s="18">
        <v>24556</v>
      </c>
      <c r="H152" s="19">
        <v>32</v>
      </c>
      <c r="I152" s="18">
        <f t="shared" si="7"/>
        <v>767.375</v>
      </c>
      <c r="J152" s="18">
        <v>33047</v>
      </c>
      <c r="K152" s="20">
        <f t="shared" si="8"/>
        <v>1.7806848264099804E-3</v>
      </c>
      <c r="L152" s="18">
        <f t="shared" si="9"/>
        <v>245.56</v>
      </c>
      <c r="M152" s="32"/>
    </row>
    <row r="153" spans="1:13" s="22" customFormat="1">
      <c r="A153" s="16"/>
      <c r="B153" s="17" t="s">
        <v>270</v>
      </c>
      <c r="C153" s="23" t="s">
        <v>328</v>
      </c>
      <c r="D153" s="23" t="s">
        <v>329</v>
      </c>
      <c r="E153" s="18">
        <v>36</v>
      </c>
      <c r="F153" s="17" t="s">
        <v>48</v>
      </c>
      <c r="G153" s="18">
        <v>10184</v>
      </c>
      <c r="H153" s="19">
        <v>36</v>
      </c>
      <c r="I153" s="18">
        <f t="shared" si="7"/>
        <v>282.88888888888891</v>
      </c>
      <c r="J153" s="18">
        <v>26925</v>
      </c>
      <c r="K153" s="20">
        <f t="shared" si="8"/>
        <v>7.3849545007978663E-4</v>
      </c>
      <c r="L153" s="18">
        <f t="shared" si="9"/>
        <v>282.88888888888891</v>
      </c>
      <c r="M153" s="32"/>
    </row>
    <row r="154" spans="1:13" s="22" customFormat="1">
      <c r="A154" s="16"/>
      <c r="B154" s="17" t="s">
        <v>270</v>
      </c>
      <c r="C154" s="23" t="s">
        <v>330</v>
      </c>
      <c r="D154" s="23" t="s">
        <v>331</v>
      </c>
      <c r="E154" s="18">
        <v>103</v>
      </c>
      <c r="F154" s="17" t="s">
        <v>48</v>
      </c>
      <c r="G154" s="18">
        <v>10248</v>
      </c>
      <c r="H154" s="19">
        <v>6</v>
      </c>
      <c r="I154" s="18">
        <f t="shared" si="7"/>
        <v>1708</v>
      </c>
      <c r="J154" s="18">
        <v>26830</v>
      </c>
      <c r="K154" s="20">
        <f t="shared" si="8"/>
        <v>7.4313642698523702E-4</v>
      </c>
      <c r="L154" s="18">
        <f t="shared" si="9"/>
        <v>99.495145631067956</v>
      </c>
      <c r="M154" s="32"/>
    </row>
    <row r="155" spans="1:13" s="22" customFormat="1">
      <c r="A155" s="16"/>
      <c r="B155" s="17" t="s">
        <v>267</v>
      </c>
      <c r="C155" s="23" t="s">
        <v>332</v>
      </c>
      <c r="D155" s="23" t="s">
        <v>333</v>
      </c>
      <c r="E155" s="18">
        <v>67.989999999999995</v>
      </c>
      <c r="F155" s="17" t="s">
        <v>45</v>
      </c>
      <c r="G155" s="18">
        <v>8354.7999999999993</v>
      </c>
      <c r="H155" s="19">
        <v>18</v>
      </c>
      <c r="I155" s="18">
        <f t="shared" si="7"/>
        <v>464.15555555555551</v>
      </c>
      <c r="J155" s="18">
        <v>30554.899999999998</v>
      </c>
      <c r="K155" s="20">
        <f t="shared" si="8"/>
        <v>6.0585052890088382E-4</v>
      </c>
      <c r="L155" s="18">
        <f t="shared" si="9"/>
        <v>122.88277687895278</v>
      </c>
      <c r="M155" s="32"/>
    </row>
    <row r="156" spans="1:13" s="22" customFormat="1">
      <c r="A156" s="16"/>
      <c r="B156" s="17" t="s">
        <v>267</v>
      </c>
      <c r="C156" s="23" t="s">
        <v>334</v>
      </c>
      <c r="D156" s="23" t="s">
        <v>335</v>
      </c>
      <c r="E156" s="18">
        <v>370</v>
      </c>
      <c r="F156" s="17" t="s">
        <v>38</v>
      </c>
      <c r="G156" s="18">
        <v>39103</v>
      </c>
      <c r="H156" s="19">
        <v>258</v>
      </c>
      <c r="I156" s="18">
        <f t="shared" si="7"/>
        <v>151.56201550387595</v>
      </c>
      <c r="J156" s="18">
        <v>94802</v>
      </c>
      <c r="K156" s="20">
        <f t="shared" si="8"/>
        <v>2.8355643739660149E-3</v>
      </c>
      <c r="L156" s="18">
        <f t="shared" si="9"/>
        <v>105.68378378378378</v>
      </c>
      <c r="M156" s="24"/>
    </row>
    <row r="157" spans="1:13" s="22" customFormat="1">
      <c r="A157" s="16"/>
      <c r="B157" s="17" t="s">
        <v>270</v>
      </c>
      <c r="C157" s="23" t="s">
        <v>336</v>
      </c>
      <c r="D157" s="23" t="s">
        <v>337</v>
      </c>
      <c r="E157" s="18">
        <v>126.69</v>
      </c>
      <c r="F157" s="17" t="s">
        <v>48</v>
      </c>
      <c r="G157" s="18">
        <v>30090</v>
      </c>
      <c r="H157" s="19">
        <v>16</v>
      </c>
      <c r="I157" s="18">
        <f t="shared" si="7"/>
        <v>1880.625</v>
      </c>
      <c r="J157" s="18">
        <v>89352</v>
      </c>
      <c r="K157" s="20">
        <f t="shared" si="8"/>
        <v>2.1819842982031402E-3</v>
      </c>
      <c r="L157" s="18">
        <f t="shared" si="9"/>
        <v>237.50887994316838</v>
      </c>
      <c r="M157" s="32"/>
    </row>
    <row r="158" spans="1:13" s="22" customFormat="1">
      <c r="A158" s="16"/>
      <c r="B158" s="17" t="s">
        <v>270</v>
      </c>
      <c r="C158" s="40" t="s">
        <v>338</v>
      </c>
      <c r="D158" s="23" t="s">
        <v>339</v>
      </c>
      <c r="E158" s="18">
        <v>12.47</v>
      </c>
      <c r="F158" s="17" t="s">
        <v>98</v>
      </c>
      <c r="G158" s="18">
        <v>2100</v>
      </c>
      <c r="H158" s="19">
        <v>7</v>
      </c>
      <c r="I158" s="18">
        <f t="shared" si="7"/>
        <v>300</v>
      </c>
      <c r="J158" s="18">
        <v>3570</v>
      </c>
      <c r="K158" s="20">
        <f t="shared" si="8"/>
        <v>1.5228205471008954E-4</v>
      </c>
      <c r="L158" s="18">
        <f t="shared" si="9"/>
        <v>168.40417000801924</v>
      </c>
      <c r="M158" s="24"/>
    </row>
    <row r="159" spans="1:13" s="22" customFormat="1">
      <c r="A159" s="16"/>
      <c r="B159" s="17" t="s">
        <v>270</v>
      </c>
      <c r="C159" s="40" t="s">
        <v>340</v>
      </c>
      <c r="D159" s="23" t="s">
        <v>341</v>
      </c>
      <c r="E159" s="18">
        <v>21.93</v>
      </c>
      <c r="F159" s="17" t="s">
        <v>98</v>
      </c>
      <c r="G159" s="18">
        <v>720</v>
      </c>
      <c r="H159" s="19">
        <v>28</v>
      </c>
      <c r="I159" s="18">
        <f t="shared" si="7"/>
        <v>25.714285714285715</v>
      </c>
      <c r="J159" s="18">
        <v>2220</v>
      </c>
      <c r="K159" s="20">
        <f t="shared" si="8"/>
        <v>5.2210990186316414E-5</v>
      </c>
      <c r="L159" s="18">
        <f t="shared" si="9"/>
        <v>32.831737346101228</v>
      </c>
      <c r="M159" s="24"/>
    </row>
    <row r="160" spans="1:13" s="22" customFormat="1">
      <c r="A160" s="16"/>
      <c r="B160" s="17" t="s">
        <v>270</v>
      </c>
      <c r="C160" s="40" t="s">
        <v>342</v>
      </c>
      <c r="D160" s="23" t="s">
        <v>343</v>
      </c>
      <c r="E160" s="18">
        <v>86.5</v>
      </c>
      <c r="F160" s="17" t="s">
        <v>48</v>
      </c>
      <c r="G160" s="18">
        <v>11688</v>
      </c>
      <c r="H160" s="19">
        <v>14</v>
      </c>
      <c r="I160" s="18">
        <f t="shared" si="7"/>
        <v>834.85714285714289</v>
      </c>
      <c r="J160" s="18">
        <v>27469</v>
      </c>
      <c r="K160" s="20">
        <f t="shared" si="8"/>
        <v>8.4755840735786987E-4</v>
      </c>
      <c r="L160" s="18">
        <f t="shared" si="9"/>
        <v>135.121387283237</v>
      </c>
      <c r="M160" s="24"/>
    </row>
    <row r="161" spans="1:13" s="22" customFormat="1">
      <c r="A161" s="16"/>
      <c r="B161" s="17" t="s">
        <v>270</v>
      </c>
      <c r="C161" s="40" t="s">
        <v>344</v>
      </c>
      <c r="D161" s="23" t="s">
        <v>345</v>
      </c>
      <c r="E161" s="18">
        <v>119.76</v>
      </c>
      <c r="F161" s="17" t="s">
        <v>48</v>
      </c>
      <c r="G161" s="18">
        <v>37568</v>
      </c>
      <c r="H161" s="19">
        <v>53</v>
      </c>
      <c r="I161" s="18">
        <f t="shared" si="7"/>
        <v>708.83018867924534</v>
      </c>
      <c r="J161" s="18">
        <v>113989</v>
      </c>
      <c r="K161" s="20">
        <f t="shared" si="8"/>
        <v>2.7242534434993543E-3</v>
      </c>
      <c r="L161" s="18">
        <f t="shared" si="9"/>
        <v>313.6940547762191</v>
      </c>
      <c r="M161" s="24"/>
    </row>
    <row r="162" spans="1:13" s="22" customFormat="1">
      <c r="A162" s="16"/>
      <c r="B162" s="17" t="s">
        <v>270</v>
      </c>
      <c r="C162" s="40" t="s">
        <v>346</v>
      </c>
      <c r="D162" s="23" t="s">
        <v>347</v>
      </c>
      <c r="E162" s="18">
        <v>120.12</v>
      </c>
      <c r="F162" s="17" t="s">
        <v>48</v>
      </c>
      <c r="G162" s="18">
        <v>25673</v>
      </c>
      <c r="H162" s="19">
        <v>27</v>
      </c>
      <c r="I162" s="18">
        <f t="shared" si="7"/>
        <v>950.85185185185185</v>
      </c>
      <c r="J162" s="18">
        <v>46125</v>
      </c>
      <c r="K162" s="20">
        <f t="shared" si="8"/>
        <v>1.8616843764629185E-3</v>
      </c>
      <c r="L162" s="18">
        <f t="shared" si="9"/>
        <v>213.72793872793872</v>
      </c>
      <c r="M162" s="32"/>
    </row>
    <row r="163" spans="1:13" s="22" customFormat="1">
      <c r="A163" s="16"/>
      <c r="B163" s="17" t="s">
        <v>270</v>
      </c>
      <c r="C163" s="40" t="s">
        <v>348</v>
      </c>
      <c r="D163" s="23" t="s">
        <v>349</v>
      </c>
      <c r="E163" s="18">
        <v>70</v>
      </c>
      <c r="F163" s="17" t="s">
        <v>48</v>
      </c>
      <c r="G163" s="18">
        <v>10526</v>
      </c>
      <c r="H163" s="19">
        <v>50</v>
      </c>
      <c r="I163" s="18">
        <f t="shared" si="7"/>
        <v>210.52</v>
      </c>
      <c r="J163" s="18">
        <v>25634</v>
      </c>
      <c r="K163" s="20">
        <f t="shared" si="8"/>
        <v>7.6329567041828696E-4</v>
      </c>
      <c r="L163" s="18">
        <f t="shared" si="9"/>
        <v>150.37142857142857</v>
      </c>
      <c r="M163" s="32"/>
    </row>
    <row r="164" spans="1:13" s="22" customFormat="1">
      <c r="A164" s="16"/>
      <c r="B164" s="17" t="s">
        <v>270</v>
      </c>
      <c r="C164" s="40" t="s">
        <v>350</v>
      </c>
      <c r="D164" s="23" t="s">
        <v>351</v>
      </c>
      <c r="E164" s="18">
        <v>242.24</v>
      </c>
      <c r="F164" s="17" t="s">
        <v>48</v>
      </c>
      <c r="G164" s="18">
        <v>23601.200000000001</v>
      </c>
      <c r="H164" s="19">
        <v>37</v>
      </c>
      <c r="I164" s="18">
        <f t="shared" si="7"/>
        <v>637.87027027027034</v>
      </c>
      <c r="J164" s="18">
        <v>57198.3</v>
      </c>
      <c r="K164" s="20">
        <f t="shared" si="8"/>
        <v>1.7114472522017931E-3</v>
      </c>
      <c r="L164" s="18">
        <f t="shared" si="9"/>
        <v>97.42899603698811</v>
      </c>
      <c r="M164" s="32"/>
    </row>
    <row r="165" spans="1:13" s="22" customFormat="1">
      <c r="A165" s="16"/>
      <c r="B165" s="17" t="s">
        <v>270</v>
      </c>
      <c r="C165" s="40" t="s">
        <v>352</v>
      </c>
      <c r="D165" s="23" t="s">
        <v>353</v>
      </c>
      <c r="E165" s="18">
        <v>96.77</v>
      </c>
      <c r="F165" s="17" t="s">
        <v>48</v>
      </c>
      <c r="G165" s="18">
        <v>3558</v>
      </c>
      <c r="H165" s="19">
        <v>4</v>
      </c>
      <c r="I165" s="18">
        <f t="shared" si="7"/>
        <v>889.5</v>
      </c>
      <c r="J165" s="18">
        <v>10414</v>
      </c>
      <c r="K165" s="20">
        <f t="shared" si="8"/>
        <v>2.5800930983738027E-4</v>
      </c>
      <c r="L165" s="18">
        <f t="shared" si="9"/>
        <v>36.767593262374703</v>
      </c>
      <c r="M165" s="32"/>
    </row>
    <row r="166" spans="1:13" s="22" customFormat="1">
      <c r="A166" s="16"/>
      <c r="B166" s="17" t="s">
        <v>270</v>
      </c>
      <c r="C166" s="40" t="s">
        <v>354</v>
      </c>
      <c r="D166" s="23" t="s">
        <v>355</v>
      </c>
      <c r="E166" s="18">
        <v>320.58999999999997</v>
      </c>
      <c r="F166" s="17" t="s">
        <v>48</v>
      </c>
      <c r="G166" s="18">
        <v>83702</v>
      </c>
      <c r="H166" s="19">
        <v>513</v>
      </c>
      <c r="I166" s="18">
        <f t="shared" si="7"/>
        <v>163.16179337231969</v>
      </c>
      <c r="J166" s="18">
        <v>210009</v>
      </c>
      <c r="K166" s="20">
        <f t="shared" si="8"/>
        <v>6.0696726396875789E-3</v>
      </c>
      <c r="L166" s="18">
        <f t="shared" si="9"/>
        <v>261.0873701612652</v>
      </c>
      <c r="M166" s="32"/>
    </row>
    <row r="167" spans="1:13" s="22" customFormat="1">
      <c r="A167" s="16"/>
      <c r="B167" s="17" t="s">
        <v>270</v>
      </c>
      <c r="C167" s="40" t="s">
        <v>356</v>
      </c>
      <c r="D167" s="23" t="s">
        <v>357</v>
      </c>
      <c r="E167" s="18">
        <v>1905</v>
      </c>
      <c r="F167" s="17" t="s">
        <v>48</v>
      </c>
      <c r="G167" s="18">
        <v>325008</v>
      </c>
      <c r="H167" s="19">
        <v>1268</v>
      </c>
      <c r="I167" s="18">
        <f t="shared" si="7"/>
        <v>256.31545741324919</v>
      </c>
      <c r="J167" s="18">
        <v>981719</v>
      </c>
      <c r="K167" s="20">
        <f t="shared" si="8"/>
        <v>2.3568040970103232E-2</v>
      </c>
      <c r="L167" s="18">
        <f t="shared" si="9"/>
        <v>170.60787401574802</v>
      </c>
      <c r="M167" s="32"/>
    </row>
    <row r="168" spans="1:13" s="22" customFormat="1">
      <c r="A168" s="16"/>
      <c r="B168" s="17" t="s">
        <v>270</v>
      </c>
      <c r="C168" s="40" t="s">
        <v>358</v>
      </c>
      <c r="D168" s="23" t="s">
        <v>359</v>
      </c>
      <c r="E168" s="18">
        <v>111.4</v>
      </c>
      <c r="F168" s="17" t="s">
        <v>48</v>
      </c>
      <c r="G168" s="18">
        <v>21366</v>
      </c>
      <c r="H168" s="19">
        <v>46</v>
      </c>
      <c r="I168" s="18">
        <f t="shared" si="7"/>
        <v>464.47826086956519</v>
      </c>
      <c r="J168" s="18">
        <v>56542</v>
      </c>
      <c r="K168" s="20">
        <f t="shared" si="8"/>
        <v>1.5493611337789397E-3</v>
      </c>
      <c r="L168" s="18">
        <f t="shared" si="9"/>
        <v>191.79533213644524</v>
      </c>
      <c r="M168" s="32"/>
    </row>
    <row r="169" spans="1:13" s="22" customFormat="1">
      <c r="A169" s="16"/>
      <c r="B169" s="17" t="s">
        <v>270</v>
      </c>
      <c r="C169" s="40" t="s">
        <v>360</v>
      </c>
      <c r="D169" s="23" t="s">
        <v>361</v>
      </c>
      <c r="E169" s="18">
        <v>103.01</v>
      </c>
      <c r="F169" s="17" t="s">
        <v>48</v>
      </c>
      <c r="G169" s="18">
        <v>8866.2000000000007</v>
      </c>
      <c r="H169" s="19">
        <v>8</v>
      </c>
      <c r="I169" s="18">
        <f t="shared" si="7"/>
        <v>1108.2750000000001</v>
      </c>
      <c r="J169" s="18">
        <v>15579</v>
      </c>
      <c r="K169" s="20">
        <f t="shared" si="8"/>
        <v>6.4293483498599816E-4</v>
      </c>
      <c r="L169" s="18">
        <f t="shared" si="9"/>
        <v>86.071255217940006</v>
      </c>
      <c r="M169" s="32"/>
    </row>
    <row r="170" spans="1:13" s="22" customFormat="1">
      <c r="A170" s="16"/>
      <c r="B170" s="17" t="s">
        <v>270</v>
      </c>
      <c r="C170" s="40" t="s">
        <v>362</v>
      </c>
      <c r="D170" s="23" t="s">
        <v>363</v>
      </c>
      <c r="E170" s="18">
        <v>111.92</v>
      </c>
      <c r="F170" s="17" t="s">
        <v>48</v>
      </c>
      <c r="G170" s="18">
        <v>11954</v>
      </c>
      <c r="H170" s="19">
        <v>10</v>
      </c>
      <c r="I170" s="18">
        <f t="shared" si="7"/>
        <v>1195.4000000000001</v>
      </c>
      <c r="J170" s="18">
        <v>38049</v>
      </c>
      <c r="K170" s="20">
        <f t="shared" si="8"/>
        <v>8.6684746762114788E-4</v>
      </c>
      <c r="L170" s="18">
        <f t="shared" si="9"/>
        <v>106.8084345961401</v>
      </c>
      <c r="M170" s="32"/>
    </row>
    <row r="171" spans="1:13" s="22" customFormat="1">
      <c r="A171" s="16"/>
      <c r="B171" s="17" t="s">
        <v>270</v>
      </c>
      <c r="C171" s="40" t="s">
        <v>364</v>
      </c>
      <c r="D171" s="23" t="s">
        <v>365</v>
      </c>
      <c r="E171" s="18">
        <v>121</v>
      </c>
      <c r="F171" s="17" t="s">
        <v>48</v>
      </c>
      <c r="G171" s="18">
        <v>10658</v>
      </c>
      <c r="H171" s="19">
        <v>8</v>
      </c>
      <c r="I171" s="18">
        <f t="shared" si="7"/>
        <v>1332.25</v>
      </c>
      <c r="J171" s="18">
        <v>43069</v>
      </c>
      <c r="K171" s="20">
        <f t="shared" si="8"/>
        <v>7.7286768528577832E-4</v>
      </c>
      <c r="L171" s="18">
        <f t="shared" si="9"/>
        <v>88.082644628099175</v>
      </c>
      <c r="M171" s="32"/>
    </row>
    <row r="172" spans="1:13" s="22" customFormat="1">
      <c r="A172" s="16"/>
      <c r="B172" s="17" t="s">
        <v>270</v>
      </c>
      <c r="C172" s="40" t="s">
        <v>366</v>
      </c>
      <c r="D172" s="23" t="s">
        <v>367</v>
      </c>
      <c r="E172" s="18">
        <v>83</v>
      </c>
      <c r="F172" s="17" t="s">
        <v>48</v>
      </c>
      <c r="G172" s="18">
        <v>13342</v>
      </c>
      <c r="H172" s="19">
        <v>5</v>
      </c>
      <c r="I172" s="18">
        <f t="shared" si="7"/>
        <v>2668.4</v>
      </c>
      <c r="J172" s="18">
        <v>27448</v>
      </c>
      <c r="K172" s="20">
        <f t="shared" si="8"/>
        <v>9.6749865425810224E-4</v>
      </c>
      <c r="L172" s="18">
        <f t="shared" si="9"/>
        <v>160.74698795180723</v>
      </c>
      <c r="M172" s="32"/>
    </row>
    <row r="173" spans="1:13" s="22" customFormat="1">
      <c r="A173" s="16"/>
      <c r="B173" s="17" t="s">
        <v>270</v>
      </c>
      <c r="C173" s="40" t="s">
        <v>368</v>
      </c>
      <c r="D173" s="23" t="s">
        <v>369</v>
      </c>
      <c r="E173" s="18">
        <v>19.09</v>
      </c>
      <c r="F173" s="17" t="s">
        <v>42</v>
      </c>
      <c r="G173" s="18">
        <v>7810</v>
      </c>
      <c r="H173" s="19">
        <v>12</v>
      </c>
      <c r="I173" s="18">
        <f t="shared" si="7"/>
        <v>650.83333333333337</v>
      </c>
      <c r="J173" s="18">
        <v>24795</v>
      </c>
      <c r="K173" s="20">
        <f t="shared" si="8"/>
        <v>5.6634421299323783E-4</v>
      </c>
      <c r="L173" s="18">
        <f t="shared" si="9"/>
        <v>409.11471974855948</v>
      </c>
      <c r="M173" s="32"/>
    </row>
    <row r="174" spans="1:13" s="22" customFormat="1">
      <c r="A174" s="16"/>
      <c r="B174" s="17" t="s">
        <v>270</v>
      </c>
      <c r="C174" s="40" t="s">
        <v>370</v>
      </c>
      <c r="D174" s="23" t="s">
        <v>371</v>
      </c>
      <c r="E174" s="18">
        <v>20</v>
      </c>
      <c r="F174" s="17" t="s">
        <v>35</v>
      </c>
      <c r="G174" s="18">
        <v>3625</v>
      </c>
      <c r="H174" s="19">
        <v>22</v>
      </c>
      <c r="I174" s="18">
        <f t="shared" si="7"/>
        <v>164.77272727272728</v>
      </c>
      <c r="J174" s="18">
        <v>12800</v>
      </c>
      <c r="K174" s="20">
        <f t="shared" si="8"/>
        <v>2.6286783253527365E-4</v>
      </c>
      <c r="L174" s="18">
        <f t="shared" si="9"/>
        <v>181.25</v>
      </c>
      <c r="M174" s="32"/>
    </row>
    <row r="175" spans="1:13" s="22" customFormat="1">
      <c r="A175" s="16"/>
      <c r="B175" s="17" t="s">
        <v>270</v>
      </c>
      <c r="C175" s="40" t="s">
        <v>372</v>
      </c>
      <c r="D175" s="23" t="s">
        <v>373</v>
      </c>
      <c r="E175" s="18">
        <v>20</v>
      </c>
      <c r="F175" s="17" t="s">
        <v>45</v>
      </c>
      <c r="G175" s="18">
        <v>3971</v>
      </c>
      <c r="H175" s="19">
        <v>27</v>
      </c>
      <c r="I175" s="18">
        <f t="shared" si="7"/>
        <v>147.07407407407408</v>
      </c>
      <c r="J175" s="18">
        <v>10689</v>
      </c>
      <c r="K175" s="20">
        <f t="shared" si="8"/>
        <v>2.879581139303646E-4</v>
      </c>
      <c r="L175" s="18">
        <f t="shared" si="9"/>
        <v>198.55</v>
      </c>
      <c r="M175" s="24"/>
    </row>
    <row r="176" spans="1:13" s="22" customFormat="1">
      <c r="A176" s="16"/>
      <c r="B176" s="17" t="s">
        <v>270</v>
      </c>
      <c r="C176" s="40" t="s">
        <v>374</v>
      </c>
      <c r="D176" s="23" t="s">
        <v>375</v>
      </c>
      <c r="E176" s="18">
        <v>20</v>
      </c>
      <c r="F176" s="17" t="s">
        <v>45</v>
      </c>
      <c r="G176" s="18">
        <v>1771</v>
      </c>
      <c r="H176" s="19">
        <v>8</v>
      </c>
      <c r="I176" s="18">
        <f t="shared" si="7"/>
        <v>221.375</v>
      </c>
      <c r="J176" s="18">
        <v>6435</v>
      </c>
      <c r="K176" s="20">
        <f t="shared" si="8"/>
        <v>1.2842453280550886E-4</v>
      </c>
      <c r="L176" s="18">
        <f t="shared" si="9"/>
        <v>88.55</v>
      </c>
      <c r="M176" s="24"/>
    </row>
    <row r="177" spans="1:13" s="22" customFormat="1">
      <c r="A177" s="16"/>
      <c r="B177" s="17" t="s">
        <v>270</v>
      </c>
      <c r="C177" s="23" t="s">
        <v>376</v>
      </c>
      <c r="D177" s="23" t="s">
        <v>377</v>
      </c>
      <c r="E177" s="18">
        <v>30</v>
      </c>
      <c r="F177" s="17" t="s">
        <v>38</v>
      </c>
      <c r="G177" s="18">
        <v>5791</v>
      </c>
      <c r="H177" s="19">
        <v>168</v>
      </c>
      <c r="I177" s="18">
        <f t="shared" si="7"/>
        <v>34.470238095238095</v>
      </c>
      <c r="J177" s="18">
        <v>14352</v>
      </c>
      <c r="K177" s="20">
        <f t="shared" si="8"/>
        <v>4.1993589467910887E-4</v>
      </c>
      <c r="L177" s="18">
        <f t="shared" si="9"/>
        <v>193.03333333333333</v>
      </c>
      <c r="M177" s="24"/>
    </row>
    <row r="178" spans="1:13" s="22" customFormat="1">
      <c r="A178" s="16"/>
      <c r="B178" s="17" t="s">
        <v>270</v>
      </c>
      <c r="C178" s="23" t="s">
        <v>378</v>
      </c>
      <c r="D178" s="17" t="s">
        <v>379</v>
      </c>
      <c r="E178" s="18">
        <v>12</v>
      </c>
      <c r="F178" s="17" t="s">
        <v>83</v>
      </c>
      <c r="G178" s="18">
        <v>1852</v>
      </c>
      <c r="H178" s="19">
        <v>12</v>
      </c>
      <c r="I178" s="18">
        <f t="shared" si="7"/>
        <v>154.33333333333334</v>
      </c>
      <c r="J178" s="18">
        <v>4834</v>
      </c>
      <c r="K178" s="20">
        <f t="shared" si="8"/>
        <v>1.3429826920146945E-4</v>
      </c>
      <c r="L178" s="18">
        <f t="shared" si="9"/>
        <v>154.33333333333334</v>
      </c>
      <c r="M178" s="24"/>
    </row>
    <row r="179" spans="1:13" s="22" customFormat="1">
      <c r="A179" s="16"/>
      <c r="B179" s="17" t="s">
        <v>270</v>
      </c>
      <c r="C179" s="17" t="s">
        <v>380</v>
      </c>
      <c r="D179" s="17" t="s">
        <v>381</v>
      </c>
      <c r="E179" s="18">
        <v>20</v>
      </c>
      <c r="F179" s="17" t="s">
        <v>45</v>
      </c>
      <c r="G179" s="18">
        <v>1368</v>
      </c>
      <c r="H179" s="19">
        <v>4</v>
      </c>
      <c r="I179" s="18">
        <f t="shared" si="7"/>
        <v>342</v>
      </c>
      <c r="J179" s="18">
        <v>2867</v>
      </c>
      <c r="K179" s="20">
        <f t="shared" si="8"/>
        <v>9.9200881354001187E-5</v>
      </c>
      <c r="L179" s="18">
        <f t="shared" si="9"/>
        <v>68.400000000000006</v>
      </c>
      <c r="M179" s="24"/>
    </row>
    <row r="180" spans="1:13" s="22" customFormat="1">
      <c r="A180" s="16"/>
      <c r="B180" s="17" t="s">
        <v>270</v>
      </c>
      <c r="C180" s="17" t="s">
        <v>382</v>
      </c>
      <c r="D180" s="17" t="s">
        <v>383</v>
      </c>
      <c r="E180" s="18">
        <v>20</v>
      </c>
      <c r="F180" s="17" t="s">
        <v>42</v>
      </c>
      <c r="G180" s="18">
        <v>1752</v>
      </c>
      <c r="H180" s="19">
        <v>5</v>
      </c>
      <c r="I180" s="18">
        <f t="shared" si="7"/>
        <v>350.4</v>
      </c>
      <c r="J180" s="18">
        <v>4937</v>
      </c>
      <c r="K180" s="20">
        <f t="shared" si="8"/>
        <v>1.2704674278670328E-4</v>
      </c>
      <c r="L180" s="18">
        <f t="shared" si="9"/>
        <v>87.6</v>
      </c>
      <c r="M180" s="24"/>
    </row>
    <row r="181" spans="1:13" s="22" customFormat="1">
      <c r="A181" s="16"/>
      <c r="B181" s="17" t="s">
        <v>270</v>
      </c>
      <c r="C181" s="17" t="s">
        <v>384</v>
      </c>
      <c r="D181" s="17" t="s">
        <v>385</v>
      </c>
      <c r="E181" s="18">
        <v>20</v>
      </c>
      <c r="F181" s="17" t="s">
        <v>45</v>
      </c>
      <c r="G181" s="18"/>
      <c r="H181" s="19"/>
      <c r="I181" s="18">
        <f t="shared" si="7"/>
        <v>0</v>
      </c>
      <c r="J181" s="18"/>
      <c r="K181" s="20">
        <f t="shared" si="8"/>
        <v>0</v>
      </c>
      <c r="L181" s="18">
        <f t="shared" si="9"/>
        <v>0</v>
      </c>
      <c r="M181" s="24"/>
    </row>
    <row r="182" spans="1:13" s="22" customFormat="1">
      <c r="A182" s="16"/>
      <c r="B182" s="17" t="s">
        <v>270</v>
      </c>
      <c r="C182" s="17" t="s">
        <v>386</v>
      </c>
      <c r="D182" s="17" t="s">
        <v>387</v>
      </c>
      <c r="E182" s="18">
        <v>16</v>
      </c>
      <c r="F182" s="17" t="s">
        <v>45</v>
      </c>
      <c r="G182" s="18"/>
      <c r="H182" s="19"/>
      <c r="I182" s="18">
        <f t="shared" si="7"/>
        <v>0</v>
      </c>
      <c r="J182" s="18">
        <v>7162</v>
      </c>
      <c r="K182" s="20">
        <f t="shared" si="8"/>
        <v>0</v>
      </c>
      <c r="L182" s="18">
        <f t="shared" si="9"/>
        <v>0</v>
      </c>
      <c r="M182" s="24"/>
    </row>
    <row r="183" spans="1:13" s="22" customFormat="1">
      <c r="A183" s="16"/>
      <c r="B183" s="17" t="s">
        <v>270</v>
      </c>
      <c r="C183" s="17" t="s">
        <v>388</v>
      </c>
      <c r="D183" s="17" t="s">
        <v>389</v>
      </c>
      <c r="E183" s="18">
        <v>49.5</v>
      </c>
      <c r="F183" s="17" t="s">
        <v>38</v>
      </c>
      <c r="G183" s="18">
        <v>6389</v>
      </c>
      <c r="H183" s="19">
        <v>212</v>
      </c>
      <c r="I183" s="18">
        <f t="shared" si="7"/>
        <v>30.136792452830189</v>
      </c>
      <c r="J183" s="18">
        <v>12857</v>
      </c>
      <c r="K183" s="20">
        <f t="shared" si="8"/>
        <v>4.6330002263941057E-4</v>
      </c>
      <c r="L183" s="18">
        <f t="shared" si="9"/>
        <v>129.07070707070707</v>
      </c>
      <c r="M183" s="24"/>
    </row>
    <row r="184" spans="1:13" s="22" customFormat="1">
      <c r="A184" s="16"/>
      <c r="B184" s="17" t="s">
        <v>270</v>
      </c>
      <c r="C184" s="17" t="s">
        <v>390</v>
      </c>
      <c r="D184" s="17" t="s">
        <v>391</v>
      </c>
      <c r="E184" s="18">
        <v>20</v>
      </c>
      <c r="F184" s="17" t="s">
        <v>42</v>
      </c>
      <c r="G184" s="18">
        <v>778</v>
      </c>
      <c r="H184" s="19">
        <v>3</v>
      </c>
      <c r="I184" s="18">
        <f t="shared" si="7"/>
        <v>259.33333333333331</v>
      </c>
      <c r="J184" s="18">
        <v>2046</v>
      </c>
      <c r="K184" s="20">
        <f t="shared" si="8"/>
        <v>5.6416875506880796E-5</v>
      </c>
      <c r="L184" s="18">
        <f t="shared" si="9"/>
        <v>38.9</v>
      </c>
      <c r="M184" s="24"/>
    </row>
    <row r="185" spans="1:13" s="22" customFormat="1">
      <c r="A185" s="16"/>
      <c r="B185" s="17" t="s">
        <v>270</v>
      </c>
      <c r="C185" s="17" t="s">
        <v>392</v>
      </c>
      <c r="D185" s="17" t="s">
        <v>393</v>
      </c>
      <c r="E185" s="18">
        <v>12</v>
      </c>
      <c r="F185" s="17" t="s">
        <v>35</v>
      </c>
      <c r="G185" s="18"/>
      <c r="H185" s="19"/>
      <c r="I185" s="18">
        <f t="shared" si="7"/>
        <v>0</v>
      </c>
      <c r="J185" s="18"/>
      <c r="K185" s="20">
        <f t="shared" si="8"/>
        <v>0</v>
      </c>
      <c r="L185" s="18">
        <f t="shared" si="9"/>
        <v>0</v>
      </c>
      <c r="M185" s="24"/>
    </row>
    <row r="186" spans="1:13" s="22" customFormat="1">
      <c r="A186" s="16"/>
      <c r="B186" s="17" t="s">
        <v>270</v>
      </c>
      <c r="C186" s="17" t="s">
        <v>394</v>
      </c>
      <c r="D186" s="17" t="s">
        <v>395</v>
      </c>
      <c r="E186" s="18">
        <v>20</v>
      </c>
      <c r="F186" s="17" t="s">
        <v>48</v>
      </c>
      <c r="G186" s="18">
        <v>1947</v>
      </c>
      <c r="H186" s="19">
        <v>18</v>
      </c>
      <c r="I186" s="18">
        <f t="shared" si="7"/>
        <v>108.16666666666667</v>
      </c>
      <c r="J186" s="18">
        <v>5679</v>
      </c>
      <c r="K186" s="20">
        <f t="shared" si="8"/>
        <v>1.4118721929549732E-4</v>
      </c>
      <c r="L186" s="18">
        <f t="shared" si="9"/>
        <v>97.35</v>
      </c>
      <c r="M186" s="24"/>
    </row>
    <row r="187" spans="1:13" s="22" customFormat="1">
      <c r="A187" s="16"/>
      <c r="B187" s="17" t="s">
        <v>270</v>
      </c>
      <c r="C187" s="17" t="s">
        <v>396</v>
      </c>
      <c r="D187" s="17" t="s">
        <v>397</v>
      </c>
      <c r="E187" s="18">
        <v>12</v>
      </c>
      <c r="F187" s="17" t="s">
        <v>45</v>
      </c>
      <c r="G187" s="18">
        <v>1257</v>
      </c>
      <c r="H187" s="19">
        <v>1</v>
      </c>
      <c r="I187" s="18">
        <f t="shared" si="7"/>
        <v>1257</v>
      </c>
      <c r="J187" s="18">
        <v>4304</v>
      </c>
      <c r="K187" s="20">
        <f t="shared" si="8"/>
        <v>9.1151687033610743E-5</v>
      </c>
      <c r="L187" s="18">
        <f t="shared" si="9"/>
        <v>104.75</v>
      </c>
      <c r="M187" s="24"/>
    </row>
    <row r="188" spans="1:13" s="22" customFormat="1">
      <c r="A188" s="16"/>
      <c r="B188" s="17" t="s">
        <v>270</v>
      </c>
      <c r="C188" s="17" t="s">
        <v>398</v>
      </c>
      <c r="D188" s="17" t="s">
        <v>399</v>
      </c>
      <c r="E188" s="18">
        <v>60</v>
      </c>
      <c r="F188" s="17" t="s">
        <v>38</v>
      </c>
      <c r="G188" s="18">
        <v>2171</v>
      </c>
      <c r="H188" s="19">
        <v>48</v>
      </c>
      <c r="I188" s="18">
        <f t="shared" si="7"/>
        <v>45.229166666666664</v>
      </c>
      <c r="J188" s="18">
        <v>3925</v>
      </c>
      <c r="K188" s="20">
        <f t="shared" si="8"/>
        <v>1.5743063846457354E-4</v>
      </c>
      <c r="L188" s="18">
        <f t="shared" si="9"/>
        <v>36.18333333333333</v>
      </c>
      <c r="M188" s="24"/>
    </row>
    <row r="189" spans="1:13" s="22" customFormat="1">
      <c r="A189" s="16"/>
      <c r="B189" s="17" t="s">
        <v>270</v>
      </c>
      <c r="C189" s="17" t="s">
        <v>400</v>
      </c>
      <c r="D189" s="17" t="s">
        <v>401</v>
      </c>
      <c r="E189" s="18">
        <v>15</v>
      </c>
      <c r="F189" s="17" t="s">
        <v>42</v>
      </c>
      <c r="G189" s="18">
        <v>2768</v>
      </c>
      <c r="H189" s="19">
        <v>7</v>
      </c>
      <c r="I189" s="18">
        <f t="shared" si="7"/>
        <v>395.42857142857144</v>
      </c>
      <c r="J189" s="18">
        <v>5830</v>
      </c>
      <c r="K189" s="20">
        <f t="shared" si="8"/>
        <v>2.0072225116072757E-4</v>
      </c>
      <c r="L189" s="18">
        <f t="shared" si="9"/>
        <v>184.53333333333333</v>
      </c>
      <c r="M189" s="24"/>
    </row>
    <row r="190" spans="1:13" s="22" customFormat="1">
      <c r="A190" s="16"/>
      <c r="B190" s="17" t="s">
        <v>270</v>
      </c>
      <c r="C190" s="17" t="s">
        <v>402</v>
      </c>
      <c r="D190" s="17" t="s">
        <v>403</v>
      </c>
      <c r="E190" s="18">
        <v>15</v>
      </c>
      <c r="F190" s="17" t="s">
        <v>48</v>
      </c>
      <c r="G190" s="18">
        <v>4790</v>
      </c>
      <c r="H190" s="19">
        <v>4</v>
      </c>
      <c r="I190" s="18">
        <f t="shared" si="7"/>
        <v>1197.5</v>
      </c>
      <c r="J190" s="18">
        <v>20454</v>
      </c>
      <c r="K190" s="20">
        <f t="shared" si="8"/>
        <v>3.4734811526729948E-4</v>
      </c>
      <c r="L190" s="18">
        <f t="shared" si="9"/>
        <v>319.33333333333331</v>
      </c>
      <c r="M190" s="24"/>
    </row>
    <row r="191" spans="1:13" s="22" customFormat="1">
      <c r="A191" s="16"/>
      <c r="B191" s="17" t="s">
        <v>270</v>
      </c>
      <c r="C191" s="17" t="s">
        <v>404</v>
      </c>
      <c r="D191" s="17" t="s">
        <v>405</v>
      </c>
      <c r="E191" s="18">
        <v>15</v>
      </c>
      <c r="F191" s="17" t="s">
        <v>45</v>
      </c>
      <c r="G191" s="18">
        <v>1522</v>
      </c>
      <c r="H191" s="19">
        <v>4</v>
      </c>
      <c r="I191" s="18">
        <f t="shared" si="7"/>
        <v>380.5</v>
      </c>
      <c r="J191" s="18">
        <v>4104</v>
      </c>
      <c r="K191" s="20">
        <f t="shared" si="8"/>
        <v>1.103682320327411E-4</v>
      </c>
      <c r="L191" s="18">
        <f t="shared" si="9"/>
        <v>101.46666666666667</v>
      </c>
      <c r="M191" s="24"/>
    </row>
    <row r="192" spans="1:13" s="22" customFormat="1">
      <c r="A192" s="16"/>
      <c r="B192" s="17" t="s">
        <v>270</v>
      </c>
      <c r="C192" s="17" t="s">
        <v>406</v>
      </c>
      <c r="D192" s="17" t="s">
        <v>407</v>
      </c>
      <c r="E192" s="18">
        <v>20</v>
      </c>
      <c r="F192" s="17" t="s">
        <v>45</v>
      </c>
      <c r="G192" s="18">
        <v>398</v>
      </c>
      <c r="H192" s="19">
        <v>4</v>
      </c>
      <c r="I192" s="18">
        <f t="shared" si="7"/>
        <v>99.5</v>
      </c>
      <c r="J192" s="18">
        <v>5787</v>
      </c>
      <c r="K192" s="20">
        <f t="shared" si="8"/>
        <v>2.8861075130769353E-5</v>
      </c>
      <c r="L192" s="18">
        <f t="shared" si="9"/>
        <v>19.899999999999999</v>
      </c>
      <c r="M192" s="24"/>
    </row>
    <row r="193" spans="1:13" s="39" customFormat="1">
      <c r="A193" s="25" t="s">
        <v>27</v>
      </c>
      <c r="B193" s="26"/>
      <c r="C193" s="26"/>
      <c r="D193" s="27"/>
      <c r="E193" s="28">
        <f>SUM(E123:E192)</f>
        <v>10045.626999999999</v>
      </c>
      <c r="F193" s="27"/>
      <c r="G193" s="28">
        <f>SUM(G123:G192)</f>
        <v>1447413.7</v>
      </c>
      <c r="H193" s="29">
        <f>SUM(H123:H192)</f>
        <v>3991</v>
      </c>
      <c r="I193" s="28">
        <f t="shared" si="7"/>
        <v>362.66943122024554</v>
      </c>
      <c r="J193" s="28">
        <f>SUM(J123:J192)</f>
        <v>3840170.6999999997</v>
      </c>
      <c r="K193" s="30">
        <f t="shared" si="8"/>
        <v>0.10495958678644435</v>
      </c>
      <c r="L193" s="28">
        <f t="shared" si="9"/>
        <v>144.08395812426642</v>
      </c>
      <c r="M193" s="31"/>
    </row>
    <row r="194" spans="1:13" s="22" customFormat="1">
      <c r="A194" s="16"/>
      <c r="B194" s="17" t="s">
        <v>408</v>
      </c>
      <c r="C194" s="23" t="s">
        <v>409</v>
      </c>
      <c r="D194" s="23" t="s">
        <v>410</v>
      </c>
      <c r="E194" s="18">
        <v>141.72999999999999</v>
      </c>
      <c r="F194" s="17" t="s">
        <v>48</v>
      </c>
      <c r="G194" s="18">
        <v>90926</v>
      </c>
      <c r="H194" s="19">
        <v>91</v>
      </c>
      <c r="I194" s="18">
        <f t="shared" si="7"/>
        <v>999.1868131868132</v>
      </c>
      <c r="J194" s="18">
        <v>140059</v>
      </c>
      <c r="K194" s="20">
        <f t="shared" si="8"/>
        <v>6.5935229078902865E-3</v>
      </c>
      <c r="L194" s="18">
        <f t="shared" si="9"/>
        <v>641.54378042757355</v>
      </c>
      <c r="M194" s="32"/>
    </row>
    <row r="195" spans="1:13" s="22" customFormat="1">
      <c r="A195" s="16"/>
      <c r="B195" s="17" t="s">
        <v>408</v>
      </c>
      <c r="C195" s="23" t="s">
        <v>411</v>
      </c>
      <c r="D195" s="23" t="s">
        <v>412</v>
      </c>
      <c r="E195" s="18">
        <v>45</v>
      </c>
      <c r="F195" s="17" t="s">
        <v>45</v>
      </c>
      <c r="G195" s="18">
        <v>14756.6</v>
      </c>
      <c r="H195" s="19">
        <v>22</v>
      </c>
      <c r="I195" s="18">
        <f t="shared" si="7"/>
        <v>670.75454545454545</v>
      </c>
      <c r="J195" s="18">
        <v>54116.299999999996</v>
      </c>
      <c r="K195" s="20">
        <f t="shared" ref="K195:K258" si="10">G195/$G$527</f>
        <v>1.0700787469213845E-3</v>
      </c>
      <c r="L195" s="18">
        <f t="shared" si="9"/>
        <v>327.92444444444448</v>
      </c>
      <c r="M195" s="32"/>
    </row>
    <row r="196" spans="1:13" s="22" customFormat="1">
      <c r="A196" s="16"/>
      <c r="B196" s="17" t="s">
        <v>408</v>
      </c>
      <c r="C196" s="23" t="s">
        <v>413</v>
      </c>
      <c r="D196" s="23" t="s">
        <v>414</v>
      </c>
      <c r="E196" s="18">
        <v>86</v>
      </c>
      <c r="F196" s="17" t="s">
        <v>48</v>
      </c>
      <c r="G196" s="18">
        <v>13427</v>
      </c>
      <c r="H196" s="19">
        <v>11</v>
      </c>
      <c r="I196" s="18">
        <f t="shared" si="7"/>
        <v>1220.6363636363637</v>
      </c>
      <c r="J196" s="18">
        <v>54061</v>
      </c>
      <c r="K196" s="20">
        <f t="shared" si="10"/>
        <v>9.736624517106535E-4</v>
      </c>
      <c r="L196" s="18">
        <f t="shared" si="9"/>
        <v>156.12790697674419</v>
      </c>
      <c r="M196" s="32"/>
    </row>
    <row r="197" spans="1:13" s="22" customFormat="1">
      <c r="A197" s="16"/>
      <c r="B197" s="17" t="s">
        <v>408</v>
      </c>
      <c r="C197" s="23" t="s">
        <v>415</v>
      </c>
      <c r="D197" s="23" t="s">
        <v>416</v>
      </c>
      <c r="E197" s="18">
        <v>205</v>
      </c>
      <c r="F197" s="17" t="s">
        <v>48</v>
      </c>
      <c r="G197" s="18">
        <v>31002.1</v>
      </c>
      <c r="H197" s="19">
        <v>116</v>
      </c>
      <c r="I197" s="18">
        <f t="shared" si="7"/>
        <v>267.25948275862066</v>
      </c>
      <c r="J197" s="18">
        <v>67127.100000000006</v>
      </c>
      <c r="K197" s="20">
        <f t="shared" si="10"/>
        <v>2.2481254706322226E-3</v>
      </c>
      <c r="L197" s="18">
        <f t="shared" si="9"/>
        <v>151.22975609756097</v>
      </c>
      <c r="M197" s="32"/>
    </row>
    <row r="198" spans="1:13" s="22" customFormat="1">
      <c r="A198" s="16"/>
      <c r="B198" s="17" t="s">
        <v>408</v>
      </c>
      <c r="C198" s="23" t="s">
        <v>417</v>
      </c>
      <c r="D198" s="23" t="s">
        <v>418</v>
      </c>
      <c r="E198" s="18">
        <v>15</v>
      </c>
      <c r="F198" s="17" t="s">
        <v>48</v>
      </c>
      <c r="G198" s="18">
        <v>556</v>
      </c>
      <c r="H198" s="19">
        <v>3</v>
      </c>
      <c r="I198" s="18">
        <f t="shared" si="7"/>
        <v>185.33333333333334</v>
      </c>
      <c r="J198" s="18">
        <v>3878</v>
      </c>
      <c r="K198" s="20">
        <f t="shared" si="10"/>
        <v>4.0318486866099901E-5</v>
      </c>
      <c r="L198" s="18">
        <f t="shared" si="9"/>
        <v>37.06666666666667</v>
      </c>
      <c r="M198" s="32"/>
    </row>
    <row r="199" spans="1:13" s="22" customFormat="1">
      <c r="A199" s="16"/>
      <c r="B199" s="17" t="s">
        <v>408</v>
      </c>
      <c r="C199" s="23" t="s">
        <v>419</v>
      </c>
      <c r="D199" s="23" t="s">
        <v>420</v>
      </c>
      <c r="E199" s="18">
        <v>25</v>
      </c>
      <c r="F199" s="17" t="s">
        <v>45</v>
      </c>
      <c r="G199" s="18">
        <v>1708</v>
      </c>
      <c r="H199" s="19">
        <v>5</v>
      </c>
      <c r="I199" s="18">
        <f t="shared" si="7"/>
        <v>341.6</v>
      </c>
      <c r="J199" s="18">
        <v>9771</v>
      </c>
      <c r="K199" s="20">
        <f t="shared" si="10"/>
        <v>1.2385607116420616E-4</v>
      </c>
      <c r="L199" s="18">
        <f t="shared" si="9"/>
        <v>68.319999999999993</v>
      </c>
      <c r="M199" s="32"/>
    </row>
    <row r="200" spans="1:13" s="22" customFormat="1">
      <c r="A200" s="16"/>
      <c r="B200" s="17" t="s">
        <v>408</v>
      </c>
      <c r="C200" s="23" t="s">
        <v>421</v>
      </c>
      <c r="D200" s="23" t="s">
        <v>422</v>
      </c>
      <c r="E200" s="18">
        <v>123.47</v>
      </c>
      <c r="F200" s="17" t="s">
        <v>48</v>
      </c>
      <c r="G200" s="18">
        <v>13165</v>
      </c>
      <c r="H200" s="19">
        <v>9</v>
      </c>
      <c r="I200" s="18">
        <f t="shared" si="7"/>
        <v>1462.7777777777778</v>
      </c>
      <c r="J200" s="18">
        <v>26532</v>
      </c>
      <c r="K200" s="20">
        <f t="shared" si="10"/>
        <v>9.5466345250396617E-4</v>
      </c>
      <c r="L200" s="18">
        <f t="shared" si="9"/>
        <v>106.62509111525067</v>
      </c>
      <c r="M200" s="32"/>
    </row>
    <row r="201" spans="1:13" s="42" customFormat="1">
      <c r="A201" s="16"/>
      <c r="B201" s="17" t="s">
        <v>423</v>
      </c>
      <c r="C201" s="23" t="s">
        <v>424</v>
      </c>
      <c r="D201" s="23" t="s">
        <v>425</v>
      </c>
      <c r="E201" s="18">
        <v>119.74</v>
      </c>
      <c r="F201" s="17" t="s">
        <v>48</v>
      </c>
      <c r="G201" s="18">
        <v>12707</v>
      </c>
      <c r="H201" s="19">
        <v>16</v>
      </c>
      <c r="I201" s="18">
        <f t="shared" si="7"/>
        <v>794.1875</v>
      </c>
      <c r="J201" s="18">
        <v>42743</v>
      </c>
      <c r="K201" s="20">
        <f t="shared" si="10"/>
        <v>9.2145146152433708E-4</v>
      </c>
      <c r="L201" s="18">
        <f t="shared" si="9"/>
        <v>106.12159679305162</v>
      </c>
      <c r="M201" s="41"/>
    </row>
    <row r="202" spans="1:13" s="22" customFormat="1">
      <c r="A202" s="16"/>
      <c r="B202" s="17" t="s">
        <v>408</v>
      </c>
      <c r="C202" s="23" t="s">
        <v>426</v>
      </c>
      <c r="D202" s="23" t="s">
        <v>427</v>
      </c>
      <c r="E202" s="18">
        <v>76.099999999999994</v>
      </c>
      <c r="F202" s="17" t="s">
        <v>45</v>
      </c>
      <c r="G202" s="18">
        <v>21220.799999999999</v>
      </c>
      <c r="H202" s="19">
        <v>34</v>
      </c>
      <c r="I202" s="18">
        <f t="shared" si="7"/>
        <v>624.14117647058822</v>
      </c>
      <c r="J202" s="18">
        <v>51279</v>
      </c>
      <c r="K202" s="20">
        <f t="shared" si="10"/>
        <v>1.5388319174246992E-3</v>
      </c>
      <c r="L202" s="18">
        <f t="shared" si="9"/>
        <v>278.85413929040737</v>
      </c>
      <c r="M202" s="41"/>
    </row>
    <row r="203" spans="1:13" s="22" customFormat="1">
      <c r="A203" s="16"/>
      <c r="B203" s="17" t="s">
        <v>408</v>
      </c>
      <c r="C203" s="23" t="s">
        <v>428</v>
      </c>
      <c r="D203" s="23" t="s">
        <v>429</v>
      </c>
      <c r="E203" s="18">
        <v>43</v>
      </c>
      <c r="F203" s="17" t="s">
        <v>48</v>
      </c>
      <c r="G203" s="18">
        <v>6087</v>
      </c>
      <c r="H203" s="19">
        <v>45</v>
      </c>
      <c r="I203" s="18">
        <f t="shared" si="7"/>
        <v>135.26666666666668</v>
      </c>
      <c r="J203" s="18">
        <v>18606.199999999997</v>
      </c>
      <c r="K203" s="20">
        <f t="shared" si="10"/>
        <v>4.4140041286681669E-4</v>
      </c>
      <c r="L203" s="18">
        <f t="shared" si="9"/>
        <v>141.55813953488371</v>
      </c>
      <c r="M203" s="41"/>
    </row>
    <row r="204" spans="1:13" s="22" customFormat="1">
      <c r="A204" s="16"/>
      <c r="B204" s="17" t="s">
        <v>408</v>
      </c>
      <c r="C204" s="23" t="s">
        <v>430</v>
      </c>
      <c r="D204" s="23" t="s">
        <v>431</v>
      </c>
      <c r="E204" s="18">
        <v>40.24</v>
      </c>
      <c r="F204" s="17" t="s">
        <v>42</v>
      </c>
      <c r="G204" s="18">
        <v>4278</v>
      </c>
      <c r="H204" s="19">
        <v>6</v>
      </c>
      <c r="I204" s="18">
        <f t="shared" ref="I204:I267" si="11">IF(OR(H204=0,G204=0),0,G204/H204)</f>
        <v>713</v>
      </c>
      <c r="J204" s="18">
        <v>9559</v>
      </c>
      <c r="K204" s="20">
        <f t="shared" si="10"/>
        <v>3.1022030002369669E-4</v>
      </c>
      <c r="L204" s="18">
        <f t="shared" ref="L204:L267" si="12">G204/E204</f>
        <v>106.31212723658051</v>
      </c>
      <c r="M204" s="41"/>
    </row>
    <row r="205" spans="1:13" s="22" customFormat="1">
      <c r="A205" s="16"/>
      <c r="B205" s="17" t="s">
        <v>408</v>
      </c>
      <c r="C205" s="23" t="s">
        <v>432</v>
      </c>
      <c r="D205" s="23" t="s">
        <v>433</v>
      </c>
      <c r="E205" s="18">
        <v>59</v>
      </c>
      <c r="F205" s="17" t="s">
        <v>83</v>
      </c>
      <c r="G205" s="18">
        <v>4573</v>
      </c>
      <c r="H205" s="19">
        <v>23</v>
      </c>
      <c r="I205" s="18">
        <f t="shared" si="11"/>
        <v>198.82608695652175</v>
      </c>
      <c r="J205" s="18">
        <v>16003</v>
      </c>
      <c r="K205" s="20">
        <f t="shared" si="10"/>
        <v>3.3161230294725692E-4</v>
      </c>
      <c r="L205" s="18">
        <f t="shared" si="12"/>
        <v>77.508474576271183</v>
      </c>
      <c r="M205" s="41"/>
    </row>
    <row r="206" spans="1:13" s="22" customFormat="1">
      <c r="A206" s="16"/>
      <c r="B206" s="17" t="s">
        <v>408</v>
      </c>
      <c r="C206" s="23" t="s">
        <v>434</v>
      </c>
      <c r="D206" s="23" t="s">
        <v>435</v>
      </c>
      <c r="E206" s="18">
        <v>130</v>
      </c>
      <c r="F206" s="17" t="s">
        <v>48</v>
      </c>
      <c r="G206" s="18">
        <v>10512</v>
      </c>
      <c r="H206" s="19">
        <v>28</v>
      </c>
      <c r="I206" s="18">
        <f t="shared" si="11"/>
        <v>375.42857142857144</v>
      </c>
      <c r="J206" s="18">
        <v>27550</v>
      </c>
      <c r="K206" s="20">
        <f t="shared" si="10"/>
        <v>7.6228045672021964E-4</v>
      </c>
      <c r="L206" s="18">
        <f t="shared" si="12"/>
        <v>80.861538461538458</v>
      </c>
      <c r="M206" s="41"/>
    </row>
    <row r="207" spans="1:13" s="22" customFormat="1">
      <c r="A207" s="16"/>
      <c r="B207" s="17" t="s">
        <v>408</v>
      </c>
      <c r="C207" s="17" t="s">
        <v>436</v>
      </c>
      <c r="D207" s="17" t="s">
        <v>437</v>
      </c>
      <c r="E207" s="18">
        <v>185</v>
      </c>
      <c r="F207" s="17" t="s">
        <v>83</v>
      </c>
      <c r="G207" s="18">
        <v>22543.5</v>
      </c>
      <c r="H207" s="19">
        <v>185</v>
      </c>
      <c r="I207" s="18">
        <f t="shared" si="11"/>
        <v>121.85675675675675</v>
      </c>
      <c r="J207" s="18">
        <v>51211.3</v>
      </c>
      <c r="K207" s="20">
        <f t="shared" si="10"/>
        <v>1.6347478573128114E-3</v>
      </c>
      <c r="L207" s="18">
        <f t="shared" si="12"/>
        <v>121.85675675675675</v>
      </c>
      <c r="M207" s="41"/>
    </row>
    <row r="208" spans="1:13" s="22" customFormat="1">
      <c r="A208" s="16"/>
      <c r="B208" s="17" t="s">
        <v>408</v>
      </c>
      <c r="C208" s="17" t="s">
        <v>438</v>
      </c>
      <c r="D208" s="17" t="s">
        <v>439</v>
      </c>
      <c r="E208" s="18">
        <v>220</v>
      </c>
      <c r="F208" s="17" t="s">
        <v>98</v>
      </c>
      <c r="G208" s="18">
        <v>19423.2</v>
      </c>
      <c r="H208" s="19">
        <v>21</v>
      </c>
      <c r="I208" s="18">
        <f t="shared" si="11"/>
        <v>924.91428571428571</v>
      </c>
      <c r="J208" s="18">
        <v>65759.819999999992</v>
      </c>
      <c r="K208" s="20">
        <f t="shared" si="10"/>
        <v>1.4084784785928625E-3</v>
      </c>
      <c r="L208" s="18">
        <f t="shared" si="12"/>
        <v>88.287272727272736</v>
      </c>
      <c r="M208" s="41"/>
    </row>
    <row r="209" spans="1:13" s="22" customFormat="1">
      <c r="A209" s="16"/>
      <c r="B209" s="17" t="s">
        <v>423</v>
      </c>
      <c r="C209" s="23" t="s">
        <v>440</v>
      </c>
      <c r="D209" s="23" t="s">
        <v>441</v>
      </c>
      <c r="E209" s="18">
        <v>416.35</v>
      </c>
      <c r="F209" s="17" t="s">
        <v>98</v>
      </c>
      <c r="G209" s="18"/>
      <c r="H209" s="19"/>
      <c r="I209" s="18">
        <f t="shared" si="11"/>
        <v>0</v>
      </c>
      <c r="J209" s="18">
        <v>25134.6</v>
      </c>
      <c r="K209" s="20">
        <f t="shared" si="10"/>
        <v>0</v>
      </c>
      <c r="L209" s="18">
        <f t="shared" si="12"/>
        <v>0</v>
      </c>
      <c r="M209" s="41"/>
    </row>
    <row r="210" spans="1:13" s="22" customFormat="1">
      <c r="A210" s="16"/>
      <c r="B210" s="17" t="s">
        <v>423</v>
      </c>
      <c r="C210" s="23" t="s">
        <v>442</v>
      </c>
      <c r="D210" s="23" t="s">
        <v>443</v>
      </c>
      <c r="E210" s="18">
        <v>395.72</v>
      </c>
      <c r="F210" s="17" t="s">
        <v>98</v>
      </c>
      <c r="G210" s="18">
        <v>2920</v>
      </c>
      <c r="H210" s="19">
        <v>4</v>
      </c>
      <c r="I210" s="18">
        <f t="shared" si="11"/>
        <v>730</v>
      </c>
      <c r="J210" s="18">
        <v>74898</v>
      </c>
      <c r="K210" s="20">
        <f t="shared" si="10"/>
        <v>2.1174457131117213E-4</v>
      </c>
      <c r="L210" s="18">
        <f t="shared" si="12"/>
        <v>7.378954816536945</v>
      </c>
      <c r="M210" s="41"/>
    </row>
    <row r="211" spans="1:13" s="22" customFormat="1">
      <c r="A211" s="16"/>
      <c r="B211" s="17" t="s">
        <v>408</v>
      </c>
      <c r="C211" s="23" t="s">
        <v>444</v>
      </c>
      <c r="D211" s="23" t="s">
        <v>445</v>
      </c>
      <c r="E211" s="18">
        <v>110</v>
      </c>
      <c r="F211" s="17" t="s">
        <v>48</v>
      </c>
      <c r="G211" s="18">
        <v>29450</v>
      </c>
      <c r="H211" s="19">
        <v>18</v>
      </c>
      <c r="I211" s="18">
        <f t="shared" si="11"/>
        <v>1636.1111111111111</v>
      </c>
      <c r="J211" s="18">
        <v>69140</v>
      </c>
      <c r="K211" s="20">
        <f t="shared" si="10"/>
        <v>2.1355745291486367E-3</v>
      </c>
      <c r="L211" s="18">
        <f t="shared" si="12"/>
        <v>267.72727272727275</v>
      </c>
      <c r="M211" s="41"/>
    </row>
    <row r="212" spans="1:13" s="22" customFormat="1">
      <c r="A212" s="16"/>
      <c r="B212" s="17" t="s">
        <v>408</v>
      </c>
      <c r="C212" s="23" t="s">
        <v>446</v>
      </c>
      <c r="D212" s="23" t="s">
        <v>447</v>
      </c>
      <c r="E212" s="18">
        <v>70</v>
      </c>
      <c r="F212" s="17" t="s">
        <v>42</v>
      </c>
      <c r="G212" s="18">
        <v>9304</v>
      </c>
      <c r="H212" s="19">
        <v>12</v>
      </c>
      <c r="I212" s="18">
        <f t="shared" si="11"/>
        <v>775.33333333333337</v>
      </c>
      <c r="J212" s="18">
        <v>30434</v>
      </c>
      <c r="K212" s="20">
        <f t="shared" si="10"/>
        <v>6.7468201762984432E-4</v>
      </c>
      <c r="L212" s="18">
        <f t="shared" si="12"/>
        <v>132.91428571428571</v>
      </c>
      <c r="M212" s="41"/>
    </row>
    <row r="213" spans="1:13" s="22" customFormat="1">
      <c r="A213" s="16"/>
      <c r="B213" s="17" t="s">
        <v>423</v>
      </c>
      <c r="C213" s="23" t="s">
        <v>448</v>
      </c>
      <c r="D213" s="23" t="s">
        <v>449</v>
      </c>
      <c r="E213" s="18">
        <v>75.12</v>
      </c>
      <c r="F213" s="17" t="s">
        <v>48</v>
      </c>
      <c r="G213" s="18">
        <v>9139</v>
      </c>
      <c r="H213" s="19">
        <v>21</v>
      </c>
      <c r="I213" s="18">
        <f t="shared" si="11"/>
        <v>435.1904761904762</v>
      </c>
      <c r="J213" s="18">
        <v>25160</v>
      </c>
      <c r="K213" s="20">
        <f t="shared" si="10"/>
        <v>6.6271699904548018E-4</v>
      </c>
      <c r="L213" s="18">
        <f t="shared" si="12"/>
        <v>121.65867944621938</v>
      </c>
      <c r="M213" s="41"/>
    </row>
    <row r="214" spans="1:13" s="22" customFormat="1">
      <c r="A214" s="16"/>
      <c r="B214" s="17" t="s">
        <v>408</v>
      </c>
      <c r="C214" s="23" t="s">
        <v>450</v>
      </c>
      <c r="D214" s="23" t="s">
        <v>451</v>
      </c>
      <c r="E214" s="18">
        <v>181.28</v>
      </c>
      <c r="F214" s="17" t="s">
        <v>48</v>
      </c>
      <c r="G214" s="18">
        <v>22432</v>
      </c>
      <c r="H214" s="19">
        <v>34</v>
      </c>
      <c r="I214" s="18">
        <f t="shared" si="11"/>
        <v>659.76470588235293</v>
      </c>
      <c r="J214" s="18">
        <v>58151</v>
      </c>
      <c r="K214" s="20">
        <f t="shared" si="10"/>
        <v>1.6266624053603471E-3</v>
      </c>
      <c r="L214" s="18">
        <f t="shared" si="12"/>
        <v>123.74227714033539</v>
      </c>
      <c r="M214" s="41"/>
    </row>
    <row r="215" spans="1:13" s="22" customFormat="1">
      <c r="A215" s="16"/>
      <c r="B215" s="17" t="s">
        <v>408</v>
      </c>
      <c r="C215" s="23" t="s">
        <v>452</v>
      </c>
      <c r="D215" s="23" t="s">
        <v>453</v>
      </c>
      <c r="E215" s="18">
        <v>220</v>
      </c>
      <c r="F215" s="17" t="s">
        <v>42</v>
      </c>
      <c r="G215" s="18">
        <v>37754.9</v>
      </c>
      <c r="H215" s="19">
        <v>116</v>
      </c>
      <c r="I215" s="18">
        <f t="shared" si="11"/>
        <v>325.47327586206899</v>
      </c>
      <c r="J215" s="18">
        <v>103840.69999999998</v>
      </c>
      <c r="K215" s="20">
        <f t="shared" si="10"/>
        <v>2.7378065463685526E-3</v>
      </c>
      <c r="L215" s="18">
        <f t="shared" si="12"/>
        <v>171.61318181818183</v>
      </c>
      <c r="M215" s="41"/>
    </row>
    <row r="216" spans="1:13" s="22" customFormat="1">
      <c r="A216" s="16"/>
      <c r="B216" s="17" t="s">
        <v>408</v>
      </c>
      <c r="C216" s="23" t="s">
        <v>454</v>
      </c>
      <c r="D216" s="23" t="s">
        <v>455</v>
      </c>
      <c r="E216" s="18">
        <v>56.6</v>
      </c>
      <c r="F216" s="17" t="s">
        <v>48</v>
      </c>
      <c r="G216" s="18">
        <v>20213</v>
      </c>
      <c r="H216" s="19">
        <v>23</v>
      </c>
      <c r="I216" s="18">
        <f t="shared" si="11"/>
        <v>878.82608695652175</v>
      </c>
      <c r="J216" s="18">
        <v>47919</v>
      </c>
      <c r="K216" s="20">
        <f t="shared" si="10"/>
        <v>1.4657510342166859E-3</v>
      </c>
      <c r="L216" s="18">
        <f t="shared" si="12"/>
        <v>357.1201413427562</v>
      </c>
      <c r="M216" s="41"/>
    </row>
    <row r="217" spans="1:13" s="22" customFormat="1">
      <c r="A217" s="16"/>
      <c r="B217" s="17" t="s">
        <v>408</v>
      </c>
      <c r="C217" s="23" t="s">
        <v>456</v>
      </c>
      <c r="D217" s="23" t="s">
        <v>457</v>
      </c>
      <c r="E217" s="18">
        <v>182</v>
      </c>
      <c r="F217" s="17" t="s">
        <v>83</v>
      </c>
      <c r="G217" s="18">
        <v>42870</v>
      </c>
      <c r="H217" s="19">
        <v>41</v>
      </c>
      <c r="I217" s="18">
        <f t="shared" si="11"/>
        <v>1045.6097560975609</v>
      </c>
      <c r="J217" s="18">
        <v>141686</v>
      </c>
      <c r="K217" s="20">
        <f t="shared" si="10"/>
        <v>3.1087293740102565E-3</v>
      </c>
      <c r="L217" s="18">
        <f t="shared" si="12"/>
        <v>235.54945054945054</v>
      </c>
      <c r="M217" s="41"/>
    </row>
    <row r="218" spans="1:13" s="22" customFormat="1">
      <c r="A218" s="16"/>
      <c r="B218" s="17" t="s">
        <v>408</v>
      </c>
      <c r="C218" s="23" t="s">
        <v>458</v>
      </c>
      <c r="D218" s="23" t="s">
        <v>459</v>
      </c>
      <c r="E218" s="18">
        <v>70.900000000000006</v>
      </c>
      <c r="F218" s="17" t="s">
        <v>48</v>
      </c>
      <c r="G218" s="18">
        <v>6731</v>
      </c>
      <c r="H218" s="19">
        <v>24</v>
      </c>
      <c r="I218" s="18">
        <f t="shared" si="11"/>
        <v>280.45833333333331</v>
      </c>
      <c r="J218" s="18">
        <v>20526</v>
      </c>
      <c r="K218" s="20">
        <f t="shared" si="10"/>
        <v>4.8810024297791084E-4</v>
      </c>
      <c r="L218" s="18">
        <f t="shared" si="12"/>
        <v>94.93653032440055</v>
      </c>
      <c r="M218" s="41"/>
    </row>
    <row r="219" spans="1:13" s="22" customFormat="1">
      <c r="A219" s="16"/>
      <c r="B219" s="17" t="s">
        <v>423</v>
      </c>
      <c r="C219" s="23" t="s">
        <v>460</v>
      </c>
      <c r="D219" s="23" t="s">
        <v>461</v>
      </c>
      <c r="E219" s="18">
        <v>55.64</v>
      </c>
      <c r="F219" s="17" t="s">
        <v>48</v>
      </c>
      <c r="G219" s="18">
        <v>13914</v>
      </c>
      <c r="H219" s="19">
        <v>33</v>
      </c>
      <c r="I219" s="18">
        <f t="shared" si="11"/>
        <v>421.63636363636363</v>
      </c>
      <c r="J219" s="18">
        <v>35043</v>
      </c>
      <c r="K219" s="20">
        <f t="shared" si="10"/>
        <v>1.0089773853505647E-3</v>
      </c>
      <c r="L219" s="18">
        <f t="shared" si="12"/>
        <v>250.07189072609634</v>
      </c>
      <c r="M219" s="41"/>
    </row>
    <row r="220" spans="1:13" s="22" customFormat="1">
      <c r="A220" s="16"/>
      <c r="B220" s="17" t="s">
        <v>408</v>
      </c>
      <c r="C220" s="33" t="s">
        <v>462</v>
      </c>
      <c r="D220" s="23" t="s">
        <v>463</v>
      </c>
      <c r="E220" s="18">
        <v>51.99</v>
      </c>
      <c r="F220" s="17" t="s">
        <v>48</v>
      </c>
      <c r="G220" s="18">
        <v>13462</v>
      </c>
      <c r="H220" s="19">
        <v>38</v>
      </c>
      <c r="I220" s="18">
        <f t="shared" si="11"/>
        <v>354.26315789473682</v>
      </c>
      <c r="J220" s="18">
        <v>42297</v>
      </c>
      <c r="K220" s="20">
        <f t="shared" si="10"/>
        <v>9.7620048595582168E-4</v>
      </c>
      <c r="L220" s="18">
        <f t="shared" si="12"/>
        <v>258.93441046355065</v>
      </c>
      <c r="M220" s="41"/>
    </row>
    <row r="221" spans="1:13" s="22" customFormat="1">
      <c r="A221" s="16"/>
      <c r="B221" s="17" t="s">
        <v>423</v>
      </c>
      <c r="C221" s="33" t="s">
        <v>464</v>
      </c>
      <c r="D221" s="23" t="s">
        <v>465</v>
      </c>
      <c r="E221" s="18">
        <v>67.13</v>
      </c>
      <c r="F221" s="17" t="s">
        <v>42</v>
      </c>
      <c r="G221" s="18">
        <v>10470</v>
      </c>
      <c r="H221" s="19">
        <v>13</v>
      </c>
      <c r="I221" s="18">
        <f t="shared" si="11"/>
        <v>805.38461538461536</v>
      </c>
      <c r="J221" s="18">
        <v>36149</v>
      </c>
      <c r="K221" s="20">
        <f t="shared" si="10"/>
        <v>7.5923481562601791E-4</v>
      </c>
      <c r="L221" s="18">
        <f t="shared" si="12"/>
        <v>155.96603604945628</v>
      </c>
      <c r="M221" s="41"/>
    </row>
    <row r="222" spans="1:13" s="22" customFormat="1">
      <c r="A222" s="16"/>
      <c r="B222" s="17" t="s">
        <v>423</v>
      </c>
      <c r="C222" s="33" t="s">
        <v>466</v>
      </c>
      <c r="D222" s="23" t="s">
        <v>467</v>
      </c>
      <c r="E222" s="18">
        <v>130</v>
      </c>
      <c r="F222" s="17" t="s">
        <v>48</v>
      </c>
      <c r="G222" s="18">
        <v>35577</v>
      </c>
      <c r="H222" s="19">
        <v>56</v>
      </c>
      <c r="I222" s="18">
        <f t="shared" si="11"/>
        <v>635.30357142857144</v>
      </c>
      <c r="J222" s="18">
        <v>60003</v>
      </c>
      <c r="K222" s="20">
        <f t="shared" si="10"/>
        <v>2.5798755525813601E-3</v>
      </c>
      <c r="L222" s="18">
        <f t="shared" si="12"/>
        <v>273.66923076923075</v>
      </c>
      <c r="M222" s="41"/>
    </row>
    <row r="223" spans="1:13" s="22" customFormat="1">
      <c r="A223" s="16"/>
      <c r="B223" s="17" t="s">
        <v>408</v>
      </c>
      <c r="C223" s="33" t="s">
        <v>468</v>
      </c>
      <c r="D223" s="23" t="s">
        <v>469</v>
      </c>
      <c r="E223" s="18">
        <v>30</v>
      </c>
      <c r="F223" s="17" t="s">
        <v>42</v>
      </c>
      <c r="G223" s="18">
        <v>5877</v>
      </c>
      <c r="H223" s="19">
        <v>12</v>
      </c>
      <c r="I223" s="18">
        <f t="shared" si="11"/>
        <v>489.75</v>
      </c>
      <c r="J223" s="18">
        <v>14328</v>
      </c>
      <c r="K223" s="20">
        <f t="shared" si="10"/>
        <v>4.2617220739580777E-4</v>
      </c>
      <c r="L223" s="18">
        <f t="shared" si="12"/>
        <v>195.9</v>
      </c>
      <c r="M223" s="41"/>
    </row>
    <row r="224" spans="1:13" s="22" customFormat="1">
      <c r="A224" s="16"/>
      <c r="B224" s="17" t="s">
        <v>423</v>
      </c>
      <c r="C224" s="33" t="s">
        <v>470</v>
      </c>
      <c r="D224" s="23" t="s">
        <v>471</v>
      </c>
      <c r="E224" s="18">
        <v>46.55</v>
      </c>
      <c r="F224" s="17" t="s">
        <v>48</v>
      </c>
      <c r="G224" s="18">
        <v>419</v>
      </c>
      <c r="H224" s="19">
        <v>3</v>
      </c>
      <c r="I224" s="18">
        <f t="shared" si="11"/>
        <v>139.66666666666666</v>
      </c>
      <c r="J224" s="18">
        <v>6029</v>
      </c>
      <c r="K224" s="20">
        <f t="shared" si="10"/>
        <v>3.0383895677870248E-5</v>
      </c>
      <c r="L224" s="18">
        <f t="shared" si="12"/>
        <v>9.0010741138560686</v>
      </c>
      <c r="M224" s="41"/>
    </row>
    <row r="225" spans="1:13" s="22" customFormat="1">
      <c r="A225" s="16"/>
      <c r="B225" s="17" t="s">
        <v>423</v>
      </c>
      <c r="C225" s="33" t="s">
        <v>472</v>
      </c>
      <c r="D225" s="23" t="s">
        <v>473</v>
      </c>
      <c r="E225" s="18">
        <v>111.6</v>
      </c>
      <c r="F225" s="17" t="s">
        <v>48</v>
      </c>
      <c r="G225" s="18">
        <v>7527</v>
      </c>
      <c r="H225" s="19">
        <v>8</v>
      </c>
      <c r="I225" s="18">
        <f t="shared" si="11"/>
        <v>940.875</v>
      </c>
      <c r="J225" s="18">
        <v>26589</v>
      </c>
      <c r="K225" s="20">
        <f t="shared" si="10"/>
        <v>5.4582239323944953E-4</v>
      </c>
      <c r="L225" s="18">
        <f t="shared" si="12"/>
        <v>67.446236559139791</v>
      </c>
      <c r="M225" s="41"/>
    </row>
    <row r="226" spans="1:13" s="22" customFormat="1">
      <c r="A226" s="16"/>
      <c r="B226" s="17" t="s">
        <v>423</v>
      </c>
      <c r="C226" s="33" t="s">
        <v>474</v>
      </c>
      <c r="D226" s="23" t="s">
        <v>475</v>
      </c>
      <c r="E226" s="18">
        <v>75.430000000000007</v>
      </c>
      <c r="F226" s="17" t="s">
        <v>48</v>
      </c>
      <c r="G226" s="18">
        <v>16038</v>
      </c>
      <c r="H226" s="19">
        <v>14</v>
      </c>
      <c r="I226" s="18">
        <f t="shared" si="11"/>
        <v>1145.5714285714287</v>
      </c>
      <c r="J226" s="18">
        <v>61140</v>
      </c>
      <c r="K226" s="20">
        <f t="shared" si="10"/>
        <v>1.1629998064001982E-3</v>
      </c>
      <c r="L226" s="18">
        <f t="shared" si="12"/>
        <v>212.62097308763089</v>
      </c>
      <c r="M226" s="41"/>
    </row>
    <row r="227" spans="1:13" s="22" customFormat="1">
      <c r="A227" s="16"/>
      <c r="B227" s="17" t="s">
        <v>423</v>
      </c>
      <c r="C227" s="33" t="s">
        <v>476</v>
      </c>
      <c r="D227" s="23" t="s">
        <v>477</v>
      </c>
      <c r="E227" s="18">
        <v>48.5</v>
      </c>
      <c r="F227" s="17" t="s">
        <v>45</v>
      </c>
      <c r="G227" s="18">
        <v>16878</v>
      </c>
      <c r="H227" s="19">
        <v>97</v>
      </c>
      <c r="I227" s="18">
        <f t="shared" si="11"/>
        <v>174</v>
      </c>
      <c r="J227" s="18">
        <v>41942</v>
      </c>
      <c r="K227" s="20">
        <f t="shared" si="10"/>
        <v>1.2239126282842341E-3</v>
      </c>
      <c r="L227" s="18">
        <f t="shared" si="12"/>
        <v>348</v>
      </c>
      <c r="M227" s="24"/>
    </row>
    <row r="228" spans="1:13" s="22" customFormat="1">
      <c r="A228" s="16"/>
      <c r="B228" s="17" t="s">
        <v>408</v>
      </c>
      <c r="C228" s="33" t="s">
        <v>478</v>
      </c>
      <c r="D228" s="23" t="s">
        <v>479</v>
      </c>
      <c r="E228" s="18">
        <v>60</v>
      </c>
      <c r="F228" s="17" t="s">
        <v>48</v>
      </c>
      <c r="G228" s="18">
        <v>4502</v>
      </c>
      <c r="H228" s="19">
        <v>4</v>
      </c>
      <c r="I228" s="18">
        <f t="shared" si="11"/>
        <v>1125.5</v>
      </c>
      <c r="J228" s="18">
        <v>24787</v>
      </c>
      <c r="K228" s="20">
        <f t="shared" si="10"/>
        <v>3.2646371919277292E-4</v>
      </c>
      <c r="L228" s="18">
        <f t="shared" si="12"/>
        <v>75.033333333333331</v>
      </c>
      <c r="M228" s="24"/>
    </row>
    <row r="229" spans="1:13" s="22" customFormat="1">
      <c r="A229" s="16"/>
      <c r="B229" s="17" t="s">
        <v>408</v>
      </c>
      <c r="C229" s="33" t="s">
        <v>480</v>
      </c>
      <c r="D229" s="23" t="s">
        <v>481</v>
      </c>
      <c r="E229" s="18">
        <v>60</v>
      </c>
      <c r="F229" s="17" t="s">
        <v>45</v>
      </c>
      <c r="G229" s="18">
        <v>14716</v>
      </c>
      <c r="H229" s="19">
        <v>115</v>
      </c>
      <c r="I229" s="18">
        <f t="shared" si="11"/>
        <v>127.96521739130435</v>
      </c>
      <c r="J229" s="18">
        <v>51167</v>
      </c>
      <c r="K229" s="20">
        <f t="shared" si="10"/>
        <v>1.0671346271969894E-3</v>
      </c>
      <c r="L229" s="18">
        <f t="shared" si="12"/>
        <v>245.26666666666668</v>
      </c>
      <c r="M229" s="24"/>
    </row>
    <row r="230" spans="1:13" s="22" customFormat="1">
      <c r="A230" s="16"/>
      <c r="B230" s="17" t="s">
        <v>408</v>
      </c>
      <c r="C230" s="33" t="s">
        <v>482</v>
      </c>
      <c r="D230" s="23" t="s">
        <v>483</v>
      </c>
      <c r="E230" s="18">
        <v>115</v>
      </c>
      <c r="F230" s="17" t="s">
        <v>48</v>
      </c>
      <c r="G230" s="18">
        <v>27109</v>
      </c>
      <c r="H230" s="19">
        <v>31</v>
      </c>
      <c r="I230" s="18">
        <f t="shared" si="11"/>
        <v>874.48387096774195</v>
      </c>
      <c r="J230" s="18">
        <v>78412</v>
      </c>
      <c r="K230" s="20">
        <f t="shared" si="10"/>
        <v>1.9658162957789608E-3</v>
      </c>
      <c r="L230" s="18">
        <f t="shared" si="12"/>
        <v>235.73043478260868</v>
      </c>
      <c r="M230" s="24"/>
    </row>
    <row r="231" spans="1:13" s="22" customFormat="1">
      <c r="A231" s="16"/>
      <c r="B231" s="17" t="s">
        <v>408</v>
      </c>
      <c r="C231" s="23" t="s">
        <v>484</v>
      </c>
      <c r="D231" s="23" t="s">
        <v>485</v>
      </c>
      <c r="E231" s="18">
        <v>55.43</v>
      </c>
      <c r="F231" s="17" t="s">
        <v>48</v>
      </c>
      <c r="G231" s="18">
        <v>7177.8</v>
      </c>
      <c r="H231" s="19">
        <v>20</v>
      </c>
      <c r="I231" s="18">
        <f t="shared" si="11"/>
        <v>358.89</v>
      </c>
      <c r="J231" s="18">
        <v>25527.599999999999</v>
      </c>
      <c r="K231" s="20">
        <f t="shared" si="10"/>
        <v>5.2050006299908611E-4</v>
      </c>
      <c r="L231" s="18">
        <f t="shared" si="12"/>
        <v>129.49305430272415</v>
      </c>
      <c r="M231" s="41"/>
    </row>
    <row r="232" spans="1:13" s="22" customFormat="1">
      <c r="A232" s="16"/>
      <c r="B232" s="17" t="s">
        <v>408</v>
      </c>
      <c r="C232" s="23" t="s">
        <v>486</v>
      </c>
      <c r="D232" s="23" t="s">
        <v>487</v>
      </c>
      <c r="E232" s="18">
        <v>58.46</v>
      </c>
      <c r="F232" s="17" t="s">
        <v>48</v>
      </c>
      <c r="G232" s="18">
        <v>6222.2</v>
      </c>
      <c r="H232" s="19">
        <v>23</v>
      </c>
      <c r="I232" s="18">
        <f t="shared" si="11"/>
        <v>270.53043478260867</v>
      </c>
      <c r="J232" s="18">
        <v>14678.400000000001</v>
      </c>
      <c r="K232" s="20">
        <f t="shared" si="10"/>
        <v>4.5120447657958057E-4</v>
      </c>
      <c r="L232" s="18">
        <f t="shared" si="12"/>
        <v>106.43516934656175</v>
      </c>
      <c r="M232" s="41"/>
    </row>
    <row r="233" spans="1:13" s="22" customFormat="1">
      <c r="A233" s="16"/>
      <c r="B233" s="17" t="s">
        <v>423</v>
      </c>
      <c r="C233" s="23" t="s">
        <v>488</v>
      </c>
      <c r="D233" s="23" t="s">
        <v>489</v>
      </c>
      <c r="E233" s="18">
        <v>44.16</v>
      </c>
      <c r="F233" s="17" t="s">
        <v>48</v>
      </c>
      <c r="G233" s="18">
        <v>10472</v>
      </c>
      <c r="H233" s="19">
        <v>21</v>
      </c>
      <c r="I233" s="18">
        <f t="shared" si="11"/>
        <v>498.66666666666669</v>
      </c>
      <c r="J233" s="18">
        <v>36273</v>
      </c>
      <c r="K233" s="20">
        <f t="shared" si="10"/>
        <v>7.593798461543132E-4</v>
      </c>
      <c r="L233" s="18">
        <f t="shared" si="12"/>
        <v>237.13768115942031</v>
      </c>
      <c r="M233" s="41"/>
    </row>
    <row r="234" spans="1:13" s="22" customFormat="1">
      <c r="A234" s="16"/>
      <c r="B234" s="17" t="s">
        <v>408</v>
      </c>
      <c r="C234" s="23" t="s">
        <v>490</v>
      </c>
      <c r="D234" s="23" t="s">
        <v>491</v>
      </c>
      <c r="E234" s="18">
        <v>89.88</v>
      </c>
      <c r="F234" s="17" t="s">
        <v>48</v>
      </c>
      <c r="G234" s="18">
        <v>16771</v>
      </c>
      <c r="H234" s="19">
        <v>22</v>
      </c>
      <c r="I234" s="18">
        <f t="shared" si="11"/>
        <v>762.31818181818187</v>
      </c>
      <c r="J234" s="18">
        <v>25661</v>
      </c>
      <c r="K234" s="20">
        <f t="shared" si="10"/>
        <v>1.2161534950204341E-3</v>
      </c>
      <c r="L234" s="18">
        <f t="shared" si="12"/>
        <v>186.59323542501113</v>
      </c>
      <c r="M234" s="41"/>
    </row>
    <row r="235" spans="1:13" s="22" customFormat="1">
      <c r="A235" s="16"/>
      <c r="B235" s="17" t="s">
        <v>408</v>
      </c>
      <c r="C235" s="23" t="s">
        <v>492</v>
      </c>
      <c r="D235" s="23" t="s">
        <v>493</v>
      </c>
      <c r="E235" s="18">
        <v>67.489999999999995</v>
      </c>
      <c r="F235" s="17" t="s">
        <v>48</v>
      </c>
      <c r="G235" s="18">
        <v>10593</v>
      </c>
      <c r="H235" s="19">
        <v>10</v>
      </c>
      <c r="I235" s="18">
        <f t="shared" si="11"/>
        <v>1059.3</v>
      </c>
      <c r="J235" s="18">
        <v>32392</v>
      </c>
      <c r="K235" s="20">
        <f t="shared" si="10"/>
        <v>7.6815419311618033E-4</v>
      </c>
      <c r="L235" s="18">
        <f t="shared" si="12"/>
        <v>156.95658616091274</v>
      </c>
      <c r="M235" s="41"/>
    </row>
    <row r="236" spans="1:13" s="22" customFormat="1">
      <c r="A236" s="16"/>
      <c r="B236" s="17" t="s">
        <v>408</v>
      </c>
      <c r="C236" s="17" t="s">
        <v>494</v>
      </c>
      <c r="D236" s="17" t="s">
        <v>495</v>
      </c>
      <c r="E236" s="18">
        <v>120.69</v>
      </c>
      <c r="F236" s="17" t="s">
        <v>48</v>
      </c>
      <c r="G236" s="18">
        <v>19483.2</v>
      </c>
      <c r="H236" s="19">
        <v>24</v>
      </c>
      <c r="I236" s="18">
        <f t="shared" si="11"/>
        <v>811.80000000000007</v>
      </c>
      <c r="J236" s="18">
        <v>47322.5</v>
      </c>
      <c r="K236" s="20">
        <f t="shared" si="10"/>
        <v>1.4128293944417223E-3</v>
      </c>
      <c r="L236" s="18">
        <f t="shared" si="12"/>
        <v>161.43176733780763</v>
      </c>
      <c r="M236" s="41"/>
    </row>
    <row r="237" spans="1:13" s="22" customFormat="1">
      <c r="A237" s="16"/>
      <c r="B237" s="17" t="s">
        <v>408</v>
      </c>
      <c r="C237" s="23" t="s">
        <v>496</v>
      </c>
      <c r="D237" s="23" t="s">
        <v>497</v>
      </c>
      <c r="E237" s="18">
        <v>100</v>
      </c>
      <c r="F237" s="17" t="s">
        <v>42</v>
      </c>
      <c r="G237" s="18">
        <v>38507</v>
      </c>
      <c r="H237" s="19">
        <v>53</v>
      </c>
      <c r="I237" s="18">
        <f t="shared" si="11"/>
        <v>726.54716981132071</v>
      </c>
      <c r="J237" s="18">
        <v>96170</v>
      </c>
      <c r="K237" s="20">
        <f t="shared" si="10"/>
        <v>2.7923452765340087E-3</v>
      </c>
      <c r="L237" s="18">
        <f t="shared" si="12"/>
        <v>385.07</v>
      </c>
      <c r="M237" s="41"/>
    </row>
    <row r="238" spans="1:13" s="22" customFormat="1">
      <c r="A238" s="16"/>
      <c r="B238" s="17" t="s">
        <v>408</v>
      </c>
      <c r="C238" s="23" t="s">
        <v>498</v>
      </c>
      <c r="D238" s="23" t="s">
        <v>499</v>
      </c>
      <c r="E238" s="18">
        <v>137</v>
      </c>
      <c r="F238" s="17" t="s">
        <v>48</v>
      </c>
      <c r="G238" s="18">
        <v>23702</v>
      </c>
      <c r="H238" s="19">
        <v>21</v>
      </c>
      <c r="I238" s="18">
        <f t="shared" si="11"/>
        <v>1128.6666666666667</v>
      </c>
      <c r="J238" s="18">
        <v>45704</v>
      </c>
      <c r="K238" s="20">
        <f t="shared" si="10"/>
        <v>1.7187567908278775E-3</v>
      </c>
      <c r="L238" s="18">
        <f t="shared" si="12"/>
        <v>173.00729927007299</v>
      </c>
      <c r="M238" s="41"/>
    </row>
    <row r="239" spans="1:13" s="22" customFormat="1">
      <c r="A239" s="16"/>
      <c r="B239" s="17" t="s">
        <v>408</v>
      </c>
      <c r="C239" s="23" t="s">
        <v>500</v>
      </c>
      <c r="D239" s="23" t="s">
        <v>501</v>
      </c>
      <c r="E239" s="18">
        <v>123.03</v>
      </c>
      <c r="F239" s="17" t="s">
        <v>48</v>
      </c>
      <c r="G239" s="18">
        <v>24703</v>
      </c>
      <c r="H239" s="19">
        <v>18</v>
      </c>
      <c r="I239" s="18">
        <f t="shared" si="11"/>
        <v>1372.3888888888889</v>
      </c>
      <c r="J239" s="18">
        <v>76317</v>
      </c>
      <c r="K239" s="20">
        <f t="shared" si="10"/>
        <v>1.7913445702396867E-3</v>
      </c>
      <c r="L239" s="18">
        <f t="shared" si="12"/>
        <v>200.78842558725515</v>
      </c>
      <c r="M239" s="41"/>
    </row>
    <row r="240" spans="1:13" s="22" customFormat="1">
      <c r="A240" s="16"/>
      <c r="B240" s="17" t="s">
        <v>408</v>
      </c>
      <c r="C240" s="23" t="s">
        <v>502</v>
      </c>
      <c r="D240" s="23" t="s">
        <v>503</v>
      </c>
      <c r="E240" s="18">
        <v>90.09</v>
      </c>
      <c r="F240" s="17" t="s">
        <v>48</v>
      </c>
      <c r="G240" s="18">
        <v>6455</v>
      </c>
      <c r="H240" s="19">
        <v>4</v>
      </c>
      <c r="I240" s="18">
        <f t="shared" si="11"/>
        <v>1613.75</v>
      </c>
      <c r="J240" s="18">
        <v>25389</v>
      </c>
      <c r="K240" s="20">
        <f t="shared" si="10"/>
        <v>4.680860300731562E-4</v>
      </c>
      <c r="L240" s="18">
        <f t="shared" si="12"/>
        <v>71.650571650571649</v>
      </c>
      <c r="M240" s="41"/>
    </row>
    <row r="241" spans="1:13" s="22" customFormat="1">
      <c r="A241" s="16"/>
      <c r="B241" s="17" t="s">
        <v>408</v>
      </c>
      <c r="C241" s="23" t="s">
        <v>504</v>
      </c>
      <c r="D241" s="23" t="s">
        <v>505</v>
      </c>
      <c r="E241" s="18">
        <v>113</v>
      </c>
      <c r="F241" s="17" t="s">
        <v>48</v>
      </c>
      <c r="G241" s="18">
        <v>96217</v>
      </c>
      <c r="H241" s="19">
        <v>86</v>
      </c>
      <c r="I241" s="18">
        <f t="shared" si="11"/>
        <v>1118.8023255813953</v>
      </c>
      <c r="J241" s="18">
        <v>182835</v>
      </c>
      <c r="K241" s="20">
        <f t="shared" si="10"/>
        <v>6.9772011704955653E-3</v>
      </c>
      <c r="L241" s="18">
        <f t="shared" si="12"/>
        <v>851.47787610619469</v>
      </c>
      <c r="M241" s="41"/>
    </row>
    <row r="242" spans="1:13" s="22" customFormat="1">
      <c r="A242" s="16"/>
      <c r="B242" s="17" t="s">
        <v>408</v>
      </c>
      <c r="C242" s="23" t="s">
        <v>506</v>
      </c>
      <c r="D242" s="23" t="s">
        <v>507</v>
      </c>
      <c r="E242" s="18">
        <v>57.85</v>
      </c>
      <c r="F242" s="17" t="s">
        <v>48</v>
      </c>
      <c r="G242" s="18">
        <v>43135</v>
      </c>
      <c r="H242" s="19">
        <v>49</v>
      </c>
      <c r="I242" s="18">
        <f t="shared" si="11"/>
        <v>880.30612244897964</v>
      </c>
      <c r="J242" s="18">
        <v>90825</v>
      </c>
      <c r="K242" s="20">
        <f t="shared" si="10"/>
        <v>3.1279459190093869E-3</v>
      </c>
      <c r="L242" s="18">
        <f t="shared" si="12"/>
        <v>745.63526361279173</v>
      </c>
      <c r="M242" s="24"/>
    </row>
    <row r="243" spans="1:13" s="22" customFormat="1">
      <c r="A243" s="16"/>
      <c r="B243" s="17" t="s">
        <v>408</v>
      </c>
      <c r="C243" s="23" t="s">
        <v>508</v>
      </c>
      <c r="D243" s="23" t="s">
        <v>509</v>
      </c>
      <c r="E243" s="18">
        <v>255</v>
      </c>
      <c r="F243" s="17" t="s">
        <v>48</v>
      </c>
      <c r="G243" s="18">
        <v>147809</v>
      </c>
      <c r="H243" s="19">
        <v>162</v>
      </c>
      <c r="I243" s="18">
        <f t="shared" si="11"/>
        <v>912.40123456790127</v>
      </c>
      <c r="J243" s="18">
        <v>357622</v>
      </c>
      <c r="K243" s="20">
        <f t="shared" si="10"/>
        <v>1.0718408678401728E-2</v>
      </c>
      <c r="L243" s="18">
        <f t="shared" si="12"/>
        <v>579.64313725490194</v>
      </c>
      <c r="M243" s="41"/>
    </row>
    <row r="244" spans="1:13" s="22" customFormat="1">
      <c r="A244" s="16"/>
      <c r="B244" s="17" t="s">
        <v>408</v>
      </c>
      <c r="C244" s="23" t="s">
        <v>510</v>
      </c>
      <c r="D244" s="23" t="s">
        <v>511</v>
      </c>
      <c r="E244" s="18">
        <v>150</v>
      </c>
      <c r="F244" s="17" t="s">
        <v>48</v>
      </c>
      <c r="G244" s="18">
        <v>28012.1</v>
      </c>
      <c r="H244" s="19">
        <v>40</v>
      </c>
      <c r="I244" s="18">
        <f t="shared" si="11"/>
        <v>700.30250000000001</v>
      </c>
      <c r="J244" s="18">
        <v>81014.600000000006</v>
      </c>
      <c r="K244" s="20">
        <f t="shared" si="10"/>
        <v>2.031304830830714E-3</v>
      </c>
      <c r="L244" s="18">
        <f t="shared" si="12"/>
        <v>186.74733333333333</v>
      </c>
      <c r="M244" s="41"/>
    </row>
    <row r="245" spans="1:13" s="22" customFormat="1">
      <c r="A245" s="16"/>
      <c r="B245" s="17" t="s">
        <v>408</v>
      </c>
      <c r="C245" s="23" t="s">
        <v>512</v>
      </c>
      <c r="D245" s="23" t="s">
        <v>513</v>
      </c>
      <c r="E245" s="18">
        <v>81</v>
      </c>
      <c r="F245" s="17" t="s">
        <v>38</v>
      </c>
      <c r="G245" s="18">
        <v>9043</v>
      </c>
      <c r="H245" s="19">
        <v>8</v>
      </c>
      <c r="I245" s="18">
        <f t="shared" si="11"/>
        <v>1130.375</v>
      </c>
      <c r="J245" s="18">
        <v>17810</v>
      </c>
      <c r="K245" s="20">
        <f t="shared" si="10"/>
        <v>6.5575553368730469E-4</v>
      </c>
      <c r="L245" s="18">
        <f t="shared" si="12"/>
        <v>111.64197530864197</v>
      </c>
      <c r="M245" s="41"/>
    </row>
    <row r="246" spans="1:13" s="22" customFormat="1">
      <c r="A246" s="16"/>
      <c r="B246" s="17" t="s">
        <v>408</v>
      </c>
      <c r="C246" s="23" t="s">
        <v>514</v>
      </c>
      <c r="D246" s="23" t="s">
        <v>515</v>
      </c>
      <c r="E246" s="18">
        <v>14</v>
      </c>
      <c r="F246" s="17" t="s">
        <v>45</v>
      </c>
      <c r="G246" s="18">
        <v>7400</v>
      </c>
      <c r="H246" s="19">
        <v>10</v>
      </c>
      <c r="I246" s="18">
        <f t="shared" si="11"/>
        <v>740</v>
      </c>
      <c r="J246" s="18">
        <v>11694</v>
      </c>
      <c r="K246" s="20">
        <f t="shared" si="10"/>
        <v>5.3661295469269654E-4</v>
      </c>
      <c r="L246" s="18">
        <f t="shared" si="12"/>
        <v>528.57142857142856</v>
      </c>
      <c r="M246" s="41"/>
    </row>
    <row r="247" spans="1:13" s="22" customFormat="1">
      <c r="A247" s="16"/>
      <c r="B247" s="17" t="s">
        <v>408</v>
      </c>
      <c r="C247" s="23" t="s">
        <v>516</v>
      </c>
      <c r="D247" s="23" t="s">
        <v>517</v>
      </c>
      <c r="E247" s="18">
        <v>19</v>
      </c>
      <c r="F247" s="17" t="s">
        <v>88</v>
      </c>
      <c r="G247" s="18">
        <v>3375</v>
      </c>
      <c r="H247" s="19">
        <v>7</v>
      </c>
      <c r="I247" s="18">
        <f t="shared" si="11"/>
        <v>482.14285714285717</v>
      </c>
      <c r="J247" s="18">
        <v>5594</v>
      </c>
      <c r="K247" s="20">
        <f t="shared" si="10"/>
        <v>2.4473901649835818E-4</v>
      </c>
      <c r="L247" s="18">
        <f t="shared" si="12"/>
        <v>177.63157894736841</v>
      </c>
      <c r="M247" s="41"/>
    </row>
    <row r="248" spans="1:13" s="22" customFormat="1">
      <c r="A248" s="16"/>
      <c r="B248" s="17" t="s">
        <v>408</v>
      </c>
      <c r="C248" s="23" t="s">
        <v>518</v>
      </c>
      <c r="D248" s="23" t="s">
        <v>519</v>
      </c>
      <c r="E248" s="18">
        <v>30</v>
      </c>
      <c r="F248" s="17" t="s">
        <v>83</v>
      </c>
      <c r="G248" s="18">
        <v>893</v>
      </c>
      <c r="H248" s="19">
        <v>8</v>
      </c>
      <c r="I248" s="18">
        <f t="shared" si="11"/>
        <v>111.625</v>
      </c>
      <c r="J248" s="18">
        <v>1414</v>
      </c>
      <c r="K248" s="20">
        <f t="shared" si="10"/>
        <v>6.4756130883861896E-5</v>
      </c>
      <c r="L248" s="18">
        <f t="shared" si="12"/>
        <v>29.766666666666666</v>
      </c>
      <c r="M248" s="41"/>
    </row>
    <row r="249" spans="1:13" s="22" customFormat="1">
      <c r="A249" s="16"/>
      <c r="B249" s="17" t="s">
        <v>408</v>
      </c>
      <c r="C249" s="23" t="s">
        <v>520</v>
      </c>
      <c r="D249" s="23" t="s">
        <v>521</v>
      </c>
      <c r="E249" s="18">
        <v>2346</v>
      </c>
      <c r="F249" s="17" t="s">
        <v>83</v>
      </c>
      <c r="G249" s="18">
        <v>69449.3</v>
      </c>
      <c r="H249" s="19">
        <v>302</v>
      </c>
      <c r="I249" s="18">
        <f t="shared" si="11"/>
        <v>229.96456953642385</v>
      </c>
      <c r="J249" s="18">
        <v>178135.2</v>
      </c>
      <c r="K249" s="20">
        <f t="shared" si="10"/>
        <v>5.0361343343702011E-3</v>
      </c>
      <c r="L249" s="18">
        <f t="shared" si="12"/>
        <v>29.603282182438193</v>
      </c>
      <c r="M249" s="41"/>
    </row>
    <row r="250" spans="1:13" s="22" customFormat="1">
      <c r="A250" s="16"/>
      <c r="B250" s="17" t="s">
        <v>408</v>
      </c>
      <c r="C250" s="23" t="s">
        <v>522</v>
      </c>
      <c r="D250" s="23" t="s">
        <v>523</v>
      </c>
      <c r="E250" s="18">
        <v>265</v>
      </c>
      <c r="F250" s="17" t="s">
        <v>48</v>
      </c>
      <c r="G250" s="18">
        <v>67506</v>
      </c>
      <c r="H250" s="19">
        <v>97</v>
      </c>
      <c r="I250" s="18">
        <f t="shared" si="11"/>
        <v>695.93814432989689</v>
      </c>
      <c r="J250" s="18">
        <v>159573</v>
      </c>
      <c r="K250" s="20">
        <f t="shared" si="10"/>
        <v>4.8952154215520498E-3</v>
      </c>
      <c r="L250" s="18">
        <f t="shared" si="12"/>
        <v>254.73962264150944</v>
      </c>
      <c r="M250" s="41"/>
    </row>
    <row r="251" spans="1:13" s="22" customFormat="1">
      <c r="A251" s="16"/>
      <c r="B251" s="17" t="s">
        <v>408</v>
      </c>
      <c r="C251" s="23" t="s">
        <v>524</v>
      </c>
      <c r="D251" s="23" t="s">
        <v>525</v>
      </c>
      <c r="E251" s="18">
        <v>170</v>
      </c>
      <c r="F251" s="17" t="s">
        <v>48</v>
      </c>
      <c r="G251" s="18">
        <v>40435.5</v>
      </c>
      <c r="H251" s="19">
        <v>50</v>
      </c>
      <c r="I251" s="18">
        <f t="shared" si="11"/>
        <v>808.71</v>
      </c>
      <c r="J251" s="18">
        <v>114863.09999999999</v>
      </c>
      <c r="K251" s="20">
        <f t="shared" si="10"/>
        <v>2.9321909634427742E-3</v>
      </c>
      <c r="L251" s="18">
        <f t="shared" si="12"/>
        <v>237.85588235294117</v>
      </c>
      <c r="M251" s="41"/>
    </row>
    <row r="252" spans="1:13" s="22" customFormat="1">
      <c r="A252" s="16"/>
      <c r="B252" s="17" t="s">
        <v>408</v>
      </c>
      <c r="C252" s="23" t="s">
        <v>526</v>
      </c>
      <c r="D252" s="23" t="s">
        <v>527</v>
      </c>
      <c r="E252" s="18">
        <v>120</v>
      </c>
      <c r="F252" s="17" t="s">
        <v>48</v>
      </c>
      <c r="G252" s="18">
        <v>34730</v>
      </c>
      <c r="H252" s="19">
        <v>73</v>
      </c>
      <c r="I252" s="18">
        <f t="shared" si="11"/>
        <v>475.75342465753425</v>
      </c>
      <c r="J252" s="18">
        <v>81835</v>
      </c>
      <c r="K252" s="20">
        <f t="shared" si="10"/>
        <v>2.5184551238482907E-3</v>
      </c>
      <c r="L252" s="18">
        <f t="shared" si="12"/>
        <v>289.41666666666669</v>
      </c>
      <c r="M252" s="24"/>
    </row>
    <row r="253" spans="1:13" s="22" customFormat="1">
      <c r="A253" s="16"/>
      <c r="B253" s="17" t="s">
        <v>408</v>
      </c>
      <c r="C253" s="23" t="s">
        <v>528</v>
      </c>
      <c r="D253" s="23" t="s">
        <v>529</v>
      </c>
      <c r="E253" s="18">
        <v>78</v>
      </c>
      <c r="F253" s="17" t="s">
        <v>42</v>
      </c>
      <c r="G253" s="18">
        <v>17304</v>
      </c>
      <c r="H253" s="19">
        <v>29</v>
      </c>
      <c r="I253" s="18">
        <f t="shared" si="11"/>
        <v>596.68965517241384</v>
      </c>
      <c r="J253" s="18">
        <v>38901</v>
      </c>
      <c r="K253" s="20">
        <f t="shared" si="10"/>
        <v>1.254804130811138E-3</v>
      </c>
      <c r="L253" s="18">
        <f t="shared" si="12"/>
        <v>221.84615384615384</v>
      </c>
      <c r="M253" s="41"/>
    </row>
    <row r="254" spans="1:13" s="22" customFormat="1">
      <c r="A254" s="16"/>
      <c r="B254" s="17" t="s">
        <v>408</v>
      </c>
      <c r="C254" s="23" t="s">
        <v>530</v>
      </c>
      <c r="D254" s="23" t="s">
        <v>531</v>
      </c>
      <c r="E254" s="18">
        <v>10</v>
      </c>
      <c r="F254" s="17" t="s">
        <v>42</v>
      </c>
      <c r="G254" s="18"/>
      <c r="H254" s="19"/>
      <c r="I254" s="18">
        <f t="shared" si="11"/>
        <v>0</v>
      </c>
      <c r="J254" s="18"/>
      <c r="K254" s="20">
        <f t="shared" si="10"/>
        <v>0</v>
      </c>
      <c r="L254" s="18">
        <f t="shared" si="12"/>
        <v>0</v>
      </c>
      <c r="M254" s="41"/>
    </row>
    <row r="255" spans="1:13" s="22" customFormat="1">
      <c r="A255" s="16"/>
      <c r="B255" s="17" t="s">
        <v>408</v>
      </c>
      <c r="C255" s="36" t="s">
        <v>532</v>
      </c>
      <c r="D255" s="17" t="s">
        <v>533</v>
      </c>
      <c r="E255" s="18">
        <v>9</v>
      </c>
      <c r="F255" s="17" t="s">
        <v>45</v>
      </c>
      <c r="G255" s="18">
        <v>1586</v>
      </c>
      <c r="H255" s="19">
        <v>2</v>
      </c>
      <c r="I255" s="18">
        <f t="shared" si="11"/>
        <v>793</v>
      </c>
      <c r="J255" s="18">
        <v>2806</v>
      </c>
      <c r="K255" s="20">
        <f t="shared" si="10"/>
        <v>1.1500920893819144E-4</v>
      </c>
      <c r="L255" s="18">
        <f t="shared" si="12"/>
        <v>176.22222222222223</v>
      </c>
      <c r="M255" s="24"/>
    </row>
    <row r="256" spans="1:13" s="22" customFormat="1">
      <c r="A256" s="16"/>
      <c r="B256" s="17" t="s">
        <v>408</v>
      </c>
      <c r="C256" s="36" t="s">
        <v>534</v>
      </c>
      <c r="D256" s="17" t="s">
        <v>535</v>
      </c>
      <c r="E256" s="18">
        <v>15</v>
      </c>
      <c r="F256" s="17" t="s">
        <v>45</v>
      </c>
      <c r="G256" s="18">
        <v>2319</v>
      </c>
      <c r="H256" s="19">
        <v>3</v>
      </c>
      <c r="I256" s="18">
        <f t="shared" si="11"/>
        <v>773</v>
      </c>
      <c r="J256" s="18">
        <v>6914</v>
      </c>
      <c r="K256" s="20">
        <f t="shared" si="10"/>
        <v>1.6816289755842745E-4</v>
      </c>
      <c r="L256" s="18">
        <f t="shared" si="12"/>
        <v>154.6</v>
      </c>
      <c r="M256" s="24"/>
    </row>
    <row r="257" spans="1:13" s="22" customFormat="1">
      <c r="A257" s="16"/>
      <c r="B257" s="17" t="s">
        <v>408</v>
      </c>
      <c r="C257" s="36" t="s">
        <v>536</v>
      </c>
      <c r="D257" s="17" t="s">
        <v>537</v>
      </c>
      <c r="E257" s="18">
        <v>15</v>
      </c>
      <c r="F257" s="17" t="s">
        <v>45</v>
      </c>
      <c r="G257" s="18">
        <v>11537</v>
      </c>
      <c r="H257" s="19">
        <v>16</v>
      </c>
      <c r="I257" s="18">
        <f t="shared" si="11"/>
        <v>721.0625</v>
      </c>
      <c r="J257" s="18">
        <v>34742</v>
      </c>
      <c r="K257" s="20">
        <f t="shared" si="10"/>
        <v>8.3660860247157293E-4</v>
      </c>
      <c r="L257" s="18">
        <f t="shared" si="12"/>
        <v>769.13333333333333</v>
      </c>
      <c r="M257" s="24"/>
    </row>
    <row r="258" spans="1:13" s="22" customFormat="1">
      <c r="A258" s="16"/>
      <c r="B258" s="17" t="s">
        <v>408</v>
      </c>
      <c r="C258" s="36" t="s">
        <v>538</v>
      </c>
      <c r="D258" s="17" t="s">
        <v>539</v>
      </c>
      <c r="E258" s="18">
        <v>90</v>
      </c>
      <c r="F258" s="17" t="s">
        <v>48</v>
      </c>
      <c r="G258" s="18">
        <v>9324</v>
      </c>
      <c r="H258" s="19">
        <v>19</v>
      </c>
      <c r="I258" s="18">
        <f t="shared" si="11"/>
        <v>490.73684210526318</v>
      </c>
      <c r="J258" s="18">
        <v>21592</v>
      </c>
      <c r="K258" s="20">
        <f t="shared" si="10"/>
        <v>6.761323229127976E-4</v>
      </c>
      <c r="L258" s="18">
        <f t="shared" si="12"/>
        <v>103.6</v>
      </c>
      <c r="M258" s="24"/>
    </row>
    <row r="259" spans="1:13" s="22" customFormat="1">
      <c r="A259" s="16"/>
      <c r="B259" s="17" t="s">
        <v>408</v>
      </c>
      <c r="C259" s="43" t="s">
        <v>540</v>
      </c>
      <c r="D259" s="17" t="s">
        <v>541</v>
      </c>
      <c r="E259" s="18">
        <v>15</v>
      </c>
      <c r="F259" s="17" t="s">
        <v>42</v>
      </c>
      <c r="G259" s="18">
        <v>290</v>
      </c>
      <c r="H259" s="19">
        <v>1</v>
      </c>
      <c r="I259" s="18">
        <f t="shared" si="11"/>
        <v>290</v>
      </c>
      <c r="J259" s="18">
        <v>3895</v>
      </c>
      <c r="K259" s="20">
        <f t="shared" ref="K259:K334" si="13">G259/$G$527</f>
        <v>2.102942660282189E-5</v>
      </c>
      <c r="L259" s="18">
        <f t="shared" si="12"/>
        <v>19.333333333333332</v>
      </c>
      <c r="M259" s="24"/>
    </row>
    <row r="260" spans="1:13" s="22" customFormat="1">
      <c r="A260" s="16"/>
      <c r="B260" s="17" t="s">
        <v>408</v>
      </c>
      <c r="C260" s="43" t="s">
        <v>542</v>
      </c>
      <c r="D260" s="17" t="s">
        <v>543</v>
      </c>
      <c r="E260" s="18">
        <v>10</v>
      </c>
      <c r="F260" s="17" t="s">
        <v>83</v>
      </c>
      <c r="G260" s="18">
        <v>3131</v>
      </c>
      <c r="H260" s="19">
        <v>20</v>
      </c>
      <c r="I260" s="18">
        <f t="shared" si="11"/>
        <v>156.55000000000001</v>
      </c>
      <c r="J260" s="18">
        <v>11419</v>
      </c>
      <c r="K260" s="20">
        <f t="shared" si="13"/>
        <v>2.2704529204632876E-4</v>
      </c>
      <c r="L260" s="18">
        <f t="shared" si="12"/>
        <v>313.10000000000002</v>
      </c>
      <c r="M260" s="24"/>
    </row>
    <row r="261" spans="1:13" s="22" customFormat="1">
      <c r="A261" s="16"/>
      <c r="B261" s="17" t="s">
        <v>408</v>
      </c>
      <c r="C261" s="43" t="s">
        <v>544</v>
      </c>
      <c r="D261" s="17" t="s">
        <v>545</v>
      </c>
      <c r="E261" s="18">
        <v>20</v>
      </c>
      <c r="F261" s="17" t="s">
        <v>45</v>
      </c>
      <c r="G261" s="18"/>
      <c r="H261" s="19"/>
      <c r="I261" s="18">
        <f t="shared" si="11"/>
        <v>0</v>
      </c>
      <c r="J261" s="18">
        <v>1401</v>
      </c>
      <c r="K261" s="20">
        <f t="shared" si="13"/>
        <v>0</v>
      </c>
      <c r="L261" s="18">
        <f t="shared" si="12"/>
        <v>0</v>
      </c>
      <c r="M261" s="24"/>
    </row>
    <row r="262" spans="1:13" s="22" customFormat="1">
      <c r="A262" s="16"/>
      <c r="B262" s="17" t="s">
        <v>408</v>
      </c>
      <c r="C262" s="43" t="s">
        <v>546</v>
      </c>
      <c r="D262" s="17" t="s">
        <v>547</v>
      </c>
      <c r="E262" s="18">
        <v>20</v>
      </c>
      <c r="F262" s="17" t="s">
        <v>83</v>
      </c>
      <c r="G262" s="18">
        <v>2274</v>
      </c>
      <c r="H262" s="19">
        <v>20</v>
      </c>
      <c r="I262" s="18">
        <f t="shared" si="11"/>
        <v>113.7</v>
      </c>
      <c r="J262" s="18">
        <v>4608</v>
      </c>
      <c r="K262" s="20">
        <f t="shared" si="13"/>
        <v>1.6489971067178269E-4</v>
      </c>
      <c r="L262" s="18">
        <f t="shared" si="12"/>
        <v>113.7</v>
      </c>
      <c r="M262" s="24"/>
    </row>
    <row r="263" spans="1:13" s="22" customFormat="1">
      <c r="A263" s="16"/>
      <c r="B263" s="17" t="s">
        <v>408</v>
      </c>
      <c r="C263" s="43" t="s">
        <v>548</v>
      </c>
      <c r="D263" s="17" t="s">
        <v>549</v>
      </c>
      <c r="E263" s="18">
        <v>50</v>
      </c>
      <c r="F263" s="17" t="s">
        <v>48</v>
      </c>
      <c r="G263" s="18"/>
      <c r="H263" s="19"/>
      <c r="I263" s="18">
        <f t="shared" si="11"/>
        <v>0</v>
      </c>
      <c r="J263" s="18"/>
      <c r="K263" s="20">
        <f t="shared" si="13"/>
        <v>0</v>
      </c>
      <c r="L263" s="18">
        <f t="shared" si="12"/>
        <v>0</v>
      </c>
      <c r="M263" s="24"/>
    </row>
    <row r="264" spans="1:13" s="22" customFormat="1">
      <c r="A264" s="16"/>
      <c r="B264" s="17" t="s">
        <v>408</v>
      </c>
      <c r="C264" s="43" t="s">
        <v>550</v>
      </c>
      <c r="D264" s="17" t="s">
        <v>551</v>
      </c>
      <c r="E264" s="18">
        <v>150</v>
      </c>
      <c r="F264" s="17" t="s">
        <v>48</v>
      </c>
      <c r="G264" s="18"/>
      <c r="H264" s="19"/>
      <c r="I264" s="18">
        <f t="shared" si="11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>
      <c r="A265" s="16"/>
      <c r="B265" s="17" t="s">
        <v>408</v>
      </c>
      <c r="C265" s="43" t="s">
        <v>552</v>
      </c>
      <c r="D265" s="17" t="s">
        <v>553</v>
      </c>
      <c r="E265" s="18">
        <v>50</v>
      </c>
      <c r="F265" s="17" t="s">
        <v>48</v>
      </c>
      <c r="G265" s="18"/>
      <c r="H265" s="19"/>
      <c r="I265" s="18">
        <f t="shared" si="11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>
      <c r="A266" s="16"/>
      <c r="B266" s="17" t="s">
        <v>408</v>
      </c>
      <c r="C266" s="43" t="s">
        <v>554</v>
      </c>
      <c r="D266" s="17" t="s">
        <v>555</v>
      </c>
      <c r="E266" s="18">
        <v>150</v>
      </c>
      <c r="F266" s="17" t="s">
        <v>42</v>
      </c>
      <c r="G266" s="18"/>
      <c r="H266" s="19"/>
      <c r="I266" s="18">
        <f t="shared" si="11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>
      <c r="A267" s="16"/>
      <c r="B267" s="17" t="s">
        <v>556</v>
      </c>
      <c r="C267" s="43" t="s">
        <v>557</v>
      </c>
      <c r="D267" s="17" t="s">
        <v>558</v>
      </c>
      <c r="E267" s="18">
        <v>150</v>
      </c>
      <c r="F267" s="17" t="s">
        <v>48</v>
      </c>
      <c r="G267" s="18">
        <v>54032.6</v>
      </c>
      <c r="H267" s="19">
        <v>277</v>
      </c>
      <c r="I267" s="18">
        <f t="shared" si="11"/>
        <v>195.06353790613719</v>
      </c>
      <c r="J267" s="18">
        <v>130392.4</v>
      </c>
      <c r="K267" s="20">
        <f t="shared" si="13"/>
        <v>3.9181882615849451E-3</v>
      </c>
      <c r="L267" s="18">
        <f t="shared" si="12"/>
        <v>360.21733333333333</v>
      </c>
      <c r="M267" s="24"/>
    </row>
    <row r="268" spans="1:13" s="22" customFormat="1">
      <c r="A268" s="16"/>
      <c r="B268" s="17" t="s">
        <v>408</v>
      </c>
      <c r="C268" s="43" t="s">
        <v>559</v>
      </c>
      <c r="D268" s="17" t="s">
        <v>560</v>
      </c>
      <c r="E268" s="18">
        <v>25</v>
      </c>
      <c r="F268" s="17" t="s">
        <v>48</v>
      </c>
      <c r="G268" s="18"/>
      <c r="H268" s="19"/>
      <c r="I268" s="18">
        <f t="shared" ref="I268:I331" si="14">IF(OR(H268=0,G268=0),0,G268/H268)</f>
        <v>0</v>
      </c>
      <c r="J268" s="18">
        <v>12377</v>
      </c>
      <c r="K268" s="20">
        <f t="shared" si="13"/>
        <v>0</v>
      </c>
      <c r="L268" s="18">
        <f t="shared" ref="L268:L331" si="15">G268/E268</f>
        <v>0</v>
      </c>
      <c r="M268" s="24"/>
    </row>
    <row r="269" spans="1:13" s="22" customFormat="1">
      <c r="A269" s="16"/>
      <c r="B269" s="17" t="s">
        <v>408</v>
      </c>
      <c r="C269" s="43" t="s">
        <v>561</v>
      </c>
      <c r="D269" s="17" t="s">
        <v>562</v>
      </c>
      <c r="E269" s="18">
        <v>50</v>
      </c>
      <c r="F269" s="17" t="s">
        <v>48</v>
      </c>
      <c r="G269" s="18"/>
      <c r="H269" s="19"/>
      <c r="I269" s="18">
        <f t="shared" si="14"/>
        <v>0</v>
      </c>
      <c r="J269" s="18">
        <v>0</v>
      </c>
      <c r="K269" s="20">
        <f t="shared" si="13"/>
        <v>0</v>
      </c>
      <c r="L269" s="18">
        <f t="shared" si="15"/>
        <v>0</v>
      </c>
      <c r="M269" s="24"/>
    </row>
    <row r="270" spans="1:13" s="22" customFormat="1">
      <c r="A270" s="16"/>
      <c r="B270" s="17" t="s">
        <v>408</v>
      </c>
      <c r="C270" s="17" t="s">
        <v>563</v>
      </c>
      <c r="D270" s="17" t="s">
        <v>564</v>
      </c>
      <c r="E270" s="18">
        <v>50</v>
      </c>
      <c r="F270" s="17" t="s">
        <v>48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>
      <c r="A271" s="16"/>
      <c r="B271" s="17" t="s">
        <v>408</v>
      </c>
      <c r="C271" s="17" t="s">
        <v>565</v>
      </c>
      <c r="D271" s="17" t="s">
        <v>566</v>
      </c>
      <c r="E271" s="18">
        <v>50</v>
      </c>
      <c r="F271" s="17" t="s">
        <v>48</v>
      </c>
      <c r="G271" s="18">
        <v>23487</v>
      </c>
      <c r="H271" s="19">
        <v>55</v>
      </c>
      <c r="I271" s="18">
        <f t="shared" si="14"/>
        <v>427.03636363636366</v>
      </c>
      <c r="J271" s="18">
        <v>44771</v>
      </c>
      <c r="K271" s="20">
        <f t="shared" si="13"/>
        <v>1.7031660090361302E-3</v>
      </c>
      <c r="L271" s="18">
        <f t="shared" si="15"/>
        <v>469.74</v>
      </c>
      <c r="M271" s="24"/>
    </row>
    <row r="272" spans="1:13" s="22" customFormat="1">
      <c r="A272" s="16"/>
      <c r="B272" s="17" t="s">
        <v>408</v>
      </c>
      <c r="C272" s="17" t="s">
        <v>567</v>
      </c>
      <c r="D272" s="17" t="s">
        <v>568</v>
      </c>
      <c r="E272" s="18">
        <v>150</v>
      </c>
      <c r="F272" s="17" t="s">
        <v>48</v>
      </c>
      <c r="G272" s="18"/>
      <c r="H272" s="19"/>
      <c r="I272" s="18">
        <f t="shared" si="14"/>
        <v>0</v>
      </c>
      <c r="J272" s="18"/>
      <c r="K272" s="20">
        <f t="shared" si="13"/>
        <v>0</v>
      </c>
      <c r="L272" s="18">
        <f t="shared" si="15"/>
        <v>0</v>
      </c>
      <c r="M272" s="24"/>
    </row>
    <row r="273" spans="1:13" s="22" customFormat="1">
      <c r="A273" s="16"/>
      <c r="B273" s="17" t="s">
        <v>408</v>
      </c>
      <c r="C273" s="43" t="s">
        <v>569</v>
      </c>
      <c r="D273" s="17" t="s">
        <v>570</v>
      </c>
      <c r="E273" s="18">
        <v>50</v>
      </c>
      <c r="F273" s="17" t="s">
        <v>48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39" customFormat="1">
      <c r="A274" s="25" t="s">
        <v>27</v>
      </c>
      <c r="B274" s="26"/>
      <c r="C274" s="26"/>
      <c r="D274" s="27"/>
      <c r="E274" s="28">
        <f>SUM(E194:E273)</f>
        <v>9858.17</v>
      </c>
      <c r="F274" s="27"/>
      <c r="G274" s="28">
        <f>SUM(G194:G273)</f>
        <v>1451563.8000000003</v>
      </c>
      <c r="H274" s="29">
        <f>SUM(H194:H273)</f>
        <v>2882</v>
      </c>
      <c r="I274" s="28">
        <f t="shared" si="14"/>
        <v>503.66544066620412</v>
      </c>
      <c r="J274" s="28">
        <f>SUM(J194:J273)</f>
        <v>3735498.8200000003</v>
      </c>
      <c r="K274" s="30">
        <f t="shared" si="13"/>
        <v>0.10526053238418359</v>
      </c>
      <c r="L274" s="28">
        <f t="shared" si="15"/>
        <v>147.24475232218558</v>
      </c>
      <c r="M274" s="31"/>
    </row>
    <row r="275" spans="1:13" s="22" customFormat="1">
      <c r="A275" s="16"/>
      <c r="B275" s="17" t="s">
        <v>571</v>
      </c>
      <c r="C275" s="23" t="s">
        <v>572</v>
      </c>
      <c r="D275" s="23" t="s">
        <v>573</v>
      </c>
      <c r="E275" s="18">
        <v>2000.83</v>
      </c>
      <c r="F275" s="17" t="s">
        <v>88</v>
      </c>
      <c r="G275" s="18">
        <v>265951</v>
      </c>
      <c r="H275" s="19">
        <v>110</v>
      </c>
      <c r="I275" s="18">
        <f t="shared" si="14"/>
        <v>2417.7363636363634</v>
      </c>
      <c r="J275" s="18">
        <v>831613</v>
      </c>
      <c r="K275" s="20">
        <f t="shared" si="13"/>
        <v>1.9285507015334775E-2</v>
      </c>
      <c r="L275" s="18">
        <f t="shared" si="15"/>
        <v>132.92033805970522</v>
      </c>
      <c r="M275" s="24"/>
    </row>
    <row r="276" spans="1:13" s="22" customFormat="1">
      <c r="A276" s="16"/>
      <c r="B276" s="17" t="s">
        <v>556</v>
      </c>
      <c r="C276" s="23" t="s">
        <v>574</v>
      </c>
      <c r="D276" s="23" t="s">
        <v>575</v>
      </c>
      <c r="E276" s="18">
        <v>330</v>
      </c>
      <c r="F276" s="17" t="s">
        <v>83</v>
      </c>
      <c r="G276" s="18">
        <v>14256</v>
      </c>
      <c r="H276" s="19">
        <v>35</v>
      </c>
      <c r="I276" s="18">
        <f t="shared" si="14"/>
        <v>407.31428571428569</v>
      </c>
      <c r="J276" s="18">
        <v>35307.4</v>
      </c>
      <c r="K276" s="20">
        <f t="shared" si="13"/>
        <v>1.0337776056890651E-3</v>
      </c>
      <c r="L276" s="18">
        <f t="shared" si="15"/>
        <v>43.2</v>
      </c>
      <c r="M276" s="24"/>
    </row>
    <row r="277" spans="1:13" s="22" customFormat="1">
      <c r="A277" s="16"/>
      <c r="B277" s="17" t="s">
        <v>556</v>
      </c>
      <c r="C277" s="23" t="s">
        <v>576</v>
      </c>
      <c r="D277" s="23" t="s">
        <v>577</v>
      </c>
      <c r="E277" s="18">
        <v>130.01</v>
      </c>
      <c r="F277" s="17" t="s">
        <v>48</v>
      </c>
      <c r="G277" s="18">
        <v>8874</v>
      </c>
      <c r="H277" s="19">
        <v>40</v>
      </c>
      <c r="I277" s="18">
        <f t="shared" si="14"/>
        <v>221.85</v>
      </c>
      <c r="J277" s="18">
        <v>36957</v>
      </c>
      <c r="K277" s="20">
        <f t="shared" si="13"/>
        <v>6.4350045404634986E-4</v>
      </c>
      <c r="L277" s="18">
        <f t="shared" si="15"/>
        <v>68.256287977847862</v>
      </c>
      <c r="M277" s="24"/>
    </row>
    <row r="278" spans="1:13" s="22" customFormat="1">
      <c r="A278" s="16"/>
      <c r="B278" s="17" t="s">
        <v>556</v>
      </c>
      <c r="C278" s="23" t="s">
        <v>578</v>
      </c>
      <c r="D278" s="23" t="s">
        <v>579</v>
      </c>
      <c r="E278" s="18">
        <v>77.67</v>
      </c>
      <c r="F278" s="17" t="s">
        <v>48</v>
      </c>
      <c r="G278" s="18">
        <v>8728.7999999999993</v>
      </c>
      <c r="H278" s="19">
        <v>14</v>
      </c>
      <c r="I278" s="18">
        <f t="shared" si="14"/>
        <v>623.48571428571427</v>
      </c>
      <c r="J278" s="18">
        <v>21341.4</v>
      </c>
      <c r="K278" s="20">
        <f t="shared" si="13"/>
        <v>6.3297123769210934E-4</v>
      </c>
      <c r="L278" s="18">
        <f t="shared" si="15"/>
        <v>112.38315952105059</v>
      </c>
      <c r="M278" s="24"/>
    </row>
    <row r="279" spans="1:13" s="22" customFormat="1">
      <c r="A279" s="16"/>
      <c r="B279" s="17" t="s">
        <v>556</v>
      </c>
      <c r="C279" s="23" t="s">
        <v>580</v>
      </c>
      <c r="D279" s="23" t="s">
        <v>581</v>
      </c>
      <c r="E279" s="18">
        <v>83.09</v>
      </c>
      <c r="F279" s="17" t="s">
        <v>48</v>
      </c>
      <c r="G279" s="18">
        <v>2454</v>
      </c>
      <c r="H279" s="19">
        <v>4</v>
      </c>
      <c r="I279" s="18">
        <f t="shared" si="14"/>
        <v>613.5</v>
      </c>
      <c r="J279" s="18">
        <v>11921</v>
      </c>
      <c r="K279" s="20">
        <f t="shared" si="13"/>
        <v>1.7795245821836179E-4</v>
      </c>
      <c r="L279" s="18">
        <f t="shared" si="15"/>
        <v>29.53423998074377</v>
      </c>
      <c r="M279" s="24"/>
    </row>
    <row r="280" spans="1:13" s="22" customFormat="1">
      <c r="A280" s="16"/>
      <c r="B280" s="17" t="s">
        <v>571</v>
      </c>
      <c r="C280" s="23" t="s">
        <v>582</v>
      </c>
      <c r="D280" s="23" t="s">
        <v>583</v>
      </c>
      <c r="E280" s="18">
        <v>1299.53</v>
      </c>
      <c r="F280" s="17" t="s">
        <v>83</v>
      </c>
      <c r="G280" s="18">
        <v>120880.75</v>
      </c>
      <c r="H280" s="19">
        <v>669</v>
      </c>
      <c r="I280" s="18">
        <f t="shared" si="14"/>
        <v>180.68871449925263</v>
      </c>
      <c r="J280" s="18">
        <v>254144.89</v>
      </c>
      <c r="K280" s="20">
        <f t="shared" si="13"/>
        <v>8.7656995166174555E-3</v>
      </c>
      <c r="L280" s="18">
        <f t="shared" si="15"/>
        <v>93.018822189560836</v>
      </c>
      <c r="M280" s="24"/>
    </row>
    <row r="281" spans="1:13" s="22" customFormat="1">
      <c r="A281" s="16"/>
      <c r="B281" s="17" t="s">
        <v>571</v>
      </c>
      <c r="C281" s="23" t="s">
        <v>584</v>
      </c>
      <c r="D281" s="23" t="s">
        <v>585</v>
      </c>
      <c r="E281" s="18">
        <v>84.31</v>
      </c>
      <c r="F281" s="17" t="s">
        <v>83</v>
      </c>
      <c r="G281" s="18">
        <v>9827</v>
      </c>
      <c r="H281" s="19">
        <v>23</v>
      </c>
      <c r="I281" s="18">
        <f t="shared" si="14"/>
        <v>427.26086956521738</v>
      </c>
      <c r="J281" s="18">
        <v>23868</v>
      </c>
      <c r="K281" s="20">
        <f t="shared" si="13"/>
        <v>7.126075007790714E-4</v>
      </c>
      <c r="L281" s="18">
        <f t="shared" si="15"/>
        <v>116.55794093227375</v>
      </c>
      <c r="M281" s="24"/>
    </row>
    <row r="282" spans="1:13" s="22" customFormat="1">
      <c r="A282" s="16"/>
      <c r="B282" s="17" t="s">
        <v>571</v>
      </c>
      <c r="C282" s="23" t="s">
        <v>586</v>
      </c>
      <c r="D282" s="23" t="s">
        <v>587</v>
      </c>
      <c r="E282" s="18">
        <v>133.41</v>
      </c>
      <c r="F282" s="17" t="s">
        <v>83</v>
      </c>
      <c r="G282" s="18">
        <v>29907</v>
      </c>
      <c r="H282" s="19">
        <v>54</v>
      </c>
      <c r="I282" s="18">
        <f t="shared" si="14"/>
        <v>553.83333333333337</v>
      </c>
      <c r="J282" s="18">
        <v>87089</v>
      </c>
      <c r="K282" s="20">
        <f t="shared" si="13"/>
        <v>2.1687140048641182E-3</v>
      </c>
      <c r="L282" s="18">
        <f t="shared" si="15"/>
        <v>224.17360017989657</v>
      </c>
      <c r="M282" s="24"/>
    </row>
    <row r="283" spans="1:13" s="22" customFormat="1">
      <c r="A283" s="16"/>
      <c r="B283" s="17" t="s">
        <v>556</v>
      </c>
      <c r="C283" s="23" t="s">
        <v>588</v>
      </c>
      <c r="D283" s="23" t="s">
        <v>589</v>
      </c>
      <c r="E283" s="18">
        <v>209.69</v>
      </c>
      <c r="F283" s="17" t="s">
        <v>83</v>
      </c>
      <c r="G283" s="18">
        <v>44139.7</v>
      </c>
      <c r="H283" s="19">
        <v>272</v>
      </c>
      <c r="I283" s="18">
        <f t="shared" si="14"/>
        <v>162.27830882352941</v>
      </c>
      <c r="J283" s="18">
        <v>124577.09999999999</v>
      </c>
      <c r="K283" s="20">
        <f t="shared" si="13"/>
        <v>3.2008020048985425E-3</v>
      </c>
      <c r="L283" s="18">
        <f t="shared" si="15"/>
        <v>210.49978539749154</v>
      </c>
      <c r="M283" s="24"/>
    </row>
    <row r="284" spans="1:13" s="22" customFormat="1">
      <c r="A284" s="16"/>
      <c r="B284" s="17" t="s">
        <v>556</v>
      </c>
      <c r="C284" s="23" t="s">
        <v>590</v>
      </c>
      <c r="D284" s="23" t="s">
        <v>591</v>
      </c>
      <c r="E284" s="18">
        <v>15</v>
      </c>
      <c r="F284" s="17" t="s">
        <v>83</v>
      </c>
      <c r="G284" s="18">
        <v>11472</v>
      </c>
      <c r="H284" s="19">
        <v>22</v>
      </c>
      <c r="I284" s="18">
        <f t="shared" si="14"/>
        <v>521.4545454545455</v>
      </c>
      <c r="J284" s="18">
        <v>19543</v>
      </c>
      <c r="K284" s="20">
        <f t="shared" si="13"/>
        <v>8.3189511030197494E-4</v>
      </c>
      <c r="L284" s="18">
        <f t="shared" si="15"/>
        <v>764.8</v>
      </c>
      <c r="M284" s="24"/>
    </row>
    <row r="285" spans="1:13" s="22" customFormat="1">
      <c r="A285" s="16"/>
      <c r="B285" s="17" t="s">
        <v>556</v>
      </c>
      <c r="C285" s="23" t="s">
        <v>592</v>
      </c>
      <c r="D285" s="23" t="s">
        <v>593</v>
      </c>
      <c r="E285" s="18">
        <v>8.36</v>
      </c>
      <c r="F285" s="17" t="s">
        <v>83</v>
      </c>
      <c r="G285" s="18">
        <v>4918</v>
      </c>
      <c r="H285" s="19">
        <v>34</v>
      </c>
      <c r="I285" s="18">
        <f t="shared" si="14"/>
        <v>144.64705882352942</v>
      </c>
      <c r="J285" s="18">
        <v>17253</v>
      </c>
      <c r="K285" s="20">
        <f t="shared" si="13"/>
        <v>3.5663006907820017E-4</v>
      </c>
      <c r="L285" s="18">
        <f t="shared" si="15"/>
        <v>588.27751196172255</v>
      </c>
      <c r="M285" s="24"/>
    </row>
    <row r="286" spans="1:13" s="22" customFormat="1">
      <c r="A286" s="16"/>
      <c r="B286" s="17" t="s">
        <v>556</v>
      </c>
      <c r="C286" s="23" t="s">
        <v>594</v>
      </c>
      <c r="D286" s="23" t="s">
        <v>595</v>
      </c>
      <c r="E286" s="18">
        <v>56.32</v>
      </c>
      <c r="F286" s="17" t="s">
        <v>48</v>
      </c>
      <c r="G286" s="18">
        <v>2874</v>
      </c>
      <c r="H286" s="19">
        <v>6</v>
      </c>
      <c r="I286" s="18">
        <f t="shared" si="14"/>
        <v>479</v>
      </c>
      <c r="J286" s="18">
        <v>5726</v>
      </c>
      <c r="K286" s="20">
        <f t="shared" si="13"/>
        <v>2.084088691603797E-4</v>
      </c>
      <c r="L286" s="18">
        <f t="shared" si="15"/>
        <v>51.029829545454547</v>
      </c>
      <c r="M286" s="24"/>
    </row>
    <row r="287" spans="1:13" s="22" customFormat="1">
      <c r="A287" s="16"/>
      <c r="B287" s="17" t="s">
        <v>556</v>
      </c>
      <c r="C287" s="23" t="s">
        <v>596</v>
      </c>
      <c r="D287" s="23" t="s">
        <v>597</v>
      </c>
      <c r="E287" s="18">
        <v>79.260000000000005</v>
      </c>
      <c r="F287" s="17" t="s">
        <v>83</v>
      </c>
      <c r="G287" s="18">
        <v>34005</v>
      </c>
      <c r="H287" s="19">
        <v>80</v>
      </c>
      <c r="I287" s="18">
        <f t="shared" si="14"/>
        <v>425.0625</v>
      </c>
      <c r="J287" s="18">
        <v>94831</v>
      </c>
      <c r="K287" s="20">
        <f t="shared" si="13"/>
        <v>2.4658815573412357E-3</v>
      </c>
      <c r="L287" s="18">
        <f t="shared" si="15"/>
        <v>429.03103709311125</v>
      </c>
      <c r="M287" s="24"/>
    </row>
    <row r="288" spans="1:13" s="22" customFormat="1">
      <c r="A288" s="16"/>
      <c r="B288" s="17" t="s">
        <v>556</v>
      </c>
      <c r="C288" s="23" t="s">
        <v>598</v>
      </c>
      <c r="D288" s="23" t="s">
        <v>599</v>
      </c>
      <c r="E288" s="18">
        <v>270.97000000000003</v>
      </c>
      <c r="F288" s="17" t="s">
        <v>21</v>
      </c>
      <c r="G288" s="18">
        <v>10580</v>
      </c>
      <c r="H288" s="19">
        <v>10</v>
      </c>
      <c r="I288" s="18">
        <f t="shared" si="14"/>
        <v>1058</v>
      </c>
      <c r="J288" s="18">
        <v>25970</v>
      </c>
      <c r="K288" s="20">
        <f t="shared" si="13"/>
        <v>7.6721149468226071E-4</v>
      </c>
      <c r="L288" s="18">
        <f t="shared" si="15"/>
        <v>39.044912720965414</v>
      </c>
      <c r="M288" s="24"/>
    </row>
    <row r="289" spans="1:13" s="22" customFormat="1">
      <c r="A289" s="16"/>
      <c r="B289" s="17" t="s">
        <v>556</v>
      </c>
      <c r="C289" s="23" t="s">
        <v>600</v>
      </c>
      <c r="D289" s="23" t="s">
        <v>601</v>
      </c>
      <c r="E289" s="18">
        <v>73</v>
      </c>
      <c r="F289" s="17" t="s">
        <v>83</v>
      </c>
      <c r="G289" s="18">
        <v>14574</v>
      </c>
      <c r="H289" s="19">
        <v>31</v>
      </c>
      <c r="I289" s="18">
        <f t="shared" si="14"/>
        <v>470.12903225806451</v>
      </c>
      <c r="J289" s="18">
        <v>36860</v>
      </c>
      <c r="K289" s="20">
        <f t="shared" si="13"/>
        <v>1.0568374596880215E-3</v>
      </c>
      <c r="L289" s="18">
        <f t="shared" si="15"/>
        <v>199.64383561643837</v>
      </c>
      <c r="M289" s="24"/>
    </row>
    <row r="290" spans="1:13" s="22" customFormat="1">
      <c r="A290" s="16"/>
      <c r="B290" s="17" t="s">
        <v>556</v>
      </c>
      <c r="C290" s="23" t="s">
        <v>602</v>
      </c>
      <c r="D290" s="23" t="s">
        <v>603</v>
      </c>
      <c r="E290" s="18">
        <v>73</v>
      </c>
      <c r="F290" s="17" t="s">
        <v>83</v>
      </c>
      <c r="G290" s="18">
        <v>20413</v>
      </c>
      <c r="H290" s="19">
        <v>46</v>
      </c>
      <c r="I290" s="18">
        <f t="shared" si="14"/>
        <v>443.76086956521738</v>
      </c>
      <c r="J290" s="18">
        <v>50505</v>
      </c>
      <c r="K290" s="20">
        <f t="shared" si="13"/>
        <v>1.4802540870462182E-3</v>
      </c>
      <c r="L290" s="18">
        <f t="shared" si="15"/>
        <v>279.63013698630135</v>
      </c>
      <c r="M290" s="24"/>
    </row>
    <row r="291" spans="1:13" s="22" customFormat="1">
      <c r="A291" s="16"/>
      <c r="B291" s="17" t="s">
        <v>556</v>
      </c>
      <c r="C291" s="23" t="s">
        <v>604</v>
      </c>
      <c r="D291" s="23" t="s">
        <v>605</v>
      </c>
      <c r="E291" s="18">
        <v>50.66</v>
      </c>
      <c r="F291" s="17" t="s">
        <v>48</v>
      </c>
      <c r="G291" s="18">
        <v>4113.5</v>
      </c>
      <c r="H291" s="19">
        <v>8</v>
      </c>
      <c r="I291" s="18">
        <f t="shared" si="14"/>
        <v>514.1875</v>
      </c>
      <c r="J291" s="18">
        <v>14950.999999999998</v>
      </c>
      <c r="K291" s="20">
        <f t="shared" si="13"/>
        <v>2.9829153907140639E-4</v>
      </c>
      <c r="L291" s="18">
        <f t="shared" si="15"/>
        <v>81.198183971575219</v>
      </c>
      <c r="M291" s="24"/>
    </row>
    <row r="292" spans="1:13" s="22" customFormat="1">
      <c r="A292" s="16"/>
      <c r="B292" s="17" t="s">
        <v>556</v>
      </c>
      <c r="C292" s="23" t="s">
        <v>606</v>
      </c>
      <c r="D292" s="23" t="s">
        <v>607</v>
      </c>
      <c r="E292" s="18">
        <v>46</v>
      </c>
      <c r="F292" s="17" t="s">
        <v>48</v>
      </c>
      <c r="G292" s="18">
        <v>3669.2</v>
      </c>
      <c r="H292" s="19">
        <v>2</v>
      </c>
      <c r="I292" s="18">
        <f t="shared" si="14"/>
        <v>1834.6</v>
      </c>
      <c r="J292" s="18">
        <v>14947.599999999999</v>
      </c>
      <c r="K292" s="20">
        <f t="shared" si="13"/>
        <v>2.6607300721060025E-4</v>
      </c>
      <c r="L292" s="18">
        <f t="shared" si="15"/>
        <v>79.765217391304347</v>
      </c>
      <c r="M292" s="24"/>
    </row>
    <row r="293" spans="1:13" s="22" customFormat="1">
      <c r="A293" s="16"/>
      <c r="B293" s="17" t="s">
        <v>556</v>
      </c>
      <c r="C293" s="23" t="s">
        <v>608</v>
      </c>
      <c r="D293" s="23" t="s">
        <v>609</v>
      </c>
      <c r="E293" s="18">
        <v>63</v>
      </c>
      <c r="F293" s="17" t="s">
        <v>83</v>
      </c>
      <c r="G293" s="18">
        <v>8798</v>
      </c>
      <c r="H293" s="19">
        <v>13</v>
      </c>
      <c r="I293" s="18">
        <f t="shared" si="14"/>
        <v>676.76923076923072</v>
      </c>
      <c r="J293" s="18">
        <v>25571</v>
      </c>
      <c r="K293" s="20">
        <f t="shared" si="13"/>
        <v>6.3798929397112754E-4</v>
      </c>
      <c r="L293" s="18">
        <f t="shared" si="15"/>
        <v>139.65079365079364</v>
      </c>
      <c r="M293" s="24"/>
    </row>
    <row r="294" spans="1:13" s="22" customFormat="1">
      <c r="A294" s="16"/>
      <c r="B294" s="17" t="s">
        <v>571</v>
      </c>
      <c r="C294" s="23" t="s">
        <v>610</v>
      </c>
      <c r="D294" s="23" t="s">
        <v>611</v>
      </c>
      <c r="E294" s="18">
        <v>77.16</v>
      </c>
      <c r="F294" s="17" t="s">
        <v>83</v>
      </c>
      <c r="G294" s="18">
        <v>8944</v>
      </c>
      <c r="H294" s="19">
        <v>21</v>
      </c>
      <c r="I294" s="18">
        <f t="shared" si="14"/>
        <v>425.90476190476193</v>
      </c>
      <c r="J294" s="18">
        <v>22413</v>
      </c>
      <c r="K294" s="20">
        <f t="shared" si="13"/>
        <v>6.4857652253668611E-4</v>
      </c>
      <c r="L294" s="18">
        <f t="shared" si="15"/>
        <v>115.91498185588388</v>
      </c>
      <c r="M294" s="24"/>
    </row>
    <row r="295" spans="1:13" s="22" customFormat="1">
      <c r="A295" s="16"/>
      <c r="B295" s="17" t="s">
        <v>556</v>
      </c>
      <c r="C295" s="17" t="s">
        <v>612</v>
      </c>
      <c r="D295" s="17" t="s">
        <v>613</v>
      </c>
      <c r="E295" s="18">
        <v>54.91</v>
      </c>
      <c r="F295" s="17" t="s">
        <v>83</v>
      </c>
      <c r="G295" s="18">
        <v>6757</v>
      </c>
      <c r="H295" s="19">
        <v>21</v>
      </c>
      <c r="I295" s="18">
        <f t="shared" si="14"/>
        <v>321.76190476190476</v>
      </c>
      <c r="J295" s="18">
        <v>16132</v>
      </c>
      <c r="K295" s="20">
        <f t="shared" si="13"/>
        <v>4.8998563984575002E-4</v>
      </c>
      <c r="L295" s="18">
        <f t="shared" si="15"/>
        <v>123.0559096703697</v>
      </c>
      <c r="M295" s="24"/>
    </row>
    <row r="296" spans="1:13" s="22" customFormat="1">
      <c r="A296" s="16"/>
      <c r="B296" s="17" t="s">
        <v>556</v>
      </c>
      <c r="C296" s="17" t="s">
        <v>614</v>
      </c>
      <c r="D296" s="17" t="s">
        <v>615</v>
      </c>
      <c r="E296" s="18">
        <v>41.22</v>
      </c>
      <c r="F296" s="17" t="s">
        <v>48</v>
      </c>
      <c r="G296" s="18">
        <v>4412</v>
      </c>
      <c r="H296" s="19">
        <v>8</v>
      </c>
      <c r="I296" s="18">
        <f t="shared" si="14"/>
        <v>551.5</v>
      </c>
      <c r="J296" s="18">
        <v>16582</v>
      </c>
      <c r="K296" s="20">
        <f t="shared" si="13"/>
        <v>3.1993734541948339E-4</v>
      </c>
      <c r="L296" s="18">
        <f t="shared" si="15"/>
        <v>107.03541969917516</v>
      </c>
      <c r="M296" s="24"/>
    </row>
    <row r="297" spans="1:13" s="22" customFormat="1">
      <c r="A297" s="16"/>
      <c r="B297" s="17" t="s">
        <v>556</v>
      </c>
      <c r="C297" s="23" t="s">
        <v>616</v>
      </c>
      <c r="D297" s="23" t="s">
        <v>617</v>
      </c>
      <c r="E297" s="18">
        <v>64.260000000000005</v>
      </c>
      <c r="F297" s="17" t="s">
        <v>48</v>
      </c>
      <c r="G297" s="18">
        <v>5143</v>
      </c>
      <c r="H297" s="19">
        <v>6</v>
      </c>
      <c r="I297" s="18">
        <f t="shared" si="14"/>
        <v>857.16666666666663</v>
      </c>
      <c r="J297" s="18">
        <v>23291</v>
      </c>
      <c r="K297" s="20">
        <f t="shared" si="13"/>
        <v>3.7294600351142409E-4</v>
      </c>
      <c r="L297" s="18">
        <f t="shared" si="15"/>
        <v>80.034235916588855</v>
      </c>
      <c r="M297" s="24"/>
    </row>
    <row r="298" spans="1:13" s="22" customFormat="1">
      <c r="A298" s="16"/>
      <c r="B298" s="17" t="s">
        <v>556</v>
      </c>
      <c r="C298" s="33" t="s">
        <v>618</v>
      </c>
      <c r="D298" s="23" t="s">
        <v>619</v>
      </c>
      <c r="E298" s="18">
        <v>89.48</v>
      </c>
      <c r="F298" s="17" t="s">
        <v>83</v>
      </c>
      <c r="G298" s="18">
        <v>4105.3999999999996</v>
      </c>
      <c r="H298" s="19">
        <v>5</v>
      </c>
      <c r="I298" s="18">
        <f t="shared" si="14"/>
        <v>821.07999999999993</v>
      </c>
      <c r="J298" s="18">
        <v>11580.4</v>
      </c>
      <c r="K298" s="20">
        <f t="shared" si="13"/>
        <v>2.9770416543181027E-4</v>
      </c>
      <c r="L298" s="18">
        <f t="shared" si="15"/>
        <v>45.880643719266871</v>
      </c>
      <c r="M298" s="24"/>
    </row>
    <row r="299" spans="1:13" s="22" customFormat="1">
      <c r="A299" s="16"/>
      <c r="B299" s="17" t="s">
        <v>556</v>
      </c>
      <c r="C299" s="33" t="s">
        <v>620</v>
      </c>
      <c r="D299" s="23" t="s">
        <v>568</v>
      </c>
      <c r="E299" s="18">
        <v>86.18</v>
      </c>
      <c r="F299" s="17" t="s">
        <v>83</v>
      </c>
      <c r="G299" s="18">
        <v>4696</v>
      </c>
      <c r="H299" s="19">
        <v>13</v>
      </c>
      <c r="I299" s="18">
        <f t="shared" si="14"/>
        <v>361.23076923076923</v>
      </c>
      <c r="J299" s="18">
        <v>17188</v>
      </c>
      <c r="K299" s="20">
        <f t="shared" si="13"/>
        <v>3.4053168043741928E-4</v>
      </c>
      <c r="L299" s="18">
        <f t="shared" si="15"/>
        <v>54.490601067533063</v>
      </c>
      <c r="M299" s="24"/>
    </row>
    <row r="300" spans="1:13" s="22" customFormat="1">
      <c r="A300" s="16"/>
      <c r="B300" s="17" t="s">
        <v>571</v>
      </c>
      <c r="C300" s="33" t="s">
        <v>621</v>
      </c>
      <c r="D300" s="23" t="s">
        <v>622</v>
      </c>
      <c r="E300" s="18">
        <v>103.97</v>
      </c>
      <c r="F300" s="17" t="s">
        <v>42</v>
      </c>
      <c r="G300" s="18">
        <v>20587</v>
      </c>
      <c r="H300" s="19">
        <v>51</v>
      </c>
      <c r="I300" s="18">
        <f t="shared" si="14"/>
        <v>403.66666666666669</v>
      </c>
      <c r="J300" s="18">
        <v>37860</v>
      </c>
      <c r="K300" s="20">
        <f t="shared" si="13"/>
        <v>1.4928717430079113E-3</v>
      </c>
      <c r="L300" s="18">
        <f t="shared" si="15"/>
        <v>198.00904106953928</v>
      </c>
      <c r="M300" s="24"/>
    </row>
    <row r="301" spans="1:13" s="22" customFormat="1">
      <c r="A301" s="16"/>
      <c r="B301" s="17" t="s">
        <v>571</v>
      </c>
      <c r="C301" s="23" t="s">
        <v>623</v>
      </c>
      <c r="D301" s="23" t="s">
        <v>624</v>
      </c>
      <c r="E301" s="18">
        <v>60</v>
      </c>
      <c r="F301" s="17" t="s">
        <v>38</v>
      </c>
      <c r="G301" s="18">
        <v>20206.25</v>
      </c>
      <c r="H301" s="19">
        <v>725</v>
      </c>
      <c r="I301" s="18">
        <f t="shared" si="14"/>
        <v>27.870689655172413</v>
      </c>
      <c r="J301" s="18">
        <v>48542.26</v>
      </c>
      <c r="K301" s="20">
        <f t="shared" si="13"/>
        <v>1.465261556183689E-3</v>
      </c>
      <c r="L301" s="18">
        <f t="shared" si="15"/>
        <v>336.77083333333331</v>
      </c>
      <c r="M301" s="24"/>
    </row>
    <row r="302" spans="1:13" s="22" customFormat="1">
      <c r="A302" s="16"/>
      <c r="B302" s="17" t="s">
        <v>556</v>
      </c>
      <c r="C302" s="23" t="s">
        <v>625</v>
      </c>
      <c r="D302" s="23" t="s">
        <v>626</v>
      </c>
      <c r="E302" s="18">
        <v>61.3</v>
      </c>
      <c r="F302" s="17" t="s">
        <v>35</v>
      </c>
      <c r="G302" s="18">
        <v>2171.1999999999998</v>
      </c>
      <c r="H302" s="19">
        <v>11</v>
      </c>
      <c r="I302" s="18">
        <f t="shared" si="14"/>
        <v>197.38181818181818</v>
      </c>
      <c r="J302" s="18">
        <v>8314.4</v>
      </c>
      <c r="K302" s="20">
        <f t="shared" si="13"/>
        <v>1.5744514151740306E-4</v>
      </c>
      <c r="L302" s="18">
        <f t="shared" si="15"/>
        <v>35.419249592169656</v>
      </c>
      <c r="M302" s="24"/>
    </row>
    <row r="303" spans="1:13" s="22" customFormat="1">
      <c r="A303" s="16"/>
      <c r="B303" s="17" t="s">
        <v>556</v>
      </c>
      <c r="C303" s="23" t="s">
        <v>627</v>
      </c>
      <c r="D303" s="23" t="s">
        <v>628</v>
      </c>
      <c r="E303" s="18">
        <v>164</v>
      </c>
      <c r="F303" s="17" t="s">
        <v>83</v>
      </c>
      <c r="G303" s="18">
        <v>5928</v>
      </c>
      <c r="H303" s="19">
        <v>15</v>
      </c>
      <c r="I303" s="18">
        <f t="shared" si="14"/>
        <v>395.2</v>
      </c>
      <c r="J303" s="18">
        <v>19029</v>
      </c>
      <c r="K303" s="20">
        <f t="shared" si="13"/>
        <v>4.298704858673385E-4</v>
      </c>
      <c r="L303" s="18">
        <f t="shared" si="15"/>
        <v>36.146341463414636</v>
      </c>
      <c r="M303" s="24"/>
    </row>
    <row r="304" spans="1:13" s="22" customFormat="1">
      <c r="A304" s="16"/>
      <c r="B304" s="17" t="s">
        <v>556</v>
      </c>
      <c r="C304" s="23" t="s">
        <v>629</v>
      </c>
      <c r="D304" s="23" t="s">
        <v>630</v>
      </c>
      <c r="E304" s="18">
        <v>32</v>
      </c>
      <c r="F304" s="17" t="s">
        <v>83</v>
      </c>
      <c r="G304" s="18">
        <v>2180</v>
      </c>
      <c r="H304" s="19">
        <v>5</v>
      </c>
      <c r="I304" s="18">
        <f t="shared" si="14"/>
        <v>436</v>
      </c>
      <c r="J304" s="18">
        <v>4016</v>
      </c>
      <c r="K304" s="20">
        <f t="shared" si="13"/>
        <v>1.5808327584190249E-4</v>
      </c>
      <c r="L304" s="18">
        <f t="shared" si="15"/>
        <v>68.125</v>
      </c>
      <c r="M304" s="24"/>
    </row>
    <row r="305" spans="1:13" s="22" customFormat="1">
      <c r="A305" s="16"/>
      <c r="B305" s="17" t="s">
        <v>556</v>
      </c>
      <c r="C305" s="23" t="s">
        <v>631</v>
      </c>
      <c r="D305" s="23" t="s">
        <v>632</v>
      </c>
      <c r="E305" s="18">
        <v>70.84</v>
      </c>
      <c r="F305" s="17" t="s">
        <v>45</v>
      </c>
      <c r="G305" s="18">
        <v>1798</v>
      </c>
      <c r="H305" s="19">
        <v>2</v>
      </c>
      <c r="I305" s="18">
        <f t="shared" si="14"/>
        <v>899</v>
      </c>
      <c r="J305" s="18">
        <v>20660</v>
      </c>
      <c r="K305" s="20">
        <f t="shared" si="13"/>
        <v>1.3038244493749571E-4</v>
      </c>
      <c r="L305" s="18">
        <f t="shared" si="15"/>
        <v>25.381140598531903</v>
      </c>
      <c r="M305" s="24"/>
    </row>
    <row r="306" spans="1:13" s="22" customFormat="1">
      <c r="A306" s="16"/>
      <c r="B306" s="17" t="s">
        <v>571</v>
      </c>
      <c r="C306" s="23" t="s">
        <v>633</v>
      </c>
      <c r="D306" s="23" t="s">
        <v>519</v>
      </c>
      <c r="E306" s="18">
        <v>63.92</v>
      </c>
      <c r="F306" s="17" t="s">
        <v>83</v>
      </c>
      <c r="G306" s="18"/>
      <c r="H306" s="19"/>
      <c r="I306" s="18">
        <f t="shared" si="14"/>
        <v>0</v>
      </c>
      <c r="J306" s="18"/>
      <c r="K306" s="20">
        <f t="shared" si="13"/>
        <v>0</v>
      </c>
      <c r="L306" s="18">
        <f t="shared" si="15"/>
        <v>0</v>
      </c>
      <c r="M306" s="24"/>
    </row>
    <row r="307" spans="1:13" s="22" customFormat="1">
      <c r="A307" s="16"/>
      <c r="B307" s="17" t="s">
        <v>556</v>
      </c>
      <c r="C307" s="23" t="s">
        <v>634</v>
      </c>
      <c r="D307" s="23" t="s">
        <v>635</v>
      </c>
      <c r="E307" s="18">
        <v>384.3</v>
      </c>
      <c r="F307" s="17" t="s">
        <v>83</v>
      </c>
      <c r="G307" s="18">
        <v>12165</v>
      </c>
      <c r="H307" s="19">
        <v>2</v>
      </c>
      <c r="I307" s="18">
        <f t="shared" si="14"/>
        <v>6082.5</v>
      </c>
      <c r="J307" s="18">
        <v>51425</v>
      </c>
      <c r="K307" s="20">
        <f t="shared" si="13"/>
        <v>8.8214818835630443E-4</v>
      </c>
      <c r="L307" s="18">
        <f t="shared" si="15"/>
        <v>31.65495706479313</v>
      </c>
      <c r="M307" s="24"/>
    </row>
    <row r="308" spans="1:13" s="22" customFormat="1">
      <c r="A308" s="16"/>
      <c r="B308" s="17" t="s">
        <v>571</v>
      </c>
      <c r="C308" s="23" t="s">
        <v>636</v>
      </c>
      <c r="D308" s="23" t="s">
        <v>637</v>
      </c>
      <c r="E308" s="18">
        <v>47</v>
      </c>
      <c r="F308" s="17" t="s">
        <v>38</v>
      </c>
      <c r="G308" s="18">
        <v>3741</v>
      </c>
      <c r="H308" s="19">
        <v>45</v>
      </c>
      <c r="I308" s="18">
        <f t="shared" si="14"/>
        <v>83.13333333333334</v>
      </c>
      <c r="J308" s="18">
        <v>8087</v>
      </c>
      <c r="K308" s="20">
        <f t="shared" si="13"/>
        <v>2.7127960317640241E-4</v>
      </c>
      <c r="L308" s="18">
        <f t="shared" si="15"/>
        <v>79.59574468085107</v>
      </c>
      <c r="M308" s="24"/>
    </row>
    <row r="309" spans="1:13" s="22" customFormat="1">
      <c r="A309" s="16"/>
      <c r="B309" s="17" t="s">
        <v>571</v>
      </c>
      <c r="C309" s="23" t="s">
        <v>638</v>
      </c>
      <c r="D309" s="23" t="s">
        <v>639</v>
      </c>
      <c r="E309" s="18">
        <v>48</v>
      </c>
      <c r="F309" s="17" t="s">
        <v>98</v>
      </c>
      <c r="G309" s="18">
        <v>2500</v>
      </c>
      <c r="H309" s="19">
        <v>10</v>
      </c>
      <c r="I309" s="18">
        <f t="shared" si="14"/>
        <v>250</v>
      </c>
      <c r="J309" s="18">
        <v>8053</v>
      </c>
      <c r="K309" s="20">
        <f t="shared" si="13"/>
        <v>1.8128816036915423E-4</v>
      </c>
      <c r="L309" s="18">
        <f t="shared" si="15"/>
        <v>52.083333333333336</v>
      </c>
      <c r="M309" s="24"/>
    </row>
    <row r="310" spans="1:13" s="22" customFormat="1">
      <c r="A310" s="16"/>
      <c r="B310" s="17" t="s">
        <v>571</v>
      </c>
      <c r="C310" s="23" t="s">
        <v>640</v>
      </c>
      <c r="D310" s="23" t="s">
        <v>641</v>
      </c>
      <c r="E310" s="18">
        <v>54.6</v>
      </c>
      <c r="F310" s="17" t="s">
        <v>98</v>
      </c>
      <c r="G310" s="18">
        <v>3076</v>
      </c>
      <c r="H310" s="19">
        <v>3</v>
      </c>
      <c r="I310" s="18">
        <f t="shared" si="14"/>
        <v>1025.3333333333333</v>
      </c>
      <c r="J310" s="18">
        <v>14344</v>
      </c>
      <c r="K310" s="20">
        <f t="shared" si="13"/>
        <v>2.2305695251820736E-4</v>
      </c>
      <c r="L310" s="18">
        <f t="shared" si="15"/>
        <v>56.336996336996336</v>
      </c>
      <c r="M310" s="24"/>
    </row>
    <row r="311" spans="1:13" s="22" customFormat="1">
      <c r="A311" s="16"/>
      <c r="B311" s="17" t="s">
        <v>571</v>
      </c>
      <c r="C311" s="23" t="s">
        <v>642</v>
      </c>
      <c r="D311" s="23" t="s">
        <v>643</v>
      </c>
      <c r="E311" s="18">
        <v>175</v>
      </c>
      <c r="F311" s="17" t="s">
        <v>98</v>
      </c>
      <c r="G311" s="18">
        <v>29600</v>
      </c>
      <c r="H311" s="19">
        <v>19</v>
      </c>
      <c r="I311" s="18">
        <f t="shared" si="14"/>
        <v>1557.8947368421052</v>
      </c>
      <c r="J311" s="18">
        <v>49790</v>
      </c>
      <c r="K311" s="20">
        <f t="shared" si="13"/>
        <v>2.1464518187707862E-3</v>
      </c>
      <c r="L311" s="18">
        <f t="shared" si="15"/>
        <v>169.14285714285714</v>
      </c>
      <c r="M311" s="24"/>
    </row>
    <row r="312" spans="1:13" s="22" customFormat="1">
      <c r="A312" s="16"/>
      <c r="B312" s="17" t="s">
        <v>556</v>
      </c>
      <c r="C312" s="23" t="s">
        <v>644</v>
      </c>
      <c r="D312" s="23" t="s">
        <v>645</v>
      </c>
      <c r="E312" s="18">
        <v>190</v>
      </c>
      <c r="F312" s="17" t="s">
        <v>98</v>
      </c>
      <c r="G312" s="18">
        <v>7906</v>
      </c>
      <c r="H312" s="19">
        <v>30</v>
      </c>
      <c r="I312" s="18">
        <f t="shared" si="14"/>
        <v>263.53333333333336</v>
      </c>
      <c r="J312" s="18">
        <v>19611</v>
      </c>
      <c r="K312" s="20">
        <f t="shared" si="13"/>
        <v>5.7330567835141332E-4</v>
      </c>
      <c r="L312" s="18">
        <f t="shared" si="15"/>
        <v>41.610526315789471</v>
      </c>
      <c r="M312" s="24"/>
    </row>
    <row r="313" spans="1:13" s="22" customFormat="1">
      <c r="A313" s="16"/>
      <c r="B313" s="17" t="s">
        <v>571</v>
      </c>
      <c r="C313" s="23" t="s">
        <v>646</v>
      </c>
      <c r="D313" s="23" t="s">
        <v>647</v>
      </c>
      <c r="E313" s="18">
        <v>93.9</v>
      </c>
      <c r="F313" s="17" t="s">
        <v>31</v>
      </c>
      <c r="G313" s="18">
        <v>5105</v>
      </c>
      <c r="H313" s="19">
        <v>14</v>
      </c>
      <c r="I313" s="18">
        <f t="shared" si="14"/>
        <v>364.64285714285717</v>
      </c>
      <c r="J313" s="18">
        <v>12764</v>
      </c>
      <c r="K313" s="20">
        <f t="shared" si="13"/>
        <v>3.7019042347381293E-4</v>
      </c>
      <c r="L313" s="18">
        <f t="shared" si="15"/>
        <v>54.366347177848773</v>
      </c>
      <c r="M313" s="24"/>
    </row>
    <row r="314" spans="1:13" s="22" customFormat="1">
      <c r="A314" s="16"/>
      <c r="B314" s="17" t="s">
        <v>571</v>
      </c>
      <c r="C314" s="23" t="s">
        <v>648</v>
      </c>
      <c r="D314" s="23" t="s">
        <v>649</v>
      </c>
      <c r="E314" s="18">
        <v>295</v>
      </c>
      <c r="F314" s="17" t="s">
        <v>21</v>
      </c>
      <c r="G314" s="18">
        <v>14022.6</v>
      </c>
      <c r="H314" s="19">
        <v>179</v>
      </c>
      <c r="I314" s="18">
        <f t="shared" si="14"/>
        <v>78.338547486033519</v>
      </c>
      <c r="J314" s="18">
        <v>48424.799999999996</v>
      </c>
      <c r="K314" s="20">
        <f t="shared" si="13"/>
        <v>1.0168525430370009E-3</v>
      </c>
      <c r="L314" s="18">
        <f t="shared" si="15"/>
        <v>47.534237288135593</v>
      </c>
      <c r="M314" s="24"/>
    </row>
    <row r="315" spans="1:13" s="22" customFormat="1">
      <c r="A315" s="16"/>
      <c r="B315" s="17" t="s">
        <v>571</v>
      </c>
      <c r="C315" s="23" t="s">
        <v>650</v>
      </c>
      <c r="D315" s="23" t="s">
        <v>651</v>
      </c>
      <c r="E315" s="18">
        <v>105</v>
      </c>
      <c r="F315" s="17" t="s">
        <v>83</v>
      </c>
      <c r="G315" s="18">
        <v>4169</v>
      </c>
      <c r="H315" s="19">
        <v>38</v>
      </c>
      <c r="I315" s="18">
        <f t="shared" si="14"/>
        <v>109.71052631578948</v>
      </c>
      <c r="J315" s="18">
        <v>12805.7</v>
      </c>
      <c r="K315" s="20">
        <f t="shared" si="13"/>
        <v>3.0231613623160159E-4</v>
      </c>
      <c r="L315" s="18">
        <f t="shared" si="15"/>
        <v>39.704761904761902</v>
      </c>
      <c r="M315" s="24"/>
    </row>
    <row r="316" spans="1:13" s="22" customFormat="1">
      <c r="A316" s="16"/>
      <c r="B316" s="17" t="s">
        <v>571</v>
      </c>
      <c r="C316" s="23" t="s">
        <v>652</v>
      </c>
      <c r="D316" s="23" t="s">
        <v>653</v>
      </c>
      <c r="E316" s="18">
        <v>58.95</v>
      </c>
      <c r="F316" s="17" t="s">
        <v>88</v>
      </c>
      <c r="G316" s="18">
        <v>1822</v>
      </c>
      <c r="H316" s="19">
        <v>6</v>
      </c>
      <c r="I316" s="18">
        <f t="shared" si="14"/>
        <v>303.66666666666669</v>
      </c>
      <c r="J316" s="18">
        <v>4020</v>
      </c>
      <c r="K316" s="20">
        <f t="shared" si="13"/>
        <v>1.3212281127703961E-4</v>
      </c>
      <c r="L316" s="18">
        <f t="shared" si="15"/>
        <v>30.907548770144189</v>
      </c>
      <c r="M316" s="24"/>
    </row>
    <row r="317" spans="1:13" s="22" customFormat="1">
      <c r="A317" s="16"/>
      <c r="B317" s="17" t="s">
        <v>571</v>
      </c>
      <c r="C317" s="23" t="s">
        <v>654</v>
      </c>
      <c r="D317" s="23" t="s">
        <v>655</v>
      </c>
      <c r="E317" s="18">
        <v>95.3</v>
      </c>
      <c r="F317" s="17" t="s">
        <v>38</v>
      </c>
      <c r="G317" s="18">
        <v>11670</v>
      </c>
      <c r="H317" s="19">
        <v>143</v>
      </c>
      <c r="I317" s="18">
        <f t="shared" si="14"/>
        <v>81.608391608391614</v>
      </c>
      <c r="J317" s="18">
        <v>33789</v>
      </c>
      <c r="K317" s="20">
        <f t="shared" si="13"/>
        <v>8.4625313260321198E-4</v>
      </c>
      <c r="L317" s="18">
        <f t="shared" si="15"/>
        <v>122.45540398740819</v>
      </c>
      <c r="M317" s="24"/>
    </row>
    <row r="318" spans="1:13" s="22" customFormat="1">
      <c r="A318" s="16"/>
      <c r="B318" s="17" t="s">
        <v>571</v>
      </c>
      <c r="C318" s="23" t="s">
        <v>656</v>
      </c>
      <c r="D318" s="23" t="s">
        <v>657</v>
      </c>
      <c r="E318" s="18">
        <v>145</v>
      </c>
      <c r="F318" s="17" t="s">
        <v>38</v>
      </c>
      <c r="G318" s="18">
        <v>9106</v>
      </c>
      <c r="H318" s="19">
        <v>39</v>
      </c>
      <c r="I318" s="18">
        <f t="shared" si="14"/>
        <v>233.48717948717947</v>
      </c>
      <c r="J318" s="18">
        <v>24527</v>
      </c>
      <c r="K318" s="20">
        <f t="shared" si="13"/>
        <v>6.6032399532860739E-4</v>
      </c>
      <c r="L318" s="18">
        <f t="shared" si="15"/>
        <v>62.8</v>
      </c>
      <c r="M318" s="24"/>
    </row>
    <row r="319" spans="1:13" s="22" customFormat="1">
      <c r="A319" s="16"/>
      <c r="B319" s="17" t="s">
        <v>571</v>
      </c>
      <c r="C319" s="23" t="s">
        <v>658</v>
      </c>
      <c r="D319" s="23" t="s">
        <v>659</v>
      </c>
      <c r="E319" s="18">
        <v>189.4</v>
      </c>
      <c r="F319" s="17" t="s">
        <v>31</v>
      </c>
      <c r="G319" s="18">
        <v>16668.099999999999</v>
      </c>
      <c r="H319" s="19">
        <v>5</v>
      </c>
      <c r="I319" s="18">
        <f t="shared" si="14"/>
        <v>3333.62</v>
      </c>
      <c r="J319" s="18">
        <v>44166.1</v>
      </c>
      <c r="K319" s="20">
        <f t="shared" si="13"/>
        <v>1.2086916743396397E-3</v>
      </c>
      <c r="L319" s="18">
        <f t="shared" si="15"/>
        <v>88.004751847940852</v>
      </c>
      <c r="M319" s="24"/>
    </row>
    <row r="320" spans="1:13" s="22" customFormat="1">
      <c r="A320" s="16"/>
      <c r="B320" s="17" t="s">
        <v>556</v>
      </c>
      <c r="C320" s="23" t="s">
        <v>660</v>
      </c>
      <c r="D320" s="23" t="s">
        <v>661</v>
      </c>
      <c r="E320" s="18">
        <v>132</v>
      </c>
      <c r="F320" s="17" t="s">
        <v>38</v>
      </c>
      <c r="G320" s="18">
        <v>25716</v>
      </c>
      <c r="H320" s="19">
        <v>590</v>
      </c>
      <c r="I320" s="18">
        <f t="shared" si="14"/>
        <v>43.586440677966102</v>
      </c>
      <c r="J320" s="18">
        <v>67559</v>
      </c>
      <c r="K320" s="20">
        <f t="shared" si="13"/>
        <v>1.864802532821268E-3</v>
      </c>
      <c r="L320" s="18">
        <f t="shared" si="15"/>
        <v>194.81818181818181</v>
      </c>
      <c r="M320" s="24"/>
    </row>
    <row r="321" spans="1:13" s="22" customFormat="1">
      <c r="A321" s="16"/>
      <c r="B321" s="17" t="s">
        <v>571</v>
      </c>
      <c r="C321" s="23" t="s">
        <v>662</v>
      </c>
      <c r="D321" s="23" t="s">
        <v>663</v>
      </c>
      <c r="E321" s="18">
        <v>176</v>
      </c>
      <c r="F321" s="17" t="s">
        <v>664</v>
      </c>
      <c r="G321" s="18">
        <v>29675</v>
      </c>
      <c r="H321" s="19">
        <v>98</v>
      </c>
      <c r="I321" s="18">
        <f t="shared" si="14"/>
        <v>302.80612244897958</v>
      </c>
      <c r="J321" s="18">
        <v>81449</v>
      </c>
      <c r="K321" s="20">
        <f t="shared" si="13"/>
        <v>2.1518904635818609E-3</v>
      </c>
      <c r="L321" s="18">
        <f t="shared" si="15"/>
        <v>168.60795454545453</v>
      </c>
      <c r="M321" s="24"/>
    </row>
    <row r="322" spans="1:13" s="22" customFormat="1">
      <c r="A322" s="16"/>
      <c r="B322" s="17" t="s">
        <v>556</v>
      </c>
      <c r="C322" s="23" t="s">
        <v>665</v>
      </c>
      <c r="D322" s="23" t="s">
        <v>666</v>
      </c>
      <c r="E322" s="18">
        <v>25</v>
      </c>
      <c r="F322" s="17" t="s">
        <v>38</v>
      </c>
      <c r="G322" s="18">
        <v>8246</v>
      </c>
      <c r="H322" s="19">
        <v>76</v>
      </c>
      <c r="I322" s="18">
        <f t="shared" si="14"/>
        <v>108.5</v>
      </c>
      <c r="J322" s="18">
        <v>18024</v>
      </c>
      <c r="K322" s="20">
        <f t="shared" si="13"/>
        <v>5.9796086816161825E-4</v>
      </c>
      <c r="L322" s="18">
        <f t="shared" si="15"/>
        <v>329.84</v>
      </c>
      <c r="M322" s="24"/>
    </row>
    <row r="323" spans="1:13" s="22" customFormat="1">
      <c r="A323" s="16"/>
      <c r="B323" s="17" t="s">
        <v>571</v>
      </c>
      <c r="C323" s="36" t="s">
        <v>667</v>
      </c>
      <c r="D323" s="23" t="s">
        <v>668</v>
      </c>
      <c r="E323" s="18">
        <v>20</v>
      </c>
      <c r="F323" s="17" t="s">
        <v>83</v>
      </c>
      <c r="G323" s="18">
        <v>9686</v>
      </c>
      <c r="H323" s="19">
        <v>65</v>
      </c>
      <c r="I323" s="18">
        <f t="shared" si="14"/>
        <v>149.01538461538462</v>
      </c>
      <c r="J323" s="18">
        <v>16348</v>
      </c>
      <c r="K323" s="20">
        <f t="shared" si="13"/>
        <v>7.0238284853425109E-4</v>
      </c>
      <c r="L323" s="18">
        <f t="shared" si="15"/>
        <v>484.3</v>
      </c>
      <c r="M323" s="24"/>
    </row>
    <row r="324" spans="1:13" s="22" customFormat="1">
      <c r="A324" s="16"/>
      <c r="B324" s="17" t="s">
        <v>556</v>
      </c>
      <c r="C324" s="36" t="s">
        <v>669</v>
      </c>
      <c r="D324" s="23" t="s">
        <v>670</v>
      </c>
      <c r="E324" s="18">
        <v>40</v>
      </c>
      <c r="F324" s="17" t="s">
        <v>21</v>
      </c>
      <c r="G324" s="18">
        <v>12210</v>
      </c>
      <c r="H324" s="19">
        <v>84</v>
      </c>
      <c r="I324" s="18">
        <f t="shared" si="14"/>
        <v>145.35714285714286</v>
      </c>
      <c r="J324" s="18">
        <v>17970</v>
      </c>
      <c r="K324" s="20">
        <f t="shared" si="13"/>
        <v>8.8541137524294925E-4</v>
      </c>
      <c r="L324" s="18">
        <f t="shared" si="15"/>
        <v>305.25</v>
      </c>
      <c r="M324" s="24"/>
    </row>
    <row r="325" spans="1:13" s="22" customFormat="1">
      <c r="A325" s="16"/>
      <c r="B325" s="17" t="s">
        <v>556</v>
      </c>
      <c r="C325" s="36" t="s">
        <v>671</v>
      </c>
      <c r="D325" s="23" t="s">
        <v>672</v>
      </c>
      <c r="E325" s="18">
        <v>11</v>
      </c>
      <c r="F325" s="17" t="s">
        <v>83</v>
      </c>
      <c r="G325" s="18">
        <v>4250</v>
      </c>
      <c r="H325" s="19">
        <v>5</v>
      </c>
      <c r="I325" s="18">
        <f t="shared" si="14"/>
        <v>850</v>
      </c>
      <c r="J325" s="18">
        <v>6936</v>
      </c>
      <c r="K325" s="20">
        <f t="shared" si="13"/>
        <v>3.0818987262756217E-4</v>
      </c>
      <c r="L325" s="18">
        <f t="shared" si="15"/>
        <v>386.36363636363637</v>
      </c>
      <c r="M325" s="24"/>
    </row>
    <row r="326" spans="1:13" s="22" customFormat="1" ht="18" customHeight="1">
      <c r="A326" s="16"/>
      <c r="B326" s="17" t="s">
        <v>556</v>
      </c>
      <c r="C326" s="36" t="s">
        <v>673</v>
      </c>
      <c r="D326" s="23" t="s">
        <v>674</v>
      </c>
      <c r="E326" s="18">
        <v>6</v>
      </c>
      <c r="F326" s="17" t="s">
        <v>83</v>
      </c>
      <c r="G326" s="18">
        <v>5597</v>
      </c>
      <c r="H326" s="19">
        <v>4</v>
      </c>
      <c r="I326" s="18">
        <f t="shared" si="14"/>
        <v>1399.25</v>
      </c>
      <c r="J326" s="18">
        <v>5897</v>
      </c>
      <c r="K326" s="20">
        <f t="shared" si="13"/>
        <v>4.0586793343446251E-4</v>
      </c>
      <c r="L326" s="18">
        <f t="shared" si="15"/>
        <v>932.83333333333337</v>
      </c>
      <c r="M326" s="24"/>
    </row>
    <row r="327" spans="1:13" s="22" customFormat="1">
      <c r="A327" s="16"/>
      <c r="B327" s="17" t="s">
        <v>556</v>
      </c>
      <c r="C327" s="43" t="s">
        <v>675</v>
      </c>
      <c r="D327" s="17" t="s">
        <v>676</v>
      </c>
      <c r="E327" s="18">
        <v>30</v>
      </c>
      <c r="F327" s="17" t="s">
        <v>38</v>
      </c>
      <c r="G327" s="18">
        <v>5700</v>
      </c>
      <c r="H327" s="19">
        <v>46</v>
      </c>
      <c r="I327" s="18">
        <f t="shared" si="14"/>
        <v>123.91304347826087</v>
      </c>
      <c r="J327" s="18">
        <v>9282</v>
      </c>
      <c r="K327" s="20">
        <f t="shared" si="13"/>
        <v>4.1333700564167165E-4</v>
      </c>
      <c r="L327" s="18">
        <f t="shared" si="15"/>
        <v>190</v>
      </c>
      <c r="M327" s="24"/>
    </row>
    <row r="328" spans="1:13" s="22" customFormat="1">
      <c r="A328" s="16"/>
      <c r="B328" s="17" t="s">
        <v>556</v>
      </c>
      <c r="C328" s="43" t="s">
        <v>677</v>
      </c>
      <c r="D328" s="17" t="s">
        <v>678</v>
      </c>
      <c r="E328" s="18">
        <v>28</v>
      </c>
      <c r="F328" s="17" t="s">
        <v>83</v>
      </c>
      <c r="G328" s="18">
        <v>449.6</v>
      </c>
      <c r="H328" s="19">
        <v>4</v>
      </c>
      <c r="I328" s="18">
        <f t="shared" si="14"/>
        <v>112.4</v>
      </c>
      <c r="J328" s="18">
        <v>2317.8000000000002</v>
      </c>
      <c r="K328" s="20">
        <f t="shared" si="13"/>
        <v>3.2602862760788698E-5</v>
      </c>
      <c r="L328" s="18">
        <f t="shared" si="15"/>
        <v>16.057142857142857</v>
      </c>
      <c r="M328" s="24"/>
    </row>
    <row r="329" spans="1:13" s="22" customFormat="1">
      <c r="A329" s="16"/>
      <c r="B329" s="17" t="s">
        <v>556</v>
      </c>
      <c r="C329" s="36" t="s">
        <v>679</v>
      </c>
      <c r="D329" s="23" t="s">
        <v>680</v>
      </c>
      <c r="E329" s="18">
        <v>16</v>
      </c>
      <c r="F329" s="17" t="s">
        <v>38</v>
      </c>
      <c r="G329" s="18">
        <v>1816</v>
      </c>
      <c r="H329" s="19">
        <v>53</v>
      </c>
      <c r="I329" s="18">
        <f t="shared" si="14"/>
        <v>34.264150943396224</v>
      </c>
      <c r="J329" s="18">
        <v>4282</v>
      </c>
      <c r="K329" s="20">
        <f t="shared" si="13"/>
        <v>1.3168771969215362E-4</v>
      </c>
      <c r="L329" s="18">
        <f t="shared" si="15"/>
        <v>113.5</v>
      </c>
      <c r="M329" s="24"/>
    </row>
    <row r="330" spans="1:13" s="22" customFormat="1">
      <c r="A330" s="16"/>
      <c r="B330" s="17" t="s">
        <v>556</v>
      </c>
      <c r="C330" s="36" t="s">
        <v>681</v>
      </c>
      <c r="D330" s="23" t="s">
        <v>682</v>
      </c>
      <c r="E330" s="18">
        <v>28</v>
      </c>
      <c r="F330" s="17" t="s">
        <v>83</v>
      </c>
      <c r="G330" s="18">
        <v>10530</v>
      </c>
      <c r="H330" s="19">
        <v>147</v>
      </c>
      <c r="I330" s="18">
        <f t="shared" si="14"/>
        <v>71.632653061224488</v>
      </c>
      <c r="J330" s="18">
        <v>19690</v>
      </c>
      <c r="K330" s="20">
        <f t="shared" si="13"/>
        <v>7.6358573147487763E-4</v>
      </c>
      <c r="L330" s="18">
        <f t="shared" si="15"/>
        <v>376.07142857142856</v>
      </c>
      <c r="M330" s="24"/>
    </row>
    <row r="331" spans="1:13" s="22" customFormat="1">
      <c r="A331" s="16"/>
      <c r="B331" s="17" t="s">
        <v>571</v>
      </c>
      <c r="C331" s="36" t="s">
        <v>683</v>
      </c>
      <c r="D331" s="23" t="s">
        <v>684</v>
      </c>
      <c r="E331" s="18">
        <v>73</v>
      </c>
      <c r="F331" s="17" t="s">
        <v>42</v>
      </c>
      <c r="G331" s="18">
        <v>19735</v>
      </c>
      <c r="H331" s="19">
        <v>180</v>
      </c>
      <c r="I331" s="18">
        <f t="shared" si="14"/>
        <v>109.63888888888889</v>
      </c>
      <c r="J331" s="18">
        <v>33205</v>
      </c>
      <c r="K331" s="20">
        <f t="shared" si="13"/>
        <v>1.4310887379541035E-3</v>
      </c>
      <c r="L331" s="18">
        <f t="shared" si="15"/>
        <v>270.34246575342468</v>
      </c>
      <c r="M331" s="24"/>
    </row>
    <row r="332" spans="1:13" s="39" customFormat="1">
      <c r="A332" s="25" t="s">
        <v>27</v>
      </c>
      <c r="B332" s="26"/>
      <c r="C332" s="26"/>
      <c r="D332" s="27"/>
      <c r="E332" s="28">
        <f>SUM(E275:E331)</f>
        <v>8519.7999999999993</v>
      </c>
      <c r="F332" s="27"/>
      <c r="G332" s="28">
        <f>SUM(G275:G331)</f>
        <v>962524.09999999986</v>
      </c>
      <c r="H332" s="29">
        <f>SUM(H275:H331)</f>
        <v>4241</v>
      </c>
      <c r="I332" s="28">
        <f t="shared" ref="I332:I401" si="16">IF(OR(H332=0,G332=0),0,G332/H332)</f>
        <v>226.95687337892002</v>
      </c>
      <c r="J332" s="28">
        <f>SUM(J275:J331)</f>
        <v>2593350.85</v>
      </c>
      <c r="K332" s="30">
        <f t="shared" si="13"/>
        <v>6.9797689359990325E-2</v>
      </c>
      <c r="L332" s="28">
        <f t="shared" ref="L332:L401" si="17">G332/E332</f>
        <v>112.97496420103758</v>
      </c>
      <c r="M332" s="31"/>
    </row>
    <row r="333" spans="1:13" s="22" customFormat="1">
      <c r="A333" s="16"/>
      <c r="B333" s="17" t="s">
        <v>685</v>
      </c>
      <c r="C333" s="23" t="s">
        <v>686</v>
      </c>
      <c r="D333" s="23" t="s">
        <v>687</v>
      </c>
      <c r="E333" s="18">
        <v>34</v>
      </c>
      <c r="F333" s="17" t="s">
        <v>38</v>
      </c>
      <c r="G333" s="18">
        <v>5275</v>
      </c>
      <c r="H333" s="19">
        <v>82</v>
      </c>
      <c r="I333" s="18">
        <f t="shared" si="16"/>
        <v>64.329268292682926</v>
      </c>
      <c r="J333" s="18">
        <v>11902.6</v>
      </c>
      <c r="K333" s="20">
        <f t="shared" si="13"/>
        <v>3.825180183789154E-4</v>
      </c>
      <c r="L333" s="18">
        <f t="shared" si="17"/>
        <v>155.14705882352942</v>
      </c>
      <c r="M333" s="24"/>
    </row>
    <row r="334" spans="1:13" s="22" customFormat="1">
      <c r="A334" s="16"/>
      <c r="B334" s="17" t="s">
        <v>685</v>
      </c>
      <c r="C334" s="23" t="s">
        <v>688</v>
      </c>
      <c r="D334" s="23" t="s">
        <v>689</v>
      </c>
      <c r="E334" s="18">
        <v>36.6</v>
      </c>
      <c r="F334" s="17" t="s">
        <v>38</v>
      </c>
      <c r="G334" s="18">
        <v>6183</v>
      </c>
      <c r="H334" s="19">
        <v>44</v>
      </c>
      <c r="I334" s="18">
        <f t="shared" si="16"/>
        <v>140.52272727272728</v>
      </c>
      <c r="J334" s="18">
        <v>14429</v>
      </c>
      <c r="K334" s="20">
        <f t="shared" si="13"/>
        <v>4.4836187822499223E-4</v>
      </c>
      <c r="L334" s="18">
        <f t="shared" si="17"/>
        <v>168.93442622950818</v>
      </c>
      <c r="M334" s="24"/>
    </row>
    <row r="335" spans="1:13" s="22" customFormat="1">
      <c r="A335" s="16"/>
      <c r="B335" s="17" t="s">
        <v>690</v>
      </c>
      <c r="C335" s="23" t="s">
        <v>691</v>
      </c>
      <c r="D335" s="23" t="s">
        <v>692</v>
      </c>
      <c r="E335" s="18">
        <v>450.98</v>
      </c>
      <c r="F335" s="17" t="s">
        <v>664</v>
      </c>
      <c r="G335" s="18">
        <v>73420</v>
      </c>
      <c r="H335" s="19">
        <v>162</v>
      </c>
      <c r="I335" s="18">
        <f t="shared" si="16"/>
        <v>453.20987654320987</v>
      </c>
      <c r="J335" s="18">
        <v>171481</v>
      </c>
      <c r="K335" s="20">
        <f t="shared" ref="K335:K402" si="18">G335/$G$527</f>
        <v>5.324070693721321E-3</v>
      </c>
      <c r="L335" s="18">
        <f t="shared" si="17"/>
        <v>162.80101113131403</v>
      </c>
      <c r="M335" s="32"/>
    </row>
    <row r="336" spans="1:13" s="22" customFormat="1">
      <c r="A336" s="16"/>
      <c r="B336" s="17" t="s">
        <v>690</v>
      </c>
      <c r="C336" s="23" t="s">
        <v>693</v>
      </c>
      <c r="D336" s="23" t="s">
        <v>694</v>
      </c>
      <c r="E336" s="18">
        <v>390.86</v>
      </c>
      <c r="F336" s="17" t="s">
        <v>38</v>
      </c>
      <c r="G336" s="18">
        <v>43015.5</v>
      </c>
      <c r="H336" s="19">
        <v>229</v>
      </c>
      <c r="I336" s="18">
        <f t="shared" si="16"/>
        <v>187.84061135371178</v>
      </c>
      <c r="J336" s="18">
        <v>86209.8</v>
      </c>
      <c r="K336" s="20">
        <f t="shared" si="18"/>
        <v>3.1192803449437414E-3</v>
      </c>
      <c r="L336" s="18">
        <f t="shared" si="17"/>
        <v>110.05347183134626</v>
      </c>
      <c r="M336" s="24"/>
    </row>
    <row r="337" spans="1:13" s="22" customFormat="1">
      <c r="A337" s="16"/>
      <c r="B337" s="17" t="s">
        <v>685</v>
      </c>
      <c r="C337" s="23" t="s">
        <v>695</v>
      </c>
      <c r="D337" s="23" t="s">
        <v>696</v>
      </c>
      <c r="E337" s="18">
        <v>94.06</v>
      </c>
      <c r="F337" s="17" t="s">
        <v>38</v>
      </c>
      <c r="G337" s="18">
        <v>27949.1</v>
      </c>
      <c r="H337" s="19">
        <v>478</v>
      </c>
      <c r="I337" s="18">
        <f t="shared" si="16"/>
        <v>58.470920502092049</v>
      </c>
      <c r="J337" s="18">
        <v>68285.399999999994</v>
      </c>
      <c r="K337" s="20">
        <f t="shared" si="18"/>
        <v>2.0267363691894111E-3</v>
      </c>
      <c r="L337" s="18">
        <f t="shared" si="17"/>
        <v>297.14118647671694</v>
      </c>
      <c r="M337" s="24"/>
    </row>
    <row r="338" spans="1:13" s="22" customFormat="1">
      <c r="A338" s="16"/>
      <c r="B338" s="17" t="s">
        <v>690</v>
      </c>
      <c r="C338" s="23" t="s">
        <v>697</v>
      </c>
      <c r="D338" s="23" t="s">
        <v>698</v>
      </c>
      <c r="E338" s="18">
        <v>486.46</v>
      </c>
      <c r="F338" s="17" t="s">
        <v>38</v>
      </c>
      <c r="G338" s="18">
        <v>86101.5</v>
      </c>
      <c r="H338" s="19">
        <v>854</v>
      </c>
      <c r="I338" s="18">
        <f t="shared" si="16"/>
        <v>100.82142857142857</v>
      </c>
      <c r="J338" s="18">
        <v>250280</v>
      </c>
      <c r="K338" s="20">
        <f t="shared" si="18"/>
        <v>6.243673016009893E-3</v>
      </c>
      <c r="L338" s="18">
        <f t="shared" si="17"/>
        <v>176.99605311844758</v>
      </c>
      <c r="M338" s="32"/>
    </row>
    <row r="339" spans="1:13" s="22" customFormat="1">
      <c r="A339" s="16"/>
      <c r="B339" s="17" t="s">
        <v>685</v>
      </c>
      <c r="C339" s="23" t="s">
        <v>699</v>
      </c>
      <c r="D339" s="23" t="s">
        <v>700</v>
      </c>
      <c r="E339" s="18">
        <v>720</v>
      </c>
      <c r="F339" s="17" t="s">
        <v>664</v>
      </c>
      <c r="G339" s="18">
        <v>67472</v>
      </c>
      <c r="H339" s="19">
        <v>432</v>
      </c>
      <c r="I339" s="18">
        <f t="shared" si="16"/>
        <v>156.18518518518519</v>
      </c>
      <c r="J339" s="18">
        <v>280006</v>
      </c>
      <c r="K339" s="20">
        <f t="shared" si="18"/>
        <v>4.8927499025710293E-3</v>
      </c>
      <c r="L339" s="18">
        <f t="shared" si="17"/>
        <v>93.711111111111109</v>
      </c>
      <c r="M339" s="32"/>
    </row>
    <row r="340" spans="1:13" s="22" customFormat="1">
      <c r="A340" s="16"/>
      <c r="B340" s="17" t="s">
        <v>690</v>
      </c>
      <c r="C340" s="23" t="s">
        <v>701</v>
      </c>
      <c r="D340" s="23" t="s">
        <v>702</v>
      </c>
      <c r="E340" s="18">
        <v>615.91999999999996</v>
      </c>
      <c r="F340" s="17" t="s">
        <v>664</v>
      </c>
      <c r="G340" s="18">
        <v>49610</v>
      </c>
      <c r="H340" s="19">
        <v>229</v>
      </c>
      <c r="I340" s="18">
        <f t="shared" si="16"/>
        <v>216.63755458515283</v>
      </c>
      <c r="J340" s="18">
        <v>125420</v>
      </c>
      <c r="K340" s="20">
        <f t="shared" si="18"/>
        <v>3.5974822543654965E-3</v>
      </c>
      <c r="L340" s="18">
        <f t="shared" si="17"/>
        <v>80.546174827899733</v>
      </c>
      <c r="M340" s="32"/>
    </row>
    <row r="341" spans="1:13" s="22" customFormat="1">
      <c r="A341" s="16"/>
      <c r="B341" s="17" t="s">
        <v>685</v>
      </c>
      <c r="C341" s="23" t="s">
        <v>703</v>
      </c>
      <c r="D341" s="23" t="s">
        <v>704</v>
      </c>
      <c r="E341" s="18">
        <v>45</v>
      </c>
      <c r="F341" s="17" t="s">
        <v>664</v>
      </c>
      <c r="G341" s="18">
        <v>27035</v>
      </c>
      <c r="H341" s="19">
        <v>154</v>
      </c>
      <c r="I341" s="18">
        <f t="shared" si="16"/>
        <v>175.55194805194805</v>
      </c>
      <c r="J341" s="18">
        <v>74275</v>
      </c>
      <c r="K341" s="20">
        <f t="shared" si="18"/>
        <v>1.9604501662320336E-3</v>
      </c>
      <c r="L341" s="18">
        <f t="shared" si="17"/>
        <v>600.77777777777783</v>
      </c>
      <c r="M341" s="32"/>
    </row>
    <row r="342" spans="1:13" s="22" customFormat="1">
      <c r="A342" s="16"/>
      <c r="B342" s="17" t="s">
        <v>685</v>
      </c>
      <c r="C342" s="23" t="s">
        <v>705</v>
      </c>
      <c r="D342" s="23" t="s">
        <v>706</v>
      </c>
      <c r="E342" s="18">
        <v>303.01</v>
      </c>
      <c r="F342" s="17" t="s">
        <v>38</v>
      </c>
      <c r="G342" s="18">
        <v>55776</v>
      </c>
      <c r="H342" s="19">
        <v>283</v>
      </c>
      <c r="I342" s="18">
        <f t="shared" si="16"/>
        <v>197.08833922261485</v>
      </c>
      <c r="J342" s="18">
        <v>136505</v>
      </c>
      <c r="K342" s="20">
        <f t="shared" si="18"/>
        <v>4.044611373099978E-3</v>
      </c>
      <c r="L342" s="18">
        <f t="shared" si="17"/>
        <v>184.07313289990429</v>
      </c>
      <c r="M342" s="32"/>
    </row>
    <row r="343" spans="1:13" s="22" customFormat="1">
      <c r="A343" s="16"/>
      <c r="B343" s="17" t="s">
        <v>685</v>
      </c>
      <c r="C343" s="17" t="s">
        <v>707</v>
      </c>
      <c r="D343" s="23" t="s">
        <v>708</v>
      </c>
      <c r="E343" s="18">
        <v>122.19</v>
      </c>
      <c r="F343" s="17" t="s">
        <v>38</v>
      </c>
      <c r="G343" s="18">
        <v>12231</v>
      </c>
      <c r="H343" s="19">
        <v>158</v>
      </c>
      <c r="I343" s="18">
        <f t="shared" si="16"/>
        <v>77.411392405063296</v>
      </c>
      <c r="J343" s="18">
        <v>33720</v>
      </c>
      <c r="K343" s="20">
        <f t="shared" si="18"/>
        <v>8.8693419579005011E-4</v>
      </c>
      <c r="L343" s="18">
        <f t="shared" si="17"/>
        <v>100.09820770930519</v>
      </c>
      <c r="M343" s="32"/>
    </row>
    <row r="344" spans="1:13" s="22" customFormat="1">
      <c r="A344" s="16"/>
      <c r="B344" s="17" t="s">
        <v>685</v>
      </c>
      <c r="C344" s="17" t="s">
        <v>709</v>
      </c>
      <c r="D344" s="23" t="s">
        <v>710</v>
      </c>
      <c r="E344" s="18">
        <v>179.7</v>
      </c>
      <c r="F344" s="17" t="s">
        <v>664</v>
      </c>
      <c r="G344" s="18">
        <v>17841</v>
      </c>
      <c r="H344" s="19">
        <v>161</v>
      </c>
      <c r="I344" s="18">
        <f t="shared" si="16"/>
        <v>110.8136645962733</v>
      </c>
      <c r="J344" s="18">
        <v>54290</v>
      </c>
      <c r="K344" s="20">
        <f t="shared" si="18"/>
        <v>1.2937448276584321E-3</v>
      </c>
      <c r="L344" s="18">
        <f t="shared" si="17"/>
        <v>99.282136894824717</v>
      </c>
      <c r="M344" s="32"/>
    </row>
    <row r="345" spans="1:13" s="22" customFormat="1">
      <c r="A345" s="16"/>
      <c r="B345" s="17" t="s">
        <v>685</v>
      </c>
      <c r="C345" s="17" t="s">
        <v>711</v>
      </c>
      <c r="D345" s="23" t="s">
        <v>712</v>
      </c>
      <c r="E345" s="18">
        <v>223.06</v>
      </c>
      <c r="F345" s="17" t="s">
        <v>38</v>
      </c>
      <c r="G345" s="18">
        <v>30430.6</v>
      </c>
      <c r="H345" s="19">
        <v>148</v>
      </c>
      <c r="I345" s="18">
        <f t="shared" si="16"/>
        <v>205.61216216216215</v>
      </c>
      <c r="J345" s="18">
        <v>78590.100000000006</v>
      </c>
      <c r="K345" s="20">
        <f t="shared" si="18"/>
        <v>2.2066829971718336E-3</v>
      </c>
      <c r="L345" s="18">
        <f t="shared" si="17"/>
        <v>136.42338384291222</v>
      </c>
      <c r="M345" s="32"/>
    </row>
    <row r="346" spans="1:13" s="22" customFormat="1">
      <c r="A346" s="16"/>
      <c r="B346" s="17" t="s">
        <v>685</v>
      </c>
      <c r="C346" s="23" t="s">
        <v>713</v>
      </c>
      <c r="D346" s="23" t="s">
        <v>714</v>
      </c>
      <c r="E346" s="18">
        <v>90.6</v>
      </c>
      <c r="F346" s="17" t="s">
        <v>38</v>
      </c>
      <c r="G346" s="18">
        <v>32073</v>
      </c>
      <c r="H346" s="19">
        <v>294</v>
      </c>
      <c r="I346" s="18">
        <f t="shared" si="16"/>
        <v>109.09183673469387</v>
      </c>
      <c r="J346" s="18">
        <v>110404</v>
      </c>
      <c r="K346" s="20">
        <f t="shared" si="18"/>
        <v>2.3257820670079532E-3</v>
      </c>
      <c r="L346" s="18">
        <f t="shared" si="17"/>
        <v>354.00662251655632</v>
      </c>
      <c r="M346" s="32"/>
    </row>
    <row r="347" spans="1:13" s="22" customFormat="1">
      <c r="A347" s="16"/>
      <c r="B347" s="17" t="s">
        <v>685</v>
      </c>
      <c r="C347" s="23" t="s">
        <v>715</v>
      </c>
      <c r="D347" s="23" t="s">
        <v>716</v>
      </c>
      <c r="E347" s="18">
        <v>488.17</v>
      </c>
      <c r="F347" s="17" t="s">
        <v>664</v>
      </c>
      <c r="G347" s="18">
        <v>36193</v>
      </c>
      <c r="H347" s="19">
        <v>78</v>
      </c>
      <c r="I347" s="18">
        <f t="shared" si="16"/>
        <v>464.0128205128205</v>
      </c>
      <c r="J347" s="18">
        <v>121924</v>
      </c>
      <c r="K347" s="20">
        <f t="shared" si="18"/>
        <v>2.6245449552963194E-3</v>
      </c>
      <c r="L347" s="18">
        <f t="shared" si="17"/>
        <v>74.140156093164265</v>
      </c>
      <c r="M347" s="32"/>
    </row>
    <row r="348" spans="1:13" s="22" customFormat="1">
      <c r="A348" s="16"/>
      <c r="B348" s="17" t="s">
        <v>690</v>
      </c>
      <c r="C348" s="23" t="s">
        <v>717</v>
      </c>
      <c r="D348" s="17" t="s">
        <v>718</v>
      </c>
      <c r="E348" s="18">
        <v>125</v>
      </c>
      <c r="F348" s="17" t="s">
        <v>38</v>
      </c>
      <c r="G348" s="18">
        <v>18010</v>
      </c>
      <c r="H348" s="19">
        <v>226</v>
      </c>
      <c r="I348" s="18">
        <f t="shared" si="16"/>
        <v>79.690265486725664</v>
      </c>
      <c r="J348" s="18">
        <v>41552</v>
      </c>
      <c r="K348" s="20">
        <f t="shared" si="18"/>
        <v>1.3059999072993871E-3</v>
      </c>
      <c r="L348" s="18">
        <f t="shared" si="17"/>
        <v>144.08000000000001</v>
      </c>
      <c r="M348" s="32"/>
    </row>
    <row r="349" spans="1:13" s="22" customFormat="1">
      <c r="A349" s="16"/>
      <c r="B349" s="17" t="s">
        <v>690</v>
      </c>
      <c r="C349" s="23" t="s">
        <v>719</v>
      </c>
      <c r="D349" s="17" t="s">
        <v>720</v>
      </c>
      <c r="E349" s="18">
        <v>240</v>
      </c>
      <c r="F349" s="17" t="s">
        <v>664</v>
      </c>
      <c r="G349" s="18">
        <v>32560</v>
      </c>
      <c r="H349" s="19">
        <v>46</v>
      </c>
      <c r="I349" s="18">
        <f t="shared" si="16"/>
        <v>707.82608695652175</v>
      </c>
      <c r="J349" s="18">
        <v>87795</v>
      </c>
      <c r="K349" s="20">
        <f t="shared" si="18"/>
        <v>2.3610970006478645E-3</v>
      </c>
      <c r="L349" s="18">
        <f t="shared" si="17"/>
        <v>135.66666666666666</v>
      </c>
      <c r="M349" s="32"/>
    </row>
    <row r="350" spans="1:13" s="22" customFormat="1">
      <c r="A350" s="16"/>
      <c r="B350" s="17" t="s">
        <v>685</v>
      </c>
      <c r="C350" s="23" t="s">
        <v>721</v>
      </c>
      <c r="D350" s="17" t="s">
        <v>722</v>
      </c>
      <c r="E350" s="18">
        <v>404</v>
      </c>
      <c r="F350" s="17" t="s">
        <v>38</v>
      </c>
      <c r="G350" s="18">
        <v>46840</v>
      </c>
      <c r="H350" s="19">
        <v>211</v>
      </c>
      <c r="I350" s="18">
        <f t="shared" si="16"/>
        <v>221.99052132701422</v>
      </c>
      <c r="J350" s="18">
        <v>152285</v>
      </c>
      <c r="K350" s="20">
        <f t="shared" si="18"/>
        <v>3.3966149726764737E-3</v>
      </c>
      <c r="L350" s="18">
        <f t="shared" si="17"/>
        <v>115.94059405940594</v>
      </c>
      <c r="M350" s="32"/>
    </row>
    <row r="351" spans="1:13" s="22" customFormat="1">
      <c r="A351" s="16"/>
      <c r="B351" s="17" t="s">
        <v>685</v>
      </c>
      <c r="C351" s="23" t="s">
        <v>723</v>
      </c>
      <c r="D351" s="17" t="s">
        <v>724</v>
      </c>
      <c r="E351" s="18">
        <v>75.19</v>
      </c>
      <c r="F351" s="17" t="s">
        <v>38</v>
      </c>
      <c r="G351" s="18">
        <v>36218</v>
      </c>
      <c r="H351" s="19">
        <v>215</v>
      </c>
      <c r="I351" s="18">
        <f t="shared" si="16"/>
        <v>168.45581395348836</v>
      </c>
      <c r="J351" s="18">
        <v>121536.29999999999</v>
      </c>
      <c r="K351" s="20">
        <f t="shared" si="18"/>
        <v>2.6263578369000113E-3</v>
      </c>
      <c r="L351" s="18">
        <f t="shared" si="17"/>
        <v>481.68639446734937</v>
      </c>
      <c r="M351" s="32"/>
    </row>
    <row r="352" spans="1:13" s="22" customFormat="1">
      <c r="A352" s="16"/>
      <c r="B352" s="17" t="s">
        <v>685</v>
      </c>
      <c r="C352" s="23" t="s">
        <v>725</v>
      </c>
      <c r="D352" s="23" t="s">
        <v>726</v>
      </c>
      <c r="E352" s="18">
        <v>402.76</v>
      </c>
      <c r="F352" s="17" t="s">
        <v>664</v>
      </c>
      <c r="G352" s="18">
        <v>76234</v>
      </c>
      <c r="H352" s="19">
        <v>154</v>
      </c>
      <c r="I352" s="18">
        <f t="shared" si="16"/>
        <v>495.02597402597405</v>
      </c>
      <c r="J352" s="18">
        <v>246727</v>
      </c>
      <c r="K352" s="20">
        <f t="shared" si="18"/>
        <v>5.5281286470328416E-3</v>
      </c>
      <c r="L352" s="18">
        <f t="shared" si="17"/>
        <v>189.27897507200319</v>
      </c>
      <c r="M352" s="32"/>
    </row>
    <row r="353" spans="1:13" s="22" customFormat="1">
      <c r="A353" s="16"/>
      <c r="B353" s="17" t="s">
        <v>685</v>
      </c>
      <c r="C353" s="23" t="s">
        <v>727</v>
      </c>
      <c r="D353" s="23" t="s">
        <v>728</v>
      </c>
      <c r="E353" s="18">
        <v>15</v>
      </c>
      <c r="F353" s="17" t="s">
        <v>38</v>
      </c>
      <c r="G353" s="18">
        <v>5640</v>
      </c>
      <c r="H353" s="19">
        <v>161</v>
      </c>
      <c r="I353" s="18">
        <f t="shared" si="16"/>
        <v>35.031055900621119</v>
      </c>
      <c r="J353" s="18">
        <v>10957</v>
      </c>
      <c r="K353" s="20">
        <f t="shared" si="18"/>
        <v>4.0898608979281193E-4</v>
      </c>
      <c r="L353" s="18">
        <f t="shared" si="17"/>
        <v>376</v>
      </c>
      <c r="M353" s="24"/>
    </row>
    <row r="354" spans="1:13" s="22" customFormat="1">
      <c r="A354" s="16"/>
      <c r="B354" s="17" t="s">
        <v>685</v>
      </c>
      <c r="C354" s="23" t="s">
        <v>729</v>
      </c>
      <c r="D354" s="23" t="s">
        <v>730</v>
      </c>
      <c r="E354" s="18">
        <v>150</v>
      </c>
      <c r="F354" s="17" t="s">
        <v>38</v>
      </c>
      <c r="G354" s="18">
        <v>58821</v>
      </c>
      <c r="H354" s="19">
        <v>242</v>
      </c>
      <c r="I354" s="18">
        <f t="shared" si="16"/>
        <v>243.06198347107437</v>
      </c>
      <c r="J354" s="18">
        <v>173345</v>
      </c>
      <c r="K354" s="20">
        <f t="shared" si="18"/>
        <v>4.2654203524296087E-3</v>
      </c>
      <c r="L354" s="18">
        <f t="shared" si="17"/>
        <v>392.14</v>
      </c>
      <c r="M354" s="24"/>
    </row>
    <row r="355" spans="1:13" s="22" customFormat="1">
      <c r="A355" s="16"/>
      <c r="B355" s="17" t="s">
        <v>685</v>
      </c>
      <c r="C355" s="23" t="s">
        <v>731</v>
      </c>
      <c r="D355" s="23" t="s">
        <v>732</v>
      </c>
      <c r="E355" s="18">
        <v>263</v>
      </c>
      <c r="F355" s="17" t="s">
        <v>38</v>
      </c>
      <c r="G355" s="18">
        <v>45875</v>
      </c>
      <c r="H355" s="19">
        <v>166</v>
      </c>
      <c r="I355" s="18">
        <f t="shared" si="16"/>
        <v>276.35542168674698</v>
      </c>
      <c r="J355" s="18">
        <v>104835</v>
      </c>
      <c r="K355" s="20">
        <f t="shared" si="18"/>
        <v>3.3266377427739803E-3</v>
      </c>
      <c r="L355" s="18">
        <f t="shared" si="17"/>
        <v>174.42965779467681</v>
      </c>
      <c r="M355" s="24"/>
    </row>
    <row r="356" spans="1:13" s="22" customFormat="1">
      <c r="A356" s="16"/>
      <c r="B356" s="17" t="s">
        <v>685</v>
      </c>
      <c r="C356" s="23" t="s">
        <v>733</v>
      </c>
      <c r="D356" s="23" t="s">
        <v>734</v>
      </c>
      <c r="E356" s="18">
        <v>185</v>
      </c>
      <c r="F356" s="17" t="s">
        <v>664</v>
      </c>
      <c r="G356" s="18">
        <v>38464</v>
      </c>
      <c r="H356" s="19">
        <v>139</v>
      </c>
      <c r="I356" s="18">
        <f t="shared" si="16"/>
        <v>276.71942446043164</v>
      </c>
      <c r="J356" s="18">
        <v>94484</v>
      </c>
      <c r="K356" s="20">
        <f t="shared" si="18"/>
        <v>2.7892271201756594E-3</v>
      </c>
      <c r="L356" s="18">
        <f t="shared" si="17"/>
        <v>207.91351351351352</v>
      </c>
      <c r="M356" s="24"/>
    </row>
    <row r="357" spans="1:13" s="22" customFormat="1">
      <c r="A357" s="16"/>
      <c r="B357" s="17" t="s">
        <v>735</v>
      </c>
      <c r="C357" s="23" t="s">
        <v>736</v>
      </c>
      <c r="D357" s="23" t="s">
        <v>737</v>
      </c>
      <c r="E357" s="18">
        <v>445</v>
      </c>
      <c r="F357" s="17" t="s">
        <v>38</v>
      </c>
      <c r="G357" s="18">
        <v>46508</v>
      </c>
      <c r="H357" s="19">
        <v>85</v>
      </c>
      <c r="I357" s="18">
        <f t="shared" si="16"/>
        <v>547.15294117647056</v>
      </c>
      <c r="J357" s="18">
        <v>106419</v>
      </c>
      <c r="K357" s="20">
        <f t="shared" si="18"/>
        <v>3.3725399049794498E-3</v>
      </c>
      <c r="L357" s="18">
        <f t="shared" si="17"/>
        <v>104.5123595505618</v>
      </c>
      <c r="M357" s="24"/>
    </row>
    <row r="358" spans="1:13" s="22" customFormat="1">
      <c r="A358" s="16"/>
      <c r="B358" s="17" t="s">
        <v>735</v>
      </c>
      <c r="C358" s="23" t="s">
        <v>738</v>
      </c>
      <c r="D358" s="23" t="s">
        <v>739</v>
      </c>
      <c r="E358" s="18">
        <v>247.15</v>
      </c>
      <c r="F358" s="17" t="s">
        <v>664</v>
      </c>
      <c r="G358" s="18">
        <v>34812</v>
      </c>
      <c r="H358" s="19">
        <v>78</v>
      </c>
      <c r="I358" s="18">
        <f t="shared" si="16"/>
        <v>446.30769230769232</v>
      </c>
      <c r="J358" s="18">
        <v>87663</v>
      </c>
      <c r="K358" s="20">
        <f t="shared" si="18"/>
        <v>2.5244013755083986E-3</v>
      </c>
      <c r="L358" s="18">
        <f t="shared" si="17"/>
        <v>140.85373255108235</v>
      </c>
      <c r="M358" s="24"/>
    </row>
    <row r="359" spans="1:13" s="22" customFormat="1">
      <c r="A359" s="16"/>
      <c r="B359" s="17" t="s">
        <v>740</v>
      </c>
      <c r="C359" s="23" t="s">
        <v>741</v>
      </c>
      <c r="D359" s="23" t="s">
        <v>742</v>
      </c>
      <c r="E359" s="18">
        <v>298</v>
      </c>
      <c r="F359" s="17" t="s">
        <v>38</v>
      </c>
      <c r="G359" s="18">
        <v>28802</v>
      </c>
      <c r="H359" s="19">
        <v>43</v>
      </c>
      <c r="I359" s="18">
        <f t="shared" si="16"/>
        <v>669.81395348837214</v>
      </c>
      <c r="J359" s="18">
        <v>69822</v>
      </c>
      <c r="K359" s="20">
        <f t="shared" si="18"/>
        <v>2.088584637980952E-3</v>
      </c>
      <c r="L359" s="18">
        <f t="shared" si="17"/>
        <v>96.651006711409394</v>
      </c>
      <c r="M359" s="24"/>
    </row>
    <row r="360" spans="1:13" s="22" customFormat="1">
      <c r="A360" s="16"/>
      <c r="B360" s="17" t="s">
        <v>685</v>
      </c>
      <c r="C360" s="23" t="s">
        <v>743</v>
      </c>
      <c r="D360" s="23" t="s">
        <v>744</v>
      </c>
      <c r="E360" s="18">
        <v>197.34</v>
      </c>
      <c r="F360" s="17" t="s">
        <v>664</v>
      </c>
      <c r="G360" s="18">
        <v>49680</v>
      </c>
      <c r="H360" s="19">
        <v>50</v>
      </c>
      <c r="I360" s="18">
        <f t="shared" si="16"/>
        <v>993.6</v>
      </c>
      <c r="J360" s="18">
        <v>128624</v>
      </c>
      <c r="K360" s="20">
        <f t="shared" si="18"/>
        <v>3.6025583228558328E-3</v>
      </c>
      <c r="L360" s="18">
        <f t="shared" si="17"/>
        <v>251.74825174825173</v>
      </c>
      <c r="M360" s="24"/>
    </row>
    <row r="361" spans="1:13" s="22" customFormat="1">
      <c r="A361" s="16"/>
      <c r="B361" s="17" t="s">
        <v>685</v>
      </c>
      <c r="C361" s="23" t="s">
        <v>745</v>
      </c>
      <c r="D361" s="23" t="s">
        <v>746</v>
      </c>
      <c r="E361" s="18">
        <v>246</v>
      </c>
      <c r="F361" s="17" t="s">
        <v>38</v>
      </c>
      <c r="G361" s="18">
        <v>25645</v>
      </c>
      <c r="H361" s="19">
        <v>158</v>
      </c>
      <c r="I361" s="18">
        <f t="shared" si="16"/>
        <v>162.31012658227849</v>
      </c>
      <c r="J361" s="18">
        <v>52578</v>
      </c>
      <c r="K361" s="20">
        <f t="shared" si="18"/>
        <v>1.8596539490667841E-3</v>
      </c>
      <c r="L361" s="18">
        <f t="shared" si="17"/>
        <v>104.2479674796748</v>
      </c>
      <c r="M361" s="24"/>
    </row>
    <row r="362" spans="1:13" s="22" customFormat="1">
      <c r="A362" s="16"/>
      <c r="B362" s="17" t="s">
        <v>685</v>
      </c>
      <c r="C362" s="23" t="s">
        <v>747</v>
      </c>
      <c r="D362" s="23" t="s">
        <v>748</v>
      </c>
      <c r="E362" s="18">
        <v>56</v>
      </c>
      <c r="F362" s="17" t="s">
        <v>38</v>
      </c>
      <c r="G362" s="18">
        <v>10358</v>
      </c>
      <c r="H362" s="19">
        <v>239</v>
      </c>
      <c r="I362" s="18">
        <f t="shared" si="16"/>
        <v>43.338912133891213</v>
      </c>
      <c r="J362" s="18">
        <v>23591</v>
      </c>
      <c r="K362" s="20">
        <f t="shared" si="18"/>
        <v>7.5111310604147983E-4</v>
      </c>
      <c r="L362" s="18">
        <f t="shared" si="17"/>
        <v>184.96428571428572</v>
      </c>
      <c r="M362" s="24"/>
    </row>
    <row r="363" spans="1:13" s="22" customFormat="1">
      <c r="A363" s="34"/>
      <c r="B363" s="17" t="s">
        <v>685</v>
      </c>
      <c r="C363" s="23" t="s">
        <v>749</v>
      </c>
      <c r="D363" s="23" t="s">
        <v>750</v>
      </c>
      <c r="E363" s="18">
        <v>244.86</v>
      </c>
      <c r="F363" s="17" t="s">
        <v>664</v>
      </c>
      <c r="G363" s="18">
        <v>29077</v>
      </c>
      <c r="H363" s="19">
        <v>132</v>
      </c>
      <c r="I363" s="18">
        <f t="shared" si="16"/>
        <v>220.28030303030303</v>
      </c>
      <c r="J363" s="18">
        <v>58996</v>
      </c>
      <c r="K363" s="20">
        <f t="shared" si="18"/>
        <v>2.1085263356215591E-3</v>
      </c>
      <c r="L363" s="18">
        <f t="shared" si="17"/>
        <v>118.74948950420648</v>
      </c>
      <c r="M363" s="24"/>
    </row>
    <row r="364" spans="1:13" s="22" customFormat="1">
      <c r="A364" s="34"/>
      <c r="B364" s="17" t="s">
        <v>685</v>
      </c>
      <c r="C364" s="44" t="s">
        <v>751</v>
      </c>
      <c r="D364" s="23" t="s">
        <v>752</v>
      </c>
      <c r="E364" s="18">
        <v>32.75</v>
      </c>
      <c r="F364" s="17" t="s">
        <v>38</v>
      </c>
      <c r="G364" s="18">
        <v>6600</v>
      </c>
      <c r="H364" s="19">
        <v>66</v>
      </c>
      <c r="I364" s="18">
        <f t="shared" si="16"/>
        <v>100</v>
      </c>
      <c r="J364" s="18">
        <v>16194</v>
      </c>
      <c r="K364" s="20">
        <f t="shared" si="18"/>
        <v>4.7860074337456718E-4</v>
      </c>
      <c r="L364" s="18">
        <f t="shared" si="17"/>
        <v>201.52671755725191</v>
      </c>
      <c r="M364" s="32"/>
    </row>
    <row r="365" spans="1:13" s="22" customFormat="1">
      <c r="A365" s="34"/>
      <c r="B365" s="17" t="s">
        <v>685</v>
      </c>
      <c r="C365" s="44" t="s">
        <v>753</v>
      </c>
      <c r="D365" s="23" t="s">
        <v>754</v>
      </c>
      <c r="E365" s="18">
        <v>16</v>
      </c>
      <c r="F365" s="17" t="s">
        <v>38</v>
      </c>
      <c r="G365" s="18">
        <v>5927</v>
      </c>
      <c r="H365" s="19">
        <v>243</v>
      </c>
      <c r="I365" s="18">
        <f t="shared" si="16"/>
        <v>24.390946502057613</v>
      </c>
      <c r="J365" s="18">
        <v>17736</v>
      </c>
      <c r="K365" s="20">
        <f t="shared" si="18"/>
        <v>4.2979797060319086E-4</v>
      </c>
      <c r="L365" s="18">
        <f t="shared" si="17"/>
        <v>370.4375</v>
      </c>
      <c r="M365" s="32"/>
    </row>
    <row r="366" spans="1:13" s="22" customFormat="1">
      <c r="A366" s="34"/>
      <c r="B366" s="17" t="s">
        <v>685</v>
      </c>
      <c r="C366" s="44" t="s">
        <v>755</v>
      </c>
      <c r="D366" s="23" t="s">
        <v>756</v>
      </c>
      <c r="E366" s="18">
        <v>20</v>
      </c>
      <c r="F366" s="17" t="s">
        <v>38</v>
      </c>
      <c r="G366" s="18">
        <v>1889</v>
      </c>
      <c r="H366" s="19">
        <v>28</v>
      </c>
      <c r="I366" s="18">
        <f t="shared" si="16"/>
        <v>67.464285714285708</v>
      </c>
      <c r="J366" s="18">
        <v>10726</v>
      </c>
      <c r="K366" s="20">
        <f t="shared" si="18"/>
        <v>1.3698133397493294E-4</v>
      </c>
      <c r="L366" s="18">
        <f t="shared" si="17"/>
        <v>94.45</v>
      </c>
      <c r="M366" s="32"/>
    </row>
    <row r="367" spans="1:13" s="22" customFormat="1">
      <c r="A367" s="34"/>
      <c r="B367" s="17" t="s">
        <v>685</v>
      </c>
      <c r="C367" s="44" t="s">
        <v>757</v>
      </c>
      <c r="D367" s="23" t="s">
        <v>758</v>
      </c>
      <c r="E367" s="18">
        <v>30</v>
      </c>
      <c r="F367" s="17" t="s">
        <v>83</v>
      </c>
      <c r="G367" s="18">
        <v>297</v>
      </c>
      <c r="H367" s="19">
        <v>9</v>
      </c>
      <c r="I367" s="18">
        <f t="shared" si="16"/>
        <v>33</v>
      </c>
      <c r="J367" s="18">
        <v>2055</v>
      </c>
      <c r="K367" s="20">
        <f t="shared" si="18"/>
        <v>2.1537033451855524E-5</v>
      </c>
      <c r="L367" s="18">
        <f t="shared" si="17"/>
        <v>9.9</v>
      </c>
      <c r="M367" s="32"/>
    </row>
    <row r="368" spans="1:13" s="39" customFormat="1">
      <c r="A368" s="25" t="s">
        <v>27</v>
      </c>
      <c r="B368" s="26"/>
      <c r="C368" s="26"/>
      <c r="D368" s="27"/>
      <c r="E368" s="28">
        <f>SUM(E333:E362)</f>
        <v>7630.0499999999993</v>
      </c>
      <c r="F368" s="27"/>
      <c r="G368" s="28">
        <f>SUM(G333:G367)</f>
        <v>1168862.7</v>
      </c>
      <c r="H368" s="29">
        <f>SUM(H333:H362)</f>
        <v>5999</v>
      </c>
      <c r="I368" s="28">
        <f t="shared" si="16"/>
        <v>194.84292382063677</v>
      </c>
      <c r="J368" s="28">
        <f>SUM(J333:J362)</f>
        <v>3119935.2</v>
      </c>
      <c r="K368" s="30">
        <f t="shared" si="18"/>
        <v>8.4760387442849042E-2</v>
      </c>
      <c r="L368" s="28">
        <f t="shared" si="17"/>
        <v>153.19201053728352</v>
      </c>
      <c r="M368" s="31"/>
    </row>
    <row r="369" spans="1:13" s="22" customFormat="1">
      <c r="A369" s="16"/>
      <c r="B369" s="17" t="s">
        <v>759</v>
      </c>
      <c r="C369" s="23" t="s">
        <v>760</v>
      </c>
      <c r="D369" s="23" t="s">
        <v>761</v>
      </c>
      <c r="E369" s="18">
        <v>290</v>
      </c>
      <c r="F369" s="17" t="s">
        <v>664</v>
      </c>
      <c r="G369" s="18">
        <v>35558.1</v>
      </c>
      <c r="H369" s="19">
        <v>23</v>
      </c>
      <c r="I369" s="18">
        <f t="shared" si="16"/>
        <v>1546.0043478260868</v>
      </c>
      <c r="J369" s="18">
        <v>94783.1</v>
      </c>
      <c r="K369" s="20">
        <f t="shared" si="18"/>
        <v>2.5785050140889692E-3</v>
      </c>
      <c r="L369" s="18">
        <f t="shared" si="17"/>
        <v>122.61413793103448</v>
      </c>
      <c r="M369" s="24"/>
    </row>
    <row r="370" spans="1:13" s="22" customFormat="1">
      <c r="A370" s="16"/>
      <c r="B370" s="17" t="s">
        <v>735</v>
      </c>
      <c r="C370" s="23" t="s">
        <v>762</v>
      </c>
      <c r="D370" s="23" t="s">
        <v>763</v>
      </c>
      <c r="E370" s="18">
        <v>280</v>
      </c>
      <c r="F370" s="17" t="s">
        <v>38</v>
      </c>
      <c r="G370" s="18">
        <v>40200</v>
      </c>
      <c r="H370" s="19">
        <v>216</v>
      </c>
      <c r="I370" s="18">
        <f t="shared" si="16"/>
        <v>186.11111111111111</v>
      </c>
      <c r="J370" s="18">
        <v>106783</v>
      </c>
      <c r="K370" s="20">
        <f t="shared" si="18"/>
        <v>2.9151136187359999E-3</v>
      </c>
      <c r="L370" s="18">
        <f t="shared" si="17"/>
        <v>143.57142857142858</v>
      </c>
      <c r="M370" s="24"/>
    </row>
    <row r="371" spans="1:13" s="22" customFormat="1">
      <c r="A371" s="16"/>
      <c r="B371" s="17" t="s">
        <v>759</v>
      </c>
      <c r="C371" s="23" t="s">
        <v>764</v>
      </c>
      <c r="D371" s="23" t="s">
        <v>765</v>
      </c>
      <c r="E371" s="18">
        <v>283.75</v>
      </c>
      <c r="F371" s="17" t="s">
        <v>664</v>
      </c>
      <c r="G371" s="18">
        <v>47182</v>
      </c>
      <c r="H371" s="19">
        <v>89</v>
      </c>
      <c r="I371" s="18">
        <f t="shared" si="16"/>
        <v>530.13483146067415</v>
      </c>
      <c r="J371" s="18">
        <v>141400</v>
      </c>
      <c r="K371" s="20">
        <f t="shared" si="18"/>
        <v>3.4214151930149739E-3</v>
      </c>
      <c r="L371" s="18">
        <f t="shared" si="17"/>
        <v>166.28017621145375</v>
      </c>
      <c r="M371" s="24"/>
    </row>
    <row r="372" spans="1:13" s="22" customFormat="1">
      <c r="A372" s="16"/>
      <c r="B372" s="17" t="s">
        <v>759</v>
      </c>
      <c r="C372" s="23" t="s">
        <v>766</v>
      </c>
      <c r="D372" s="23" t="s">
        <v>767</v>
      </c>
      <c r="E372" s="18">
        <v>258.79000000000002</v>
      </c>
      <c r="F372" s="17" t="s">
        <v>38</v>
      </c>
      <c r="G372" s="18">
        <v>26045</v>
      </c>
      <c r="H372" s="19">
        <v>151</v>
      </c>
      <c r="I372" s="18">
        <f t="shared" si="16"/>
        <v>172.48344370860926</v>
      </c>
      <c r="J372" s="18">
        <v>79140</v>
      </c>
      <c r="K372" s="20">
        <f t="shared" si="18"/>
        <v>1.8886600547258488E-3</v>
      </c>
      <c r="L372" s="18">
        <f t="shared" si="17"/>
        <v>100.64144673287221</v>
      </c>
      <c r="M372" s="32"/>
    </row>
    <row r="373" spans="1:13" s="22" customFormat="1">
      <c r="A373" s="16"/>
      <c r="B373" s="17" t="s">
        <v>759</v>
      </c>
      <c r="C373" s="23" t="s">
        <v>768</v>
      </c>
      <c r="D373" s="23" t="s">
        <v>769</v>
      </c>
      <c r="E373" s="18">
        <v>232</v>
      </c>
      <c r="F373" s="17" t="s">
        <v>664</v>
      </c>
      <c r="G373" s="18">
        <v>39350</v>
      </c>
      <c r="H373" s="19">
        <v>266</v>
      </c>
      <c r="I373" s="18">
        <f t="shared" si="16"/>
        <v>147.93233082706766</v>
      </c>
      <c r="J373" s="18">
        <v>119261</v>
      </c>
      <c r="K373" s="20">
        <f t="shared" si="18"/>
        <v>2.8534756442104873E-3</v>
      </c>
      <c r="L373" s="18">
        <f t="shared" si="17"/>
        <v>169.61206896551724</v>
      </c>
      <c r="M373" s="32"/>
    </row>
    <row r="374" spans="1:13" s="22" customFormat="1">
      <c r="A374" s="16"/>
      <c r="B374" s="17" t="s">
        <v>735</v>
      </c>
      <c r="C374" s="23" t="s">
        <v>770</v>
      </c>
      <c r="D374" s="23" t="s">
        <v>771</v>
      </c>
      <c r="E374" s="18">
        <v>303.31</v>
      </c>
      <c r="F374" s="17" t="s">
        <v>664</v>
      </c>
      <c r="G374" s="18">
        <v>32523</v>
      </c>
      <c r="H374" s="19">
        <v>56</v>
      </c>
      <c r="I374" s="18">
        <f t="shared" si="16"/>
        <v>580.76785714285711</v>
      </c>
      <c r="J374" s="18">
        <v>96066</v>
      </c>
      <c r="K374" s="20">
        <f t="shared" si="18"/>
        <v>2.3584139358744012E-3</v>
      </c>
      <c r="L374" s="18">
        <f t="shared" si="17"/>
        <v>107.22692954403085</v>
      </c>
      <c r="M374" s="32"/>
    </row>
    <row r="375" spans="1:13" s="22" customFormat="1">
      <c r="A375" s="16"/>
      <c r="B375" s="17" t="s">
        <v>735</v>
      </c>
      <c r="C375" s="23" t="s">
        <v>772</v>
      </c>
      <c r="D375" s="23" t="s">
        <v>773</v>
      </c>
      <c r="E375" s="18">
        <v>218</v>
      </c>
      <c r="F375" s="17" t="s">
        <v>664</v>
      </c>
      <c r="G375" s="18">
        <v>42415</v>
      </c>
      <c r="H375" s="19">
        <v>155</v>
      </c>
      <c r="I375" s="18">
        <f t="shared" si="16"/>
        <v>273.64516129032256</v>
      </c>
      <c r="J375" s="18">
        <v>114870</v>
      </c>
      <c r="K375" s="20">
        <f t="shared" si="18"/>
        <v>3.0757349288230706E-3</v>
      </c>
      <c r="L375" s="18">
        <f t="shared" si="17"/>
        <v>194.56422018348624</v>
      </c>
      <c r="M375" s="32"/>
    </row>
    <row r="376" spans="1:13" s="22" customFormat="1">
      <c r="A376" s="16"/>
      <c r="B376" s="17" t="s">
        <v>759</v>
      </c>
      <c r="C376" s="23" t="s">
        <v>774</v>
      </c>
      <c r="D376" s="23" t="s">
        <v>775</v>
      </c>
      <c r="E376" s="18">
        <v>408.26</v>
      </c>
      <c r="F376" s="17" t="s">
        <v>664</v>
      </c>
      <c r="G376" s="18">
        <v>35380</v>
      </c>
      <c r="H376" s="19">
        <v>104</v>
      </c>
      <c r="I376" s="18">
        <f t="shared" si="16"/>
        <v>340.19230769230768</v>
      </c>
      <c r="J376" s="18">
        <v>102771</v>
      </c>
      <c r="K376" s="20">
        <f t="shared" si="18"/>
        <v>2.5655900455442706E-3</v>
      </c>
      <c r="L376" s="18">
        <f t="shared" si="17"/>
        <v>86.660461470631461</v>
      </c>
      <c r="M376" s="32"/>
    </row>
    <row r="377" spans="1:13" s="22" customFormat="1">
      <c r="A377" s="16"/>
      <c r="B377" s="17" t="s">
        <v>759</v>
      </c>
      <c r="C377" s="23" t="s">
        <v>776</v>
      </c>
      <c r="D377" s="23" t="s">
        <v>777</v>
      </c>
      <c r="E377" s="18">
        <v>1339.32</v>
      </c>
      <c r="F377" s="17" t="s">
        <v>664</v>
      </c>
      <c r="G377" s="18">
        <v>87269.5</v>
      </c>
      <c r="H377" s="19">
        <v>304</v>
      </c>
      <c r="I377" s="18">
        <f t="shared" si="16"/>
        <v>287.07072368421052</v>
      </c>
      <c r="J377" s="18">
        <v>227706.3</v>
      </c>
      <c r="K377" s="20">
        <f t="shared" si="18"/>
        <v>6.3283708445343615E-3</v>
      </c>
      <c r="L377" s="18">
        <f t="shared" si="17"/>
        <v>65.159558581966976</v>
      </c>
      <c r="M377" s="32"/>
    </row>
    <row r="378" spans="1:13" s="22" customFormat="1">
      <c r="A378" s="16"/>
      <c r="B378" s="17" t="s">
        <v>759</v>
      </c>
      <c r="C378" s="23" t="s">
        <v>778</v>
      </c>
      <c r="D378" s="23" t="s">
        <v>779</v>
      </c>
      <c r="E378" s="18">
        <v>1020</v>
      </c>
      <c r="F378" s="17" t="s">
        <v>664</v>
      </c>
      <c r="G378" s="18">
        <v>134672.53</v>
      </c>
      <c r="H378" s="19">
        <v>719</v>
      </c>
      <c r="I378" s="18">
        <f t="shared" si="16"/>
        <v>187.30532684283727</v>
      </c>
      <c r="J378" s="18">
        <v>398354.36</v>
      </c>
      <c r="K378" s="20">
        <f t="shared" si="18"/>
        <v>9.7658140863838942E-3</v>
      </c>
      <c r="L378" s="18">
        <f t="shared" si="17"/>
        <v>132.03189215686274</v>
      </c>
      <c r="M378" s="32"/>
    </row>
    <row r="379" spans="1:13" s="22" customFormat="1">
      <c r="A379" s="16"/>
      <c r="B379" s="17" t="s">
        <v>759</v>
      </c>
      <c r="C379" s="23" t="s">
        <v>780</v>
      </c>
      <c r="D379" s="23" t="s">
        <v>781</v>
      </c>
      <c r="E379" s="18">
        <v>420.48</v>
      </c>
      <c r="F379" s="17" t="s">
        <v>664</v>
      </c>
      <c r="G379" s="18">
        <v>57081</v>
      </c>
      <c r="H379" s="19">
        <v>212</v>
      </c>
      <c r="I379" s="18">
        <f t="shared" si="16"/>
        <v>269.25</v>
      </c>
      <c r="J379" s="18">
        <v>171276</v>
      </c>
      <c r="K379" s="20">
        <f t="shared" si="18"/>
        <v>4.1392437928126774E-3</v>
      </c>
      <c r="L379" s="18">
        <f t="shared" si="17"/>
        <v>135.75199771689498</v>
      </c>
      <c r="M379" s="32"/>
    </row>
    <row r="380" spans="1:13" s="22" customFormat="1">
      <c r="A380" s="16"/>
      <c r="B380" s="17" t="s">
        <v>759</v>
      </c>
      <c r="C380" s="23" t="s">
        <v>782</v>
      </c>
      <c r="D380" s="23" t="s">
        <v>783</v>
      </c>
      <c r="E380" s="18">
        <v>583.22</v>
      </c>
      <c r="F380" s="17" t="s">
        <v>664</v>
      </c>
      <c r="G380" s="18">
        <v>35029</v>
      </c>
      <c r="H380" s="19">
        <v>34</v>
      </c>
      <c r="I380" s="18">
        <f t="shared" si="16"/>
        <v>1030.2647058823529</v>
      </c>
      <c r="J380" s="18">
        <v>96961</v>
      </c>
      <c r="K380" s="20">
        <f t="shared" si="18"/>
        <v>2.5401371878284412E-3</v>
      </c>
      <c r="L380" s="18">
        <f t="shared" si="17"/>
        <v>60.061383354480299</v>
      </c>
      <c r="M380" s="32"/>
    </row>
    <row r="381" spans="1:13" s="22" customFormat="1">
      <c r="A381" s="16"/>
      <c r="B381" s="17" t="s">
        <v>759</v>
      </c>
      <c r="C381" s="23" t="s">
        <v>784</v>
      </c>
      <c r="D381" s="23" t="s">
        <v>785</v>
      </c>
      <c r="E381" s="18">
        <v>787.98</v>
      </c>
      <c r="F381" s="17" t="s">
        <v>664</v>
      </c>
      <c r="G381" s="18">
        <v>54009</v>
      </c>
      <c r="H381" s="19">
        <v>304</v>
      </c>
      <c r="I381" s="18">
        <f t="shared" si="16"/>
        <v>177.66118421052633</v>
      </c>
      <c r="J381" s="18">
        <v>151538</v>
      </c>
      <c r="K381" s="20">
        <f t="shared" si="18"/>
        <v>3.9164769013510601E-3</v>
      </c>
      <c r="L381" s="18">
        <f t="shared" si="17"/>
        <v>68.541079722835605</v>
      </c>
      <c r="M381" s="32"/>
    </row>
    <row r="382" spans="1:13" s="22" customFormat="1">
      <c r="A382" s="16"/>
      <c r="B382" s="17" t="s">
        <v>735</v>
      </c>
      <c r="C382" s="17" t="s">
        <v>786</v>
      </c>
      <c r="D382" s="17" t="s">
        <v>787</v>
      </c>
      <c r="E382" s="18">
        <v>98.52</v>
      </c>
      <c r="F382" s="17" t="s">
        <v>38</v>
      </c>
      <c r="G382" s="18">
        <v>16988</v>
      </c>
      <c r="H382" s="19">
        <v>66</v>
      </c>
      <c r="I382" s="18">
        <f t="shared" si="16"/>
        <v>257.39393939393938</v>
      </c>
      <c r="J382" s="18">
        <v>37730</v>
      </c>
      <c r="K382" s="20">
        <f t="shared" si="18"/>
        <v>1.2318893073404768E-3</v>
      </c>
      <c r="L382" s="18">
        <f t="shared" si="17"/>
        <v>172.43199350385709</v>
      </c>
      <c r="M382" s="32"/>
    </row>
    <row r="383" spans="1:13" s="22" customFormat="1">
      <c r="A383" s="16"/>
      <c r="B383" s="17" t="s">
        <v>759</v>
      </c>
      <c r="C383" s="23" t="s">
        <v>788</v>
      </c>
      <c r="D383" s="23" t="s">
        <v>789</v>
      </c>
      <c r="E383" s="18">
        <v>584.27</v>
      </c>
      <c r="F383" s="17" t="s">
        <v>664</v>
      </c>
      <c r="G383" s="18">
        <v>81808.600000000006</v>
      </c>
      <c r="H383" s="19">
        <v>257</v>
      </c>
      <c r="I383" s="18">
        <f t="shared" si="16"/>
        <v>318.32140077821015</v>
      </c>
      <c r="J383" s="18">
        <v>232703.28</v>
      </c>
      <c r="K383" s="20">
        <f t="shared" si="18"/>
        <v>5.9323722385503964E-3</v>
      </c>
      <c r="L383" s="18">
        <f t="shared" si="17"/>
        <v>140.01848460472044</v>
      </c>
      <c r="M383" s="32"/>
    </row>
    <row r="384" spans="1:13" s="22" customFormat="1">
      <c r="A384" s="16"/>
      <c r="B384" s="17" t="s">
        <v>735</v>
      </c>
      <c r="C384" s="17" t="s">
        <v>790</v>
      </c>
      <c r="D384" s="17" t="s">
        <v>791</v>
      </c>
      <c r="E384" s="18">
        <v>134.41999999999999</v>
      </c>
      <c r="F384" s="17" t="s">
        <v>38</v>
      </c>
      <c r="G384" s="18">
        <v>11088</v>
      </c>
      <c r="H384" s="19">
        <v>134</v>
      </c>
      <c r="I384" s="18">
        <f t="shared" si="16"/>
        <v>82.746268656716424</v>
      </c>
      <c r="J384" s="18">
        <v>28678</v>
      </c>
      <c r="K384" s="20">
        <f t="shared" si="18"/>
        <v>8.0404924886927278E-4</v>
      </c>
      <c r="L384" s="18">
        <f t="shared" si="17"/>
        <v>82.487725040916544</v>
      </c>
      <c r="M384" s="32"/>
    </row>
    <row r="385" spans="1:13" s="22" customFormat="1">
      <c r="A385" s="16"/>
      <c r="B385" s="17" t="s">
        <v>735</v>
      </c>
      <c r="C385" s="17" t="s">
        <v>792</v>
      </c>
      <c r="D385" s="17" t="s">
        <v>793</v>
      </c>
      <c r="E385" s="18">
        <v>290</v>
      </c>
      <c r="F385" s="17" t="s">
        <v>664</v>
      </c>
      <c r="G385" s="18">
        <v>65722</v>
      </c>
      <c r="H385" s="19">
        <v>196</v>
      </c>
      <c r="I385" s="18">
        <f t="shared" si="16"/>
        <v>335.31632653061223</v>
      </c>
      <c r="J385" s="18">
        <v>199064</v>
      </c>
      <c r="K385" s="20">
        <f t="shared" si="18"/>
        <v>4.765848190312622E-3</v>
      </c>
      <c r="L385" s="18">
        <f t="shared" si="17"/>
        <v>226.62758620689655</v>
      </c>
      <c r="M385" s="32"/>
    </row>
    <row r="386" spans="1:13" s="22" customFormat="1">
      <c r="A386" s="16"/>
      <c r="B386" s="17" t="s">
        <v>735</v>
      </c>
      <c r="C386" s="17" t="s">
        <v>794</v>
      </c>
      <c r="D386" s="17" t="s">
        <v>795</v>
      </c>
      <c r="E386" s="18">
        <v>349.3</v>
      </c>
      <c r="F386" s="17" t="s">
        <v>664</v>
      </c>
      <c r="G386" s="18">
        <v>31917.1</v>
      </c>
      <c r="H386" s="19">
        <v>149</v>
      </c>
      <c r="I386" s="18">
        <f t="shared" si="16"/>
        <v>214.20872483221476</v>
      </c>
      <c r="J386" s="18">
        <v>93609.799999999988</v>
      </c>
      <c r="K386" s="20">
        <f t="shared" si="18"/>
        <v>2.3144769373273327E-3</v>
      </c>
      <c r="L386" s="18">
        <f t="shared" si="17"/>
        <v>91.374463212138551</v>
      </c>
      <c r="M386" s="32"/>
    </row>
    <row r="387" spans="1:13" s="22" customFormat="1">
      <c r="A387" s="16"/>
      <c r="B387" s="17" t="s">
        <v>735</v>
      </c>
      <c r="C387" s="17" t="s">
        <v>796</v>
      </c>
      <c r="D387" s="17" t="s">
        <v>797</v>
      </c>
      <c r="E387" s="18">
        <v>10</v>
      </c>
      <c r="F387" s="17" t="s">
        <v>83</v>
      </c>
      <c r="G387" s="18">
        <v>1100</v>
      </c>
      <c r="H387" s="19">
        <v>4</v>
      </c>
      <c r="I387" s="18">
        <f t="shared" si="16"/>
        <v>275</v>
      </c>
      <c r="J387" s="18">
        <v>5527</v>
      </c>
      <c r="K387" s="20">
        <f t="shared" si="18"/>
        <v>7.9766790562427854E-5</v>
      </c>
      <c r="L387" s="18"/>
      <c r="M387" s="32"/>
    </row>
    <row r="388" spans="1:13" s="22" customFormat="1">
      <c r="A388" s="16"/>
      <c r="B388" s="17" t="s">
        <v>735</v>
      </c>
      <c r="C388" s="17" t="s">
        <v>798</v>
      </c>
      <c r="D388" s="17" t="s">
        <v>799</v>
      </c>
      <c r="E388" s="18">
        <v>552</v>
      </c>
      <c r="F388" s="17" t="s">
        <v>664</v>
      </c>
      <c r="G388" s="18">
        <v>55780</v>
      </c>
      <c r="H388" s="19">
        <v>211</v>
      </c>
      <c r="I388" s="18">
        <f t="shared" si="16"/>
        <v>264.36018957345971</v>
      </c>
      <c r="J388" s="18">
        <v>165871</v>
      </c>
      <c r="K388" s="20">
        <f t="shared" si="18"/>
        <v>4.0449014341565693E-3</v>
      </c>
      <c r="L388" s="18">
        <f t="shared" si="17"/>
        <v>101.05072463768116</v>
      </c>
      <c r="M388" s="32"/>
    </row>
    <row r="389" spans="1:13" s="22" customFormat="1">
      <c r="A389" s="16"/>
      <c r="B389" s="17" t="s">
        <v>759</v>
      </c>
      <c r="C389" s="23" t="s">
        <v>800</v>
      </c>
      <c r="D389" s="23" t="s">
        <v>801</v>
      </c>
      <c r="E389" s="18">
        <v>102.19</v>
      </c>
      <c r="F389" s="17" t="s">
        <v>38</v>
      </c>
      <c r="G389" s="18">
        <v>18103.2</v>
      </c>
      <c r="H389" s="19">
        <v>581</v>
      </c>
      <c r="I389" s="18">
        <f t="shared" si="16"/>
        <v>31.15869191049914</v>
      </c>
      <c r="J389" s="18">
        <v>47751.199999999997</v>
      </c>
      <c r="K389" s="20">
        <f t="shared" si="18"/>
        <v>1.3127583299179491E-3</v>
      </c>
      <c r="L389" s="18">
        <f t="shared" si="17"/>
        <v>177.15236324493591</v>
      </c>
      <c r="M389" s="32"/>
    </row>
    <row r="390" spans="1:13" s="22" customFormat="1">
      <c r="A390" s="16"/>
      <c r="B390" s="17" t="s">
        <v>759</v>
      </c>
      <c r="C390" s="36" t="s">
        <v>802</v>
      </c>
      <c r="D390" s="23" t="s">
        <v>803</v>
      </c>
      <c r="E390" s="18">
        <v>3045.33</v>
      </c>
      <c r="F390" s="17" t="s">
        <v>31</v>
      </c>
      <c r="G390" s="18">
        <v>26260</v>
      </c>
      <c r="H390" s="19">
        <v>136</v>
      </c>
      <c r="I390" s="18">
        <f t="shared" si="16"/>
        <v>193.08823529411765</v>
      </c>
      <c r="J390" s="18">
        <v>192643</v>
      </c>
      <c r="K390" s="20">
        <f t="shared" si="18"/>
        <v>1.904250836517596E-3</v>
      </c>
      <c r="L390" s="18">
        <f t="shared" si="17"/>
        <v>8.6230392108572804</v>
      </c>
      <c r="M390" s="32"/>
    </row>
    <row r="391" spans="1:13" s="39" customFormat="1">
      <c r="A391" s="25" t="s">
        <v>27</v>
      </c>
      <c r="B391" s="26"/>
      <c r="C391" s="26"/>
      <c r="D391" s="27"/>
      <c r="E391" s="28">
        <f>SUM(E369:E390)</f>
        <v>11591.140000000003</v>
      </c>
      <c r="F391" s="27"/>
      <c r="G391" s="28">
        <f>SUM(G369:G390)</f>
        <v>975481.02999999991</v>
      </c>
      <c r="H391" s="29">
        <f>SUM(H369:H390)</f>
        <v>4367</v>
      </c>
      <c r="I391" s="28">
        <f t="shared" si="16"/>
        <v>223.37555072131897</v>
      </c>
      <c r="J391" s="28">
        <f>SUM(J369:J390)</f>
        <v>2904487.0399999996</v>
      </c>
      <c r="K391" s="30">
        <f t="shared" si="18"/>
        <v>7.073726456148309E-2</v>
      </c>
      <c r="L391" s="28">
        <f t="shared" si="17"/>
        <v>84.157471137437696</v>
      </c>
      <c r="M391" s="31"/>
    </row>
    <row r="392" spans="1:13" s="22" customFormat="1">
      <c r="A392" s="16"/>
      <c r="B392" s="17" t="s">
        <v>804</v>
      </c>
      <c r="C392" s="23" t="s">
        <v>805</v>
      </c>
      <c r="D392" s="23" t="s">
        <v>806</v>
      </c>
      <c r="E392" s="18">
        <v>83</v>
      </c>
      <c r="F392" s="17" t="s">
        <v>38</v>
      </c>
      <c r="G392" s="18">
        <v>9515</v>
      </c>
      <c r="H392" s="19">
        <v>184</v>
      </c>
      <c r="I392" s="18">
        <f t="shared" si="16"/>
        <v>51.711956521739133</v>
      </c>
      <c r="J392" s="18">
        <v>42685</v>
      </c>
      <c r="K392" s="20">
        <f t="shared" si="18"/>
        <v>6.8998273836500099E-4</v>
      </c>
      <c r="L392" s="18">
        <f t="shared" si="17"/>
        <v>114.63855421686748</v>
      </c>
      <c r="M392" s="32"/>
    </row>
    <row r="393" spans="1:13" s="22" customFormat="1">
      <c r="A393" s="16"/>
      <c r="B393" s="17" t="s">
        <v>804</v>
      </c>
      <c r="C393" s="23" t="s">
        <v>807</v>
      </c>
      <c r="D393" s="23" t="s">
        <v>808</v>
      </c>
      <c r="E393" s="18">
        <v>284.66000000000003</v>
      </c>
      <c r="F393" s="17" t="s">
        <v>38</v>
      </c>
      <c r="G393" s="18">
        <v>35868.04</v>
      </c>
      <c r="H393" s="19">
        <v>954</v>
      </c>
      <c r="I393" s="18">
        <f t="shared" si="16"/>
        <v>37.597526205450734</v>
      </c>
      <c r="J393" s="18">
        <v>106432.20999999999</v>
      </c>
      <c r="K393" s="20">
        <f t="shared" si="18"/>
        <v>2.6009803950588955E-3</v>
      </c>
      <c r="L393" s="18">
        <f t="shared" si="17"/>
        <v>126.0030914072929</v>
      </c>
      <c r="M393" s="32"/>
    </row>
    <row r="394" spans="1:13" s="22" customFormat="1">
      <c r="A394" s="16"/>
      <c r="B394" s="17" t="s">
        <v>740</v>
      </c>
      <c r="C394" s="23" t="s">
        <v>809</v>
      </c>
      <c r="D394" s="23" t="s">
        <v>810</v>
      </c>
      <c r="E394" s="18">
        <v>95</v>
      </c>
      <c r="F394" s="17" t="s">
        <v>38</v>
      </c>
      <c r="G394" s="18">
        <v>10896</v>
      </c>
      <c r="H394" s="19">
        <v>50</v>
      </c>
      <c r="I394" s="18">
        <f t="shared" si="16"/>
        <v>217.92</v>
      </c>
      <c r="J394" s="18">
        <v>26416</v>
      </c>
      <c r="K394" s="20">
        <f t="shared" si="18"/>
        <v>7.901263181529218E-4</v>
      </c>
      <c r="L394" s="18">
        <f t="shared" si="17"/>
        <v>114.69473684210526</v>
      </c>
      <c r="M394" s="32"/>
    </row>
    <row r="395" spans="1:13" s="22" customFormat="1">
      <c r="A395" s="16"/>
      <c r="B395" s="17" t="s">
        <v>804</v>
      </c>
      <c r="C395" s="23" t="s">
        <v>811</v>
      </c>
      <c r="D395" s="23" t="s">
        <v>812</v>
      </c>
      <c r="E395" s="18">
        <v>140</v>
      </c>
      <c r="F395" s="17" t="s">
        <v>38</v>
      </c>
      <c r="G395" s="18">
        <v>20588</v>
      </c>
      <c r="H395" s="19">
        <v>402</v>
      </c>
      <c r="I395" s="18">
        <f t="shared" si="16"/>
        <v>51.213930348258707</v>
      </c>
      <c r="J395" s="18">
        <v>65669.600000000006</v>
      </c>
      <c r="K395" s="20">
        <f t="shared" si="18"/>
        <v>1.4929442582720589E-3</v>
      </c>
      <c r="L395" s="18">
        <f t="shared" si="17"/>
        <v>147.05714285714285</v>
      </c>
      <c r="M395" s="24"/>
    </row>
    <row r="396" spans="1:13" s="22" customFormat="1">
      <c r="A396" s="16"/>
      <c r="B396" s="17" t="s">
        <v>804</v>
      </c>
      <c r="C396" s="23" t="s">
        <v>813</v>
      </c>
      <c r="D396" s="23" t="s">
        <v>814</v>
      </c>
      <c r="E396" s="18">
        <v>145.38999999999999</v>
      </c>
      <c r="F396" s="17" t="s">
        <v>38</v>
      </c>
      <c r="G396" s="18">
        <v>17074.5</v>
      </c>
      <c r="H396" s="19">
        <v>329</v>
      </c>
      <c r="I396" s="18">
        <f t="shared" si="16"/>
        <v>51.898176291793312</v>
      </c>
      <c r="J396" s="18">
        <v>58020.7</v>
      </c>
      <c r="K396" s="20">
        <f t="shared" si="18"/>
        <v>1.2381618776892496E-3</v>
      </c>
      <c r="L396" s="18">
        <f t="shared" si="17"/>
        <v>117.43930118990303</v>
      </c>
      <c r="M396" s="32"/>
    </row>
    <row r="397" spans="1:13" s="22" customFormat="1">
      <c r="A397" s="16"/>
      <c r="B397" s="17" t="s">
        <v>804</v>
      </c>
      <c r="C397" s="23" t="s">
        <v>815</v>
      </c>
      <c r="D397" s="23" t="s">
        <v>816</v>
      </c>
      <c r="E397" s="18">
        <v>291.04000000000002</v>
      </c>
      <c r="F397" s="17" t="s">
        <v>38</v>
      </c>
      <c r="G397" s="18">
        <v>38323</v>
      </c>
      <c r="H397" s="19">
        <v>441</v>
      </c>
      <c r="I397" s="18">
        <f t="shared" si="16"/>
        <v>86.900226757369609</v>
      </c>
      <c r="J397" s="18">
        <v>118232</v>
      </c>
      <c r="K397" s="20">
        <f t="shared" si="18"/>
        <v>2.7790024679308391E-3</v>
      </c>
      <c r="L397" s="18">
        <f t="shared" si="17"/>
        <v>131.67605827377679</v>
      </c>
      <c r="M397" s="32"/>
    </row>
    <row r="398" spans="1:13" s="22" customFormat="1">
      <c r="A398" s="16"/>
      <c r="B398" s="17" t="s">
        <v>804</v>
      </c>
      <c r="C398" s="23" t="s">
        <v>817</v>
      </c>
      <c r="D398" s="23" t="s">
        <v>818</v>
      </c>
      <c r="E398" s="18">
        <v>128.26</v>
      </c>
      <c r="F398" s="17" t="s">
        <v>38</v>
      </c>
      <c r="G398" s="18">
        <v>25826.7</v>
      </c>
      <c r="H398" s="19">
        <v>399</v>
      </c>
      <c r="I398" s="18">
        <f t="shared" si="16"/>
        <v>64.728571428571428</v>
      </c>
      <c r="J398" s="18">
        <v>75496.7</v>
      </c>
      <c r="K398" s="20">
        <f t="shared" si="18"/>
        <v>1.8728299725624142E-3</v>
      </c>
      <c r="L398" s="18">
        <f t="shared" si="17"/>
        <v>201.36207703103074</v>
      </c>
      <c r="M398" s="32"/>
    </row>
    <row r="399" spans="1:13" s="22" customFormat="1">
      <c r="A399" s="16"/>
      <c r="B399" s="17" t="s">
        <v>804</v>
      </c>
      <c r="C399" s="23" t="s">
        <v>819</v>
      </c>
      <c r="D399" s="23" t="s">
        <v>820</v>
      </c>
      <c r="E399" s="18">
        <v>350</v>
      </c>
      <c r="F399" s="17" t="s">
        <v>38</v>
      </c>
      <c r="G399" s="18">
        <v>29155.439999999999</v>
      </c>
      <c r="H399" s="19">
        <v>882</v>
      </c>
      <c r="I399" s="18">
        <f t="shared" si="16"/>
        <v>33.056054421768707</v>
      </c>
      <c r="J399" s="18">
        <v>78579.009999999995</v>
      </c>
      <c r="K399" s="20">
        <f t="shared" si="18"/>
        <v>2.1142144329413014E-3</v>
      </c>
      <c r="L399" s="18">
        <f t="shared" si="17"/>
        <v>83.301257142857139</v>
      </c>
      <c r="M399" s="32"/>
    </row>
    <row r="400" spans="1:13" s="22" customFormat="1">
      <c r="A400" s="16"/>
      <c r="B400" s="17" t="s">
        <v>740</v>
      </c>
      <c r="C400" s="23" t="s">
        <v>821</v>
      </c>
      <c r="D400" s="23" t="s">
        <v>822</v>
      </c>
      <c r="E400" s="18">
        <v>30</v>
      </c>
      <c r="F400" s="17" t="s">
        <v>38</v>
      </c>
      <c r="G400" s="18">
        <v>5548</v>
      </c>
      <c r="H400" s="19">
        <v>198</v>
      </c>
      <c r="I400" s="18">
        <f t="shared" si="16"/>
        <v>28.020202020202021</v>
      </c>
      <c r="J400" s="18">
        <v>10960</v>
      </c>
      <c r="K400" s="20">
        <f t="shared" si="18"/>
        <v>4.0231468549122707E-4</v>
      </c>
      <c r="L400" s="18">
        <f t="shared" si="17"/>
        <v>184.93333333333334</v>
      </c>
      <c r="M400" s="32"/>
    </row>
    <row r="401" spans="1:13" s="22" customFormat="1">
      <c r="A401" s="16"/>
      <c r="B401" s="17" t="s">
        <v>804</v>
      </c>
      <c r="C401" s="23" t="s">
        <v>823</v>
      </c>
      <c r="D401" s="23" t="s">
        <v>824</v>
      </c>
      <c r="E401" s="18">
        <v>45</v>
      </c>
      <c r="F401" s="17" t="s">
        <v>38</v>
      </c>
      <c r="G401" s="18">
        <v>7600.4</v>
      </c>
      <c r="H401" s="19">
        <v>174</v>
      </c>
      <c r="I401" s="18">
        <f t="shared" si="16"/>
        <v>43.680459770114943</v>
      </c>
      <c r="J401" s="18">
        <v>24415.75</v>
      </c>
      <c r="K401" s="20">
        <f t="shared" si="18"/>
        <v>5.5114501362788784E-4</v>
      </c>
      <c r="L401" s="18">
        <f t="shared" si="17"/>
        <v>168.89777777777778</v>
      </c>
      <c r="M401" s="32"/>
    </row>
    <row r="402" spans="1:13" s="22" customFormat="1">
      <c r="A402" s="16"/>
      <c r="B402" s="17" t="s">
        <v>740</v>
      </c>
      <c r="C402" s="23" t="s">
        <v>825</v>
      </c>
      <c r="D402" s="23" t="s">
        <v>826</v>
      </c>
      <c r="E402" s="18">
        <v>15</v>
      </c>
      <c r="F402" s="17" t="s">
        <v>38</v>
      </c>
      <c r="G402" s="18">
        <v>5320</v>
      </c>
      <c r="H402" s="19">
        <v>152</v>
      </c>
      <c r="I402" s="18">
        <f t="shared" ref="I402:I476" si="19">IF(OR(H402=0,G402=0),0,G402/H402)</f>
        <v>35</v>
      </c>
      <c r="J402" s="18">
        <v>12237</v>
      </c>
      <c r="K402" s="20">
        <f t="shared" si="18"/>
        <v>3.8578120526556022E-4</v>
      </c>
      <c r="L402" s="18">
        <f t="shared" ref="L402:L476" si="20">G402/E402</f>
        <v>354.66666666666669</v>
      </c>
      <c r="M402" s="32"/>
    </row>
    <row r="403" spans="1:13" s="22" customFormat="1">
      <c r="A403" s="16"/>
      <c r="B403" s="17" t="s">
        <v>740</v>
      </c>
      <c r="C403" s="23" t="s">
        <v>827</v>
      </c>
      <c r="D403" s="23" t="s">
        <v>828</v>
      </c>
      <c r="E403" s="18">
        <v>193.14</v>
      </c>
      <c r="F403" s="17" t="s">
        <v>38</v>
      </c>
      <c r="G403" s="18">
        <v>27646.6</v>
      </c>
      <c r="H403" s="19">
        <v>248</v>
      </c>
      <c r="I403" s="18">
        <f t="shared" si="19"/>
        <v>111.4782258064516</v>
      </c>
      <c r="J403" s="18">
        <v>75810</v>
      </c>
      <c r="K403" s="20">
        <f t="shared" ref="K403:K468" si="21">G403/$G$527</f>
        <v>2.0048005017847437E-3</v>
      </c>
      <c r="L403" s="18">
        <f t="shared" si="20"/>
        <v>143.14279797038418</v>
      </c>
      <c r="M403" s="32"/>
    </row>
    <row r="404" spans="1:13" s="22" customFormat="1">
      <c r="A404" s="16"/>
      <c r="B404" s="17" t="s">
        <v>740</v>
      </c>
      <c r="C404" s="17" t="s">
        <v>829</v>
      </c>
      <c r="D404" s="17" t="s">
        <v>830</v>
      </c>
      <c r="E404" s="18">
        <v>171.69</v>
      </c>
      <c r="F404" s="17" t="s">
        <v>38</v>
      </c>
      <c r="G404" s="18">
        <v>33864</v>
      </c>
      <c r="H404" s="19">
        <v>233</v>
      </c>
      <c r="I404" s="18">
        <f t="shared" si="19"/>
        <v>145.33905579399141</v>
      </c>
      <c r="J404" s="18">
        <v>89146</v>
      </c>
      <c r="K404" s="20">
        <f t="shared" si="21"/>
        <v>2.4556569050964154E-3</v>
      </c>
      <c r="L404" s="18">
        <f t="shared" si="20"/>
        <v>197.23921020443822</v>
      </c>
      <c r="M404" s="32"/>
    </row>
    <row r="405" spans="1:13" s="22" customFormat="1">
      <c r="A405" s="16"/>
      <c r="B405" s="17" t="s">
        <v>740</v>
      </c>
      <c r="C405" s="17" t="s">
        <v>831</v>
      </c>
      <c r="D405" s="17" t="s">
        <v>832</v>
      </c>
      <c r="E405" s="18">
        <v>51.06</v>
      </c>
      <c r="F405" s="17" t="s">
        <v>38</v>
      </c>
      <c r="G405" s="18">
        <v>6789</v>
      </c>
      <c r="H405" s="19">
        <v>225</v>
      </c>
      <c r="I405" s="18">
        <f t="shared" si="19"/>
        <v>30.173333333333332</v>
      </c>
      <c r="J405" s="18">
        <v>13108</v>
      </c>
      <c r="K405" s="20">
        <f t="shared" si="21"/>
        <v>4.9230612829847522E-4</v>
      </c>
      <c r="L405" s="18">
        <f t="shared" si="20"/>
        <v>132.96122209165688</v>
      </c>
      <c r="M405" s="32"/>
    </row>
    <row r="406" spans="1:13" s="22" customFormat="1">
      <c r="A406" s="16"/>
      <c r="B406" s="17" t="s">
        <v>740</v>
      </c>
      <c r="C406" s="17" t="s">
        <v>833</v>
      </c>
      <c r="D406" s="17" t="s">
        <v>834</v>
      </c>
      <c r="E406" s="18">
        <v>100</v>
      </c>
      <c r="F406" s="17" t="s">
        <v>38</v>
      </c>
      <c r="G406" s="18">
        <v>6146</v>
      </c>
      <c r="H406" s="19">
        <v>103</v>
      </c>
      <c r="I406" s="18">
        <f t="shared" si="19"/>
        <v>59.66990291262136</v>
      </c>
      <c r="J406" s="18">
        <v>11969</v>
      </c>
      <c r="K406" s="20">
        <f t="shared" si="21"/>
        <v>4.4567881345152876E-4</v>
      </c>
      <c r="L406" s="18">
        <f t="shared" si="20"/>
        <v>61.46</v>
      </c>
      <c r="M406" s="32"/>
    </row>
    <row r="407" spans="1:13" s="22" customFormat="1">
      <c r="A407" s="16"/>
      <c r="B407" s="17" t="s">
        <v>740</v>
      </c>
      <c r="C407" s="17" t="s">
        <v>835</v>
      </c>
      <c r="D407" s="17" t="s">
        <v>836</v>
      </c>
      <c r="E407" s="18">
        <v>10</v>
      </c>
      <c r="F407" s="17" t="s">
        <v>38</v>
      </c>
      <c r="G407" s="18">
        <v>3554</v>
      </c>
      <c r="H407" s="19">
        <v>66</v>
      </c>
      <c r="I407" s="18">
        <f t="shared" si="19"/>
        <v>53.848484848484851</v>
      </c>
      <c r="J407" s="18">
        <v>7808</v>
      </c>
      <c r="K407" s="20">
        <f t="shared" si="21"/>
        <v>2.5771924878078965E-4</v>
      </c>
      <c r="L407" s="18">
        <f t="shared" si="20"/>
        <v>355.4</v>
      </c>
      <c r="M407" s="32"/>
    </row>
    <row r="408" spans="1:13" s="22" customFormat="1">
      <c r="A408" s="16"/>
      <c r="B408" s="17" t="s">
        <v>804</v>
      </c>
      <c r="C408" s="44" t="s">
        <v>837</v>
      </c>
      <c r="D408" s="23" t="s">
        <v>838</v>
      </c>
      <c r="E408" s="18">
        <v>15</v>
      </c>
      <c r="F408" s="17" t="s">
        <v>38</v>
      </c>
      <c r="G408" s="18">
        <v>9628</v>
      </c>
      <c r="H408" s="19">
        <v>402</v>
      </c>
      <c r="I408" s="18">
        <f t="shared" si="19"/>
        <v>23.950248756218905</v>
      </c>
      <c r="J408" s="18">
        <v>20303</v>
      </c>
      <c r="K408" s="20">
        <f t="shared" si="21"/>
        <v>6.9817696321368677E-4</v>
      </c>
      <c r="L408" s="18">
        <f t="shared" si="20"/>
        <v>641.86666666666667</v>
      </c>
      <c r="M408" s="32"/>
    </row>
    <row r="409" spans="1:13" s="22" customFormat="1">
      <c r="A409" s="16"/>
      <c r="B409" s="17" t="s">
        <v>740</v>
      </c>
      <c r="C409" s="44" t="s">
        <v>839</v>
      </c>
      <c r="D409" s="23" t="s">
        <v>840</v>
      </c>
      <c r="E409" s="18">
        <v>33</v>
      </c>
      <c r="F409" s="17" t="s">
        <v>38</v>
      </c>
      <c r="G409" s="18">
        <v>5970.8</v>
      </c>
      <c r="H409" s="19">
        <v>103</v>
      </c>
      <c r="I409" s="18">
        <f t="shared" si="19"/>
        <v>57.96893203883495</v>
      </c>
      <c r="J409" s="18">
        <v>12023.1</v>
      </c>
      <c r="K409" s="20">
        <f t="shared" si="21"/>
        <v>4.3297413917285844E-4</v>
      </c>
      <c r="L409" s="18">
        <f t="shared" si="20"/>
        <v>180.93333333333334</v>
      </c>
      <c r="M409" s="32"/>
    </row>
    <row r="410" spans="1:13" s="22" customFormat="1">
      <c r="A410" s="16"/>
      <c r="B410" s="17" t="s">
        <v>740</v>
      </c>
      <c r="C410" s="44" t="s">
        <v>841</v>
      </c>
      <c r="D410" s="23" t="s">
        <v>842</v>
      </c>
      <c r="E410" s="18">
        <v>20</v>
      </c>
      <c r="F410" s="17" t="s">
        <v>38</v>
      </c>
      <c r="G410" s="18">
        <v>2118</v>
      </c>
      <c r="H410" s="19">
        <v>106</v>
      </c>
      <c r="I410" s="18">
        <f t="shared" si="19"/>
        <v>19.981132075471699</v>
      </c>
      <c r="J410" s="18">
        <v>5197</v>
      </c>
      <c r="K410" s="20">
        <f t="shared" si="21"/>
        <v>1.5358732946474745E-4</v>
      </c>
      <c r="L410" s="18">
        <f t="shared" si="20"/>
        <v>105.9</v>
      </c>
      <c r="M410" s="32"/>
    </row>
    <row r="411" spans="1:13" s="22" customFormat="1">
      <c r="A411" s="16"/>
      <c r="B411" s="17" t="s">
        <v>740</v>
      </c>
      <c r="C411" s="44" t="s">
        <v>843</v>
      </c>
      <c r="D411" s="23" t="s">
        <v>844</v>
      </c>
      <c r="E411" s="18">
        <v>23.23</v>
      </c>
      <c r="F411" s="17" t="s">
        <v>38</v>
      </c>
      <c r="G411" s="18">
        <v>4030.7</v>
      </c>
      <c r="H411" s="19">
        <v>96</v>
      </c>
      <c r="I411" s="18">
        <f t="shared" si="19"/>
        <v>41.986458333333331</v>
      </c>
      <c r="J411" s="18">
        <v>11254.7</v>
      </c>
      <c r="K411" s="20">
        <f t="shared" si="21"/>
        <v>2.9228727519997995E-4</v>
      </c>
      <c r="L411" s="18">
        <f t="shared" si="20"/>
        <v>173.51269909599654</v>
      </c>
      <c r="M411" s="32"/>
    </row>
    <row r="412" spans="1:13" s="22" customFormat="1">
      <c r="A412" s="16"/>
      <c r="B412" s="17" t="s">
        <v>804</v>
      </c>
      <c r="C412" s="23" t="s">
        <v>845</v>
      </c>
      <c r="D412" s="23" t="s">
        <v>846</v>
      </c>
      <c r="E412" s="18">
        <v>67.22</v>
      </c>
      <c r="F412" s="17" t="s">
        <v>38</v>
      </c>
      <c r="G412" s="18">
        <v>9410</v>
      </c>
      <c r="H412" s="19">
        <v>288</v>
      </c>
      <c r="I412" s="18">
        <f t="shared" si="19"/>
        <v>32.673611111111114</v>
      </c>
      <c r="J412" s="18">
        <v>18423</v>
      </c>
      <c r="K412" s="20">
        <f t="shared" si="21"/>
        <v>6.8236863562949656E-4</v>
      </c>
      <c r="L412" s="18">
        <f t="shared" si="20"/>
        <v>139.98809878012497</v>
      </c>
      <c r="M412" s="24"/>
    </row>
    <row r="413" spans="1:13" s="22" customFormat="1">
      <c r="A413" s="16"/>
      <c r="B413" s="17" t="s">
        <v>740</v>
      </c>
      <c r="C413" s="23" t="s">
        <v>847</v>
      </c>
      <c r="D413" s="23" t="s">
        <v>848</v>
      </c>
      <c r="E413" s="18">
        <v>34</v>
      </c>
      <c r="F413" s="17" t="s">
        <v>38</v>
      </c>
      <c r="G413" s="18">
        <v>10175.950000000001</v>
      </c>
      <c r="H413" s="19">
        <v>356</v>
      </c>
      <c r="I413" s="18">
        <f t="shared" si="19"/>
        <v>28.584129213483148</v>
      </c>
      <c r="J413" s="18">
        <v>20932.650000000001</v>
      </c>
      <c r="K413" s="20">
        <f t="shared" si="21"/>
        <v>7.3791170220339803E-4</v>
      </c>
      <c r="L413" s="18">
        <f t="shared" si="20"/>
        <v>299.29264705882355</v>
      </c>
      <c r="M413" s="24"/>
    </row>
    <row r="414" spans="1:13" s="22" customFormat="1">
      <c r="A414" s="16"/>
      <c r="B414" s="17" t="s">
        <v>804</v>
      </c>
      <c r="C414" s="23" t="s">
        <v>849</v>
      </c>
      <c r="D414" s="23" t="s">
        <v>850</v>
      </c>
      <c r="E414" s="18">
        <v>236</v>
      </c>
      <c r="F414" s="17" t="s">
        <v>38</v>
      </c>
      <c r="G414" s="18">
        <v>34181.410000000003</v>
      </c>
      <c r="H414" s="19">
        <v>920</v>
      </c>
      <c r="I414" s="18">
        <f t="shared" si="19"/>
        <v>37.153706521739132</v>
      </c>
      <c r="J414" s="18">
        <v>113367.67</v>
      </c>
      <c r="K414" s="20">
        <f t="shared" si="21"/>
        <v>2.478673975089525E-3</v>
      </c>
      <c r="L414" s="18">
        <f t="shared" si="20"/>
        <v>144.83648305084748</v>
      </c>
      <c r="M414" s="32"/>
    </row>
    <row r="415" spans="1:13" s="22" customFormat="1">
      <c r="A415" s="16"/>
      <c r="B415" s="17" t="s">
        <v>740</v>
      </c>
      <c r="C415" s="23" t="s">
        <v>851</v>
      </c>
      <c r="D415" s="23" t="s">
        <v>852</v>
      </c>
      <c r="E415" s="18">
        <v>258.42</v>
      </c>
      <c r="F415" s="17" t="s">
        <v>38</v>
      </c>
      <c r="G415" s="18">
        <v>42148.3</v>
      </c>
      <c r="H415" s="19">
        <v>558</v>
      </c>
      <c r="I415" s="18">
        <f t="shared" si="19"/>
        <v>75.534587813620078</v>
      </c>
      <c r="J415" s="18">
        <v>168535.2</v>
      </c>
      <c r="K415" s="20">
        <f t="shared" si="21"/>
        <v>3.0563951078748895E-3</v>
      </c>
      <c r="L415" s="18">
        <f t="shared" si="20"/>
        <v>163.09999226066094</v>
      </c>
      <c r="M415" s="32"/>
    </row>
    <row r="416" spans="1:13" s="22" customFormat="1">
      <c r="A416" s="16"/>
      <c r="B416" s="17" t="s">
        <v>740</v>
      </c>
      <c r="C416" s="23" t="s">
        <v>853</v>
      </c>
      <c r="D416" s="23" t="s">
        <v>854</v>
      </c>
      <c r="E416" s="18">
        <v>26</v>
      </c>
      <c r="F416" s="17" t="s">
        <v>38</v>
      </c>
      <c r="G416" s="18">
        <v>7275</v>
      </c>
      <c r="H416" s="19">
        <v>321</v>
      </c>
      <c r="I416" s="18">
        <f t="shared" si="19"/>
        <v>22.66355140186916</v>
      </c>
      <c r="J416" s="18">
        <v>18294</v>
      </c>
      <c r="K416" s="20">
        <f t="shared" si="21"/>
        <v>5.2754854667423883E-4</v>
      </c>
      <c r="L416" s="18">
        <f t="shared" si="20"/>
        <v>279.80769230769232</v>
      </c>
      <c r="M416" s="32"/>
    </row>
    <row r="417" spans="1:13" s="22" customFormat="1">
      <c r="A417" s="16"/>
      <c r="B417" s="17" t="s">
        <v>740</v>
      </c>
      <c r="C417" s="23" t="s">
        <v>855</v>
      </c>
      <c r="D417" s="23" t="s">
        <v>856</v>
      </c>
      <c r="E417" s="18">
        <v>30</v>
      </c>
      <c r="F417" s="17" t="s">
        <v>38</v>
      </c>
      <c r="G417" s="18">
        <v>3437</v>
      </c>
      <c r="H417" s="19">
        <v>106</v>
      </c>
      <c r="I417" s="18">
        <f t="shared" si="19"/>
        <v>32.424528301886795</v>
      </c>
      <c r="J417" s="18">
        <v>9877</v>
      </c>
      <c r="K417" s="20">
        <f t="shared" si="21"/>
        <v>2.4923496287551324E-4</v>
      </c>
      <c r="L417" s="18">
        <f t="shared" si="20"/>
        <v>114.56666666666666</v>
      </c>
      <c r="M417" s="32"/>
    </row>
    <row r="418" spans="1:13" s="22" customFormat="1">
      <c r="A418" s="16"/>
      <c r="B418" s="17" t="s">
        <v>804</v>
      </c>
      <c r="C418" s="23" t="s">
        <v>857</v>
      </c>
      <c r="D418" s="23" t="s">
        <v>858</v>
      </c>
      <c r="E418" s="18">
        <v>84.16</v>
      </c>
      <c r="F418" s="17" t="s">
        <v>38</v>
      </c>
      <c r="G418" s="18">
        <v>10353</v>
      </c>
      <c r="H418" s="19">
        <v>209</v>
      </c>
      <c r="I418" s="18">
        <f t="shared" si="19"/>
        <v>49.535885167464116</v>
      </c>
      <c r="J418" s="18">
        <v>21654</v>
      </c>
      <c r="K418" s="20">
        <f t="shared" si="21"/>
        <v>7.5075052972074145E-4</v>
      </c>
      <c r="L418" s="18">
        <f t="shared" si="20"/>
        <v>123.01568441064639</v>
      </c>
      <c r="M418" s="32"/>
    </row>
    <row r="419" spans="1:13" s="22" customFormat="1">
      <c r="A419" s="16"/>
      <c r="B419" s="17" t="s">
        <v>740</v>
      </c>
      <c r="C419" s="23" t="s">
        <v>859</v>
      </c>
      <c r="D419" s="23" t="s">
        <v>860</v>
      </c>
      <c r="E419" s="18">
        <v>70</v>
      </c>
      <c r="F419" s="17" t="s">
        <v>38</v>
      </c>
      <c r="G419" s="18">
        <v>14929</v>
      </c>
      <c r="H419" s="19">
        <v>172</v>
      </c>
      <c r="I419" s="18">
        <f t="shared" si="19"/>
        <v>86.79651162790698</v>
      </c>
      <c r="J419" s="18">
        <v>32530</v>
      </c>
      <c r="K419" s="20">
        <f t="shared" si="21"/>
        <v>1.0825803784604415E-3</v>
      </c>
      <c r="L419" s="18">
        <f t="shared" si="20"/>
        <v>213.27142857142857</v>
      </c>
      <c r="M419" s="24"/>
    </row>
    <row r="420" spans="1:13" s="22" customFormat="1">
      <c r="A420" s="16"/>
      <c r="B420" s="17" t="s">
        <v>740</v>
      </c>
      <c r="C420" s="23" t="s">
        <v>861</v>
      </c>
      <c r="D420" s="23" t="s">
        <v>862</v>
      </c>
      <c r="E420" s="18">
        <v>44</v>
      </c>
      <c r="F420" s="17" t="s">
        <v>38</v>
      </c>
      <c r="G420" s="18">
        <v>1960</v>
      </c>
      <c r="H420" s="19">
        <v>53</v>
      </c>
      <c r="I420" s="18">
        <f t="shared" si="19"/>
        <v>36.981132075471699</v>
      </c>
      <c r="J420" s="18">
        <v>4383</v>
      </c>
      <c r="K420" s="20">
        <f t="shared" si="21"/>
        <v>1.4212991772941691E-4</v>
      </c>
      <c r="L420" s="18">
        <f t="shared" si="20"/>
        <v>44.545454545454547</v>
      </c>
      <c r="M420" s="24"/>
    </row>
    <row r="421" spans="1:13" s="22" customFormat="1">
      <c r="A421" s="16"/>
      <c r="B421" s="17" t="s">
        <v>740</v>
      </c>
      <c r="C421" s="23" t="s">
        <v>863</v>
      </c>
      <c r="D421" s="23" t="s">
        <v>864</v>
      </c>
      <c r="E421" s="18">
        <v>26</v>
      </c>
      <c r="F421" s="17" t="s">
        <v>38</v>
      </c>
      <c r="G421" s="18">
        <v>7274</v>
      </c>
      <c r="H421" s="19">
        <v>227</v>
      </c>
      <c r="I421" s="18">
        <f t="shared" si="19"/>
        <v>32.044052863436121</v>
      </c>
      <c r="J421" s="18">
        <v>14346</v>
      </c>
      <c r="K421" s="20">
        <f t="shared" si="21"/>
        <v>5.2747603141009114E-4</v>
      </c>
      <c r="L421" s="18">
        <f t="shared" si="20"/>
        <v>279.76923076923077</v>
      </c>
      <c r="M421" s="24"/>
    </row>
    <row r="422" spans="1:13" s="22" customFormat="1">
      <c r="A422" s="16"/>
      <c r="B422" s="17" t="s">
        <v>740</v>
      </c>
      <c r="C422" s="23" t="s">
        <v>865</v>
      </c>
      <c r="D422" s="23" t="s">
        <v>866</v>
      </c>
      <c r="E422" s="18">
        <v>6</v>
      </c>
      <c r="F422" s="17" t="s">
        <v>38</v>
      </c>
      <c r="G422" s="18">
        <v>2007.4</v>
      </c>
      <c r="H422" s="19">
        <v>51</v>
      </c>
      <c r="I422" s="18">
        <f t="shared" si="19"/>
        <v>39.360784313725489</v>
      </c>
      <c r="J422" s="18">
        <v>4772.8</v>
      </c>
      <c r="K422" s="20">
        <f t="shared" si="21"/>
        <v>1.4556714125001609E-4</v>
      </c>
      <c r="L422" s="18">
        <f t="shared" si="20"/>
        <v>334.56666666666666</v>
      </c>
      <c r="M422" s="24"/>
    </row>
    <row r="423" spans="1:13" s="22" customFormat="1">
      <c r="A423" s="16"/>
      <c r="B423" s="17" t="s">
        <v>740</v>
      </c>
      <c r="C423" s="23" t="s">
        <v>867</v>
      </c>
      <c r="D423" s="17" t="s">
        <v>868</v>
      </c>
      <c r="E423" s="18">
        <v>8.3000000000000007</v>
      </c>
      <c r="F423" s="17" t="s">
        <v>38</v>
      </c>
      <c r="G423" s="18">
        <v>2215.6</v>
      </c>
      <c r="H423" s="19">
        <v>43</v>
      </c>
      <c r="I423" s="18">
        <f t="shared" si="19"/>
        <v>51.525581395348837</v>
      </c>
      <c r="J423" s="18">
        <v>6997.2000000000007</v>
      </c>
      <c r="K423" s="20">
        <f t="shared" si="21"/>
        <v>1.6066481924555923E-4</v>
      </c>
      <c r="L423" s="18">
        <f t="shared" si="20"/>
        <v>266.93975903614455</v>
      </c>
      <c r="M423" s="24"/>
    </row>
    <row r="424" spans="1:13" s="22" customFormat="1">
      <c r="A424" s="16"/>
      <c r="B424" s="17" t="s">
        <v>740</v>
      </c>
      <c r="C424" s="23" t="s">
        <v>869</v>
      </c>
      <c r="D424" s="17" t="s">
        <v>870</v>
      </c>
      <c r="E424" s="18">
        <v>42</v>
      </c>
      <c r="F424" s="17" t="s">
        <v>38</v>
      </c>
      <c r="G424" s="18">
        <v>4214.5</v>
      </c>
      <c r="H424" s="19">
        <v>4</v>
      </c>
      <c r="I424" s="18">
        <f t="shared" si="19"/>
        <v>1053.625</v>
      </c>
      <c r="J424" s="18">
        <v>9489.5</v>
      </c>
      <c r="K424" s="20">
        <f t="shared" si="21"/>
        <v>3.056155807503202E-4</v>
      </c>
      <c r="L424" s="18">
        <f t="shared" si="20"/>
        <v>100.3452380952381</v>
      </c>
      <c r="M424" s="24"/>
    </row>
    <row r="425" spans="1:13" s="22" customFormat="1">
      <c r="A425" s="16"/>
      <c r="B425" s="17" t="s">
        <v>740</v>
      </c>
      <c r="C425" s="23" t="s">
        <v>871</v>
      </c>
      <c r="D425" s="17" t="s">
        <v>872</v>
      </c>
      <c r="E425" s="18">
        <v>40</v>
      </c>
      <c r="F425" s="17" t="s">
        <v>38</v>
      </c>
      <c r="G425" s="18">
        <v>2180</v>
      </c>
      <c r="H425" s="19">
        <v>34</v>
      </c>
      <c r="I425" s="18">
        <f t="shared" si="19"/>
        <v>64.117647058823536</v>
      </c>
      <c r="J425" s="18">
        <v>4247</v>
      </c>
      <c r="K425" s="20">
        <f t="shared" si="21"/>
        <v>1.5808327584190249E-4</v>
      </c>
      <c r="L425" s="18">
        <f t="shared" si="20"/>
        <v>54.5</v>
      </c>
      <c r="M425" s="24"/>
    </row>
    <row r="426" spans="1:13" s="22" customFormat="1">
      <c r="A426" s="16"/>
      <c r="B426" s="17" t="s">
        <v>740</v>
      </c>
      <c r="C426" s="23" t="s">
        <v>873</v>
      </c>
      <c r="D426" s="17" t="s">
        <v>874</v>
      </c>
      <c r="E426" s="18">
        <v>30.23</v>
      </c>
      <c r="F426" s="17" t="s">
        <v>45</v>
      </c>
      <c r="G426" s="18">
        <v>734</v>
      </c>
      <c r="H426" s="19">
        <v>3</v>
      </c>
      <c r="I426" s="18">
        <f t="shared" si="19"/>
        <v>244.66666666666666</v>
      </c>
      <c r="J426" s="18">
        <v>3556</v>
      </c>
      <c r="K426" s="20">
        <f t="shared" si="21"/>
        <v>5.3226203884383682E-5</v>
      </c>
      <c r="L426" s="18">
        <f t="shared" si="20"/>
        <v>24.280516043665234</v>
      </c>
      <c r="M426" s="24"/>
    </row>
    <row r="427" spans="1:13" s="22" customFormat="1">
      <c r="A427" s="16"/>
      <c r="B427" s="17" t="s">
        <v>740</v>
      </c>
      <c r="C427" s="23" t="s">
        <v>875</v>
      </c>
      <c r="D427" s="17" t="s">
        <v>876</v>
      </c>
      <c r="E427" s="18">
        <v>6</v>
      </c>
      <c r="F427" s="17" t="s">
        <v>83</v>
      </c>
      <c r="G427" s="18">
        <v>139</v>
      </c>
      <c r="H427" s="19">
        <v>1</v>
      </c>
      <c r="I427" s="18">
        <f t="shared" si="19"/>
        <v>139</v>
      </c>
      <c r="J427" s="18">
        <v>417</v>
      </c>
      <c r="K427" s="20">
        <f t="shared" si="21"/>
        <v>1.0079621716524975E-5</v>
      </c>
      <c r="L427" s="18">
        <f t="shared" si="20"/>
        <v>23.166666666666668</v>
      </c>
      <c r="M427" s="24"/>
    </row>
    <row r="428" spans="1:13" s="22" customFormat="1">
      <c r="A428" s="16"/>
      <c r="B428" s="17" t="s">
        <v>804</v>
      </c>
      <c r="C428" s="23" t="s">
        <v>877</v>
      </c>
      <c r="D428" s="23" t="s">
        <v>878</v>
      </c>
      <c r="E428" s="18">
        <v>1303.8599999999999</v>
      </c>
      <c r="F428" s="17" t="s">
        <v>31</v>
      </c>
      <c r="G428" s="18">
        <v>73014</v>
      </c>
      <c r="H428" s="19">
        <v>1398</v>
      </c>
      <c r="I428" s="18">
        <f t="shared" si="19"/>
        <v>52.227467811158796</v>
      </c>
      <c r="J428" s="18">
        <v>181498</v>
      </c>
      <c r="K428" s="20">
        <f t="shared" si="21"/>
        <v>5.2946294964773708E-3</v>
      </c>
      <c r="L428" s="18">
        <f t="shared" si="20"/>
        <v>55.998343380424281</v>
      </c>
      <c r="M428" s="32"/>
    </row>
    <row r="429" spans="1:13" s="22" customFormat="1">
      <c r="A429" s="16"/>
      <c r="B429" s="17" t="s">
        <v>740</v>
      </c>
      <c r="C429" s="23" t="s">
        <v>879</v>
      </c>
      <c r="D429" s="23" t="s">
        <v>880</v>
      </c>
      <c r="E429" s="18">
        <v>6</v>
      </c>
      <c r="F429" s="17" t="s">
        <v>38</v>
      </c>
      <c r="G429" s="18">
        <v>2578</v>
      </c>
      <c r="H429" s="19">
        <v>100</v>
      </c>
      <c r="I429" s="18">
        <f t="shared" si="19"/>
        <v>25.78</v>
      </c>
      <c r="J429" s="18">
        <v>5175</v>
      </c>
      <c r="K429" s="20">
        <f t="shared" si="21"/>
        <v>1.8694435097267183E-4</v>
      </c>
      <c r="L429" s="18">
        <f t="shared" si="20"/>
        <v>429.66666666666669</v>
      </c>
      <c r="M429" s="32"/>
    </row>
    <row r="430" spans="1:13" s="22" customFormat="1">
      <c r="A430" s="16"/>
      <c r="B430" s="17" t="s">
        <v>740</v>
      </c>
      <c r="C430" s="23" t="s">
        <v>881</v>
      </c>
      <c r="D430" s="23" t="s">
        <v>882</v>
      </c>
      <c r="E430" s="18">
        <v>6</v>
      </c>
      <c r="F430" s="17" t="s">
        <v>38</v>
      </c>
      <c r="G430" s="18">
        <v>856</v>
      </c>
      <c r="H430" s="19">
        <v>8</v>
      </c>
      <c r="I430" s="18">
        <f t="shared" si="19"/>
        <v>107</v>
      </c>
      <c r="J430" s="18">
        <v>2444</v>
      </c>
      <c r="K430" s="20">
        <f t="shared" si="21"/>
        <v>6.2073066110398406E-5</v>
      </c>
      <c r="L430" s="18">
        <f t="shared" si="20"/>
        <v>142.66666666666666</v>
      </c>
      <c r="M430" s="32"/>
    </row>
    <row r="431" spans="1:13" s="22" customFormat="1">
      <c r="A431" s="16"/>
      <c r="B431" s="17" t="s">
        <v>740</v>
      </c>
      <c r="C431" s="23" t="s">
        <v>883</v>
      </c>
      <c r="D431" s="23" t="s">
        <v>884</v>
      </c>
      <c r="E431" s="18">
        <v>4886.24</v>
      </c>
      <c r="F431" s="17" t="s">
        <v>31</v>
      </c>
      <c r="G431" s="18">
        <v>420762</v>
      </c>
      <c r="H431" s="19">
        <v>5891</v>
      </c>
      <c r="I431" s="18">
        <f t="shared" si="19"/>
        <v>71.424545917501277</v>
      </c>
      <c r="J431" s="18">
        <v>812663</v>
      </c>
      <c r="K431" s="20">
        <f t="shared" si="21"/>
        <v>3.0511667573298429E-2</v>
      </c>
      <c r="L431" s="18">
        <f t="shared" si="20"/>
        <v>86.111611382167069</v>
      </c>
      <c r="M431" s="32"/>
    </row>
    <row r="432" spans="1:13" s="22" customFormat="1">
      <c r="A432" s="16"/>
      <c r="B432" s="17" t="s">
        <v>740</v>
      </c>
      <c r="C432" s="23" t="s">
        <v>885</v>
      </c>
      <c r="D432" s="23" t="s">
        <v>886</v>
      </c>
      <c r="E432" s="18">
        <v>3</v>
      </c>
      <c r="F432" s="17" t="s">
        <v>31</v>
      </c>
      <c r="G432" s="18">
        <v>2625</v>
      </c>
      <c r="H432" s="19">
        <v>63</v>
      </c>
      <c r="I432" s="18">
        <f t="shared" si="19"/>
        <v>41.666666666666664</v>
      </c>
      <c r="J432" s="18">
        <v>4080</v>
      </c>
      <c r="K432" s="20">
        <f t="shared" si="21"/>
        <v>1.9035256838761193E-4</v>
      </c>
      <c r="L432" s="18">
        <f t="shared" si="20"/>
        <v>875</v>
      </c>
      <c r="M432" s="32"/>
    </row>
    <row r="433" spans="1:13" s="22" customFormat="1">
      <c r="A433" s="16"/>
      <c r="B433" s="17" t="s">
        <v>804</v>
      </c>
      <c r="C433" s="23" t="s">
        <v>887</v>
      </c>
      <c r="D433" s="23" t="s">
        <v>888</v>
      </c>
      <c r="E433" s="18">
        <v>1061.92</v>
      </c>
      <c r="F433" s="17" t="s">
        <v>664</v>
      </c>
      <c r="G433" s="18">
        <v>99951</v>
      </c>
      <c r="H433" s="19">
        <v>613</v>
      </c>
      <c r="I433" s="18">
        <f t="shared" si="19"/>
        <v>163.05220228384991</v>
      </c>
      <c r="J433" s="18">
        <v>318370</v>
      </c>
      <c r="K433" s="20">
        <f t="shared" si="21"/>
        <v>7.2479731668229335E-3</v>
      </c>
      <c r="L433" s="18">
        <f t="shared" si="20"/>
        <v>94.122909447039319</v>
      </c>
      <c r="M433" s="32"/>
    </row>
    <row r="434" spans="1:13" s="39" customFormat="1">
      <c r="A434" s="25" t="s">
        <v>27</v>
      </c>
      <c r="B434" s="26"/>
      <c r="C434" s="26"/>
      <c r="D434" s="27"/>
      <c r="E434" s="28">
        <f>SUM(E392:E433)</f>
        <v>10499.82</v>
      </c>
      <c r="F434" s="27"/>
      <c r="G434" s="28">
        <f>SUM(G392:G433)</f>
        <v>1057882.3400000001</v>
      </c>
      <c r="H434" s="29">
        <f>SUM(H392:H433)</f>
        <v>17166</v>
      </c>
      <c r="I434" s="28">
        <f t="shared" si="19"/>
        <v>61.626607246883381</v>
      </c>
      <c r="J434" s="28">
        <f>SUM(J392:J433)</f>
        <v>2641814.79</v>
      </c>
      <c r="K434" s="30">
        <f t="shared" si="21"/>
        <v>7.6712617322246462E-2</v>
      </c>
      <c r="L434" s="28">
        <f t="shared" si="20"/>
        <v>100.75242623206876</v>
      </c>
      <c r="M434" s="31"/>
    </row>
    <row r="435" spans="1:13" s="22" customFormat="1">
      <c r="A435" s="16"/>
      <c r="B435" s="17" t="s">
        <v>889</v>
      </c>
      <c r="C435" s="23" t="s">
        <v>890</v>
      </c>
      <c r="D435" s="23" t="s">
        <v>891</v>
      </c>
      <c r="E435" s="18">
        <v>4996.6400000000003</v>
      </c>
      <c r="F435" s="17" t="s">
        <v>664</v>
      </c>
      <c r="G435" s="18">
        <v>94675</v>
      </c>
      <c r="H435" s="19">
        <v>2</v>
      </c>
      <c r="I435" s="18">
        <f t="shared" si="19"/>
        <v>47337.5</v>
      </c>
      <c r="J435" s="18">
        <v>203479</v>
      </c>
      <c r="K435" s="20">
        <f t="shared" si="21"/>
        <v>6.8653826331798702E-3</v>
      </c>
      <c r="L435" s="18">
        <f t="shared" si="20"/>
        <v>18.947732876493003</v>
      </c>
      <c r="M435" s="24"/>
    </row>
    <row r="436" spans="1:13" s="22" customFormat="1">
      <c r="A436" s="16"/>
      <c r="B436" s="17" t="s">
        <v>889</v>
      </c>
      <c r="C436" s="23" t="s">
        <v>892</v>
      </c>
      <c r="D436" s="23" t="s">
        <v>893</v>
      </c>
      <c r="E436" s="18">
        <v>2666</v>
      </c>
      <c r="F436" s="17" t="s">
        <v>664</v>
      </c>
      <c r="G436" s="18">
        <v>103297</v>
      </c>
      <c r="H436" s="19">
        <v>271</v>
      </c>
      <c r="I436" s="18">
        <f t="shared" si="19"/>
        <v>381.16974169741695</v>
      </c>
      <c r="J436" s="18">
        <v>350976</v>
      </c>
      <c r="K436" s="20">
        <f t="shared" si="21"/>
        <v>7.4906092406610099E-3</v>
      </c>
      <c r="L436" s="18">
        <f t="shared" si="20"/>
        <v>38.746061515378848</v>
      </c>
      <c r="M436" s="21"/>
    </row>
    <row r="437" spans="1:13" s="22" customFormat="1">
      <c r="A437" s="16"/>
      <c r="B437" s="17" t="s">
        <v>894</v>
      </c>
      <c r="C437" s="23" t="s">
        <v>895</v>
      </c>
      <c r="D437" s="23" t="s">
        <v>896</v>
      </c>
      <c r="E437" s="18">
        <v>602.41</v>
      </c>
      <c r="F437" s="17" t="s">
        <v>664</v>
      </c>
      <c r="G437" s="18">
        <v>79516</v>
      </c>
      <c r="H437" s="19">
        <v>418</v>
      </c>
      <c r="I437" s="18">
        <f t="shared" si="19"/>
        <v>190.22966507177034</v>
      </c>
      <c r="J437" s="18">
        <v>208890</v>
      </c>
      <c r="K437" s="20">
        <f t="shared" si="21"/>
        <v>5.7661237439654671E-3</v>
      </c>
      <c r="L437" s="18">
        <f t="shared" si="20"/>
        <v>131.99648080211153</v>
      </c>
      <c r="M437" s="21"/>
    </row>
    <row r="438" spans="1:13" s="22" customFormat="1">
      <c r="A438" s="16"/>
      <c r="B438" s="17" t="s">
        <v>894</v>
      </c>
      <c r="C438" s="23" t="s">
        <v>897</v>
      </c>
      <c r="D438" s="23" t="s">
        <v>898</v>
      </c>
      <c r="E438" s="18">
        <v>200</v>
      </c>
      <c r="F438" s="17" t="s">
        <v>664</v>
      </c>
      <c r="G438" s="18">
        <v>22939</v>
      </c>
      <c r="H438" s="19">
        <v>42</v>
      </c>
      <c r="I438" s="18">
        <f t="shared" si="19"/>
        <v>546.16666666666663</v>
      </c>
      <c r="J438" s="18">
        <v>54603</v>
      </c>
      <c r="K438" s="20">
        <f t="shared" si="21"/>
        <v>1.6634276442832115E-3</v>
      </c>
      <c r="L438" s="18">
        <f t="shared" si="20"/>
        <v>114.69499999999999</v>
      </c>
      <c r="M438" s="21"/>
    </row>
    <row r="439" spans="1:13" s="22" customFormat="1">
      <c r="A439" s="16"/>
      <c r="B439" s="17" t="s">
        <v>889</v>
      </c>
      <c r="C439" s="23" t="s">
        <v>899</v>
      </c>
      <c r="D439" s="23" t="s">
        <v>900</v>
      </c>
      <c r="E439" s="18">
        <v>257.77999999999997</v>
      </c>
      <c r="F439" s="17" t="s">
        <v>21</v>
      </c>
      <c r="G439" s="18">
        <v>29544</v>
      </c>
      <c r="H439" s="19">
        <v>10</v>
      </c>
      <c r="I439" s="18">
        <f t="shared" si="19"/>
        <v>2954.4</v>
      </c>
      <c r="J439" s="18">
        <v>29639</v>
      </c>
      <c r="K439" s="20">
        <f t="shared" si="21"/>
        <v>2.1423909639785169E-3</v>
      </c>
      <c r="L439" s="18">
        <f t="shared" si="20"/>
        <v>114.60935681588953</v>
      </c>
      <c r="M439" s="24"/>
    </row>
    <row r="440" spans="1:13" s="22" customFormat="1">
      <c r="A440" s="16"/>
      <c r="B440" s="17" t="s">
        <v>889</v>
      </c>
      <c r="C440" s="23" t="s">
        <v>901</v>
      </c>
      <c r="D440" s="23" t="s">
        <v>902</v>
      </c>
      <c r="E440" s="18">
        <v>197.41</v>
      </c>
      <c r="F440" s="17" t="s">
        <v>21</v>
      </c>
      <c r="G440" s="18">
        <v>818</v>
      </c>
      <c r="H440" s="19">
        <v>2</v>
      </c>
      <c r="I440" s="18">
        <f t="shared" si="19"/>
        <v>409</v>
      </c>
      <c r="J440" s="18">
        <v>6688</v>
      </c>
      <c r="K440" s="20">
        <f t="shared" si="21"/>
        <v>5.931748607278726E-5</v>
      </c>
      <c r="L440" s="18">
        <f t="shared" si="20"/>
        <v>4.1436604022086012</v>
      </c>
      <c r="M440" s="21"/>
    </row>
    <row r="441" spans="1:13" s="39" customFormat="1">
      <c r="A441" s="25" t="s">
        <v>27</v>
      </c>
      <c r="B441" s="26"/>
      <c r="C441" s="26"/>
      <c r="D441" s="27"/>
      <c r="E441" s="28">
        <f>SUM(E435:E440)</f>
        <v>8920.2400000000016</v>
      </c>
      <c r="F441" s="27"/>
      <c r="G441" s="28">
        <f>SUM(G435:G440)</f>
        <v>330789</v>
      </c>
      <c r="H441" s="29">
        <f>SUM(H435:H440)</f>
        <v>745</v>
      </c>
      <c r="I441" s="28">
        <f t="shared" si="19"/>
        <v>444.01208053691278</v>
      </c>
      <c r="J441" s="28">
        <f>SUM(J435:J440)</f>
        <v>854275</v>
      </c>
      <c r="K441" s="30">
        <f t="shared" si="21"/>
        <v>2.3987251712140865E-2</v>
      </c>
      <c r="L441" s="28">
        <f t="shared" si="20"/>
        <v>37.082970861770526</v>
      </c>
      <c r="M441" s="31"/>
    </row>
    <row r="442" spans="1:13" s="22" customFormat="1">
      <c r="A442" s="16"/>
      <c r="B442" s="17" t="s">
        <v>903</v>
      </c>
      <c r="C442" s="23" t="s">
        <v>904</v>
      </c>
      <c r="D442" s="23" t="s">
        <v>905</v>
      </c>
      <c r="E442" s="18">
        <v>90.58</v>
      </c>
      <c r="F442" s="17" t="s">
        <v>48</v>
      </c>
      <c r="G442" s="18">
        <v>19359</v>
      </c>
      <c r="H442" s="19">
        <v>102</v>
      </c>
      <c r="I442" s="18">
        <f t="shared" si="19"/>
        <v>189.79411764705881</v>
      </c>
      <c r="J442" s="18">
        <v>56918.3</v>
      </c>
      <c r="K442" s="20">
        <f t="shared" si="21"/>
        <v>1.4038229986345827E-3</v>
      </c>
      <c r="L442" s="18">
        <f t="shared" si="20"/>
        <v>213.72267608743653</v>
      </c>
      <c r="M442" s="24"/>
    </row>
    <row r="443" spans="1:13" s="22" customFormat="1">
      <c r="A443" s="16"/>
      <c r="B443" s="17" t="s">
        <v>903</v>
      </c>
      <c r="C443" s="23" t="s">
        <v>906</v>
      </c>
      <c r="D443" s="23" t="s">
        <v>907</v>
      </c>
      <c r="E443" s="18">
        <v>35.65</v>
      </c>
      <c r="F443" s="17" t="s">
        <v>35</v>
      </c>
      <c r="G443" s="18">
        <v>11260</v>
      </c>
      <c r="H443" s="19">
        <v>23</v>
      </c>
      <c r="I443" s="18">
        <f t="shared" si="19"/>
        <v>489.56521739130437</v>
      </c>
      <c r="J443" s="18">
        <v>27418</v>
      </c>
      <c r="K443" s="20">
        <f t="shared" si="21"/>
        <v>8.1652187430267069E-4</v>
      </c>
      <c r="L443" s="18">
        <f t="shared" si="20"/>
        <v>315.84852734922862</v>
      </c>
      <c r="M443" s="24"/>
    </row>
    <row r="444" spans="1:13" s="22" customFormat="1">
      <c r="A444" s="16"/>
      <c r="B444" s="17" t="s">
        <v>903</v>
      </c>
      <c r="C444" s="23" t="s">
        <v>908</v>
      </c>
      <c r="D444" s="23" t="s">
        <v>537</v>
      </c>
      <c r="E444" s="18">
        <v>31.21</v>
      </c>
      <c r="F444" s="17" t="s">
        <v>45</v>
      </c>
      <c r="G444" s="18">
        <v>12640</v>
      </c>
      <c r="H444" s="19">
        <v>17</v>
      </c>
      <c r="I444" s="18">
        <f t="shared" si="19"/>
        <v>743.52941176470586</v>
      </c>
      <c r="J444" s="18">
        <v>45600</v>
      </c>
      <c r="K444" s="20">
        <f t="shared" si="21"/>
        <v>9.1659293882644381E-4</v>
      </c>
      <c r="L444" s="18">
        <f t="shared" si="20"/>
        <v>404.9983979493752</v>
      </c>
      <c r="M444" s="24"/>
    </row>
    <row r="445" spans="1:13" s="42" customFormat="1">
      <c r="A445" s="16"/>
      <c r="B445" s="17" t="s">
        <v>903</v>
      </c>
      <c r="C445" s="23" t="s">
        <v>909</v>
      </c>
      <c r="D445" s="23" t="s">
        <v>910</v>
      </c>
      <c r="E445" s="18">
        <v>51.68</v>
      </c>
      <c r="F445" s="17" t="s">
        <v>83</v>
      </c>
      <c r="G445" s="18">
        <v>8758.7999999999993</v>
      </c>
      <c r="H445" s="19">
        <v>97</v>
      </c>
      <c r="I445" s="18">
        <f t="shared" si="19"/>
        <v>90.296907216494844</v>
      </c>
      <c r="J445" s="18">
        <v>24695.399999999998</v>
      </c>
      <c r="K445" s="20">
        <f t="shared" si="21"/>
        <v>6.3514669561653915E-4</v>
      </c>
      <c r="L445" s="18">
        <f t="shared" si="20"/>
        <v>169.48142414860681</v>
      </c>
      <c r="M445" s="24"/>
    </row>
    <row r="446" spans="1:13" s="42" customFormat="1">
      <c r="A446" s="16"/>
      <c r="B446" s="17" t="s">
        <v>903</v>
      </c>
      <c r="C446" s="23" t="s">
        <v>911</v>
      </c>
      <c r="D446" s="23" t="s">
        <v>912</v>
      </c>
      <c r="E446" s="18">
        <v>46.85</v>
      </c>
      <c r="F446" s="17" t="s">
        <v>83</v>
      </c>
      <c r="G446" s="18">
        <v>17470</v>
      </c>
      <c r="H446" s="19">
        <v>41</v>
      </c>
      <c r="I446" s="18">
        <f t="shared" si="19"/>
        <v>426.09756097560978</v>
      </c>
      <c r="J446" s="18">
        <v>67968</v>
      </c>
      <c r="K446" s="20">
        <f t="shared" si="21"/>
        <v>1.2668416646596497E-3</v>
      </c>
      <c r="L446" s="18">
        <f t="shared" si="20"/>
        <v>372.89220917822837</v>
      </c>
      <c r="M446" s="24"/>
    </row>
    <row r="447" spans="1:13" s="42" customFormat="1">
      <c r="A447" s="16"/>
      <c r="B447" s="17" t="s">
        <v>903</v>
      </c>
      <c r="C447" s="23" t="s">
        <v>913</v>
      </c>
      <c r="D447" s="23" t="s">
        <v>914</v>
      </c>
      <c r="E447" s="18">
        <v>42.06</v>
      </c>
      <c r="F447" s="17" t="s">
        <v>98</v>
      </c>
      <c r="G447" s="18">
        <v>7160</v>
      </c>
      <c r="H447" s="19">
        <v>10</v>
      </c>
      <c r="I447" s="18">
        <f t="shared" si="19"/>
        <v>716</v>
      </c>
      <c r="J447" s="18">
        <v>39635</v>
      </c>
      <c r="K447" s="20">
        <f t="shared" si="21"/>
        <v>5.1920929129725766E-4</v>
      </c>
      <c r="L447" s="18">
        <f t="shared" si="20"/>
        <v>170.23300047551118</v>
      </c>
      <c r="M447" s="24"/>
    </row>
    <row r="448" spans="1:13" s="42" customFormat="1">
      <c r="A448" s="16"/>
      <c r="B448" s="17" t="s">
        <v>903</v>
      </c>
      <c r="C448" s="23" t="s">
        <v>915</v>
      </c>
      <c r="D448" s="23" t="s">
        <v>916</v>
      </c>
      <c r="E448" s="18">
        <v>19</v>
      </c>
      <c r="F448" s="17" t="s">
        <v>35</v>
      </c>
      <c r="G448" s="18">
        <v>5869.6</v>
      </c>
      <c r="H448" s="19">
        <v>22</v>
      </c>
      <c r="I448" s="18">
        <f t="shared" si="19"/>
        <v>266.8</v>
      </c>
      <c r="J448" s="18">
        <v>11098.2</v>
      </c>
      <c r="K448" s="20">
        <f t="shared" si="21"/>
        <v>4.2563559444111509E-4</v>
      </c>
      <c r="L448" s="18">
        <f t="shared" si="20"/>
        <v>308.92631578947368</v>
      </c>
      <c r="M448" s="24"/>
    </row>
    <row r="449" spans="1:13" s="42" customFormat="1">
      <c r="A449" s="16"/>
      <c r="B449" s="17" t="s">
        <v>903</v>
      </c>
      <c r="C449" s="23" t="s">
        <v>917</v>
      </c>
      <c r="D449" s="23" t="s">
        <v>918</v>
      </c>
      <c r="E449" s="18">
        <v>176.7</v>
      </c>
      <c r="F449" s="17" t="s">
        <v>98</v>
      </c>
      <c r="G449" s="18">
        <v>25863</v>
      </c>
      <c r="H449" s="19">
        <v>35</v>
      </c>
      <c r="I449" s="18">
        <f t="shared" si="19"/>
        <v>738.94285714285718</v>
      </c>
      <c r="J449" s="18">
        <v>61367</v>
      </c>
      <c r="K449" s="20">
        <f t="shared" si="21"/>
        <v>1.8754622766509743E-3</v>
      </c>
      <c r="L449" s="18">
        <f t="shared" si="20"/>
        <v>146.36672325976232</v>
      </c>
      <c r="M449" s="24"/>
    </row>
    <row r="450" spans="1:13" s="42" customFormat="1">
      <c r="A450" s="16"/>
      <c r="B450" s="17" t="s">
        <v>903</v>
      </c>
      <c r="C450" s="23" t="s">
        <v>919</v>
      </c>
      <c r="D450" s="23" t="s">
        <v>920</v>
      </c>
      <c r="E450" s="18">
        <v>120</v>
      </c>
      <c r="F450" s="17" t="s">
        <v>31</v>
      </c>
      <c r="G450" s="18">
        <v>4940</v>
      </c>
      <c r="H450" s="19">
        <v>10</v>
      </c>
      <c r="I450" s="18">
        <f t="shared" si="19"/>
        <v>494</v>
      </c>
      <c r="J450" s="18">
        <v>62840</v>
      </c>
      <c r="K450" s="20">
        <f t="shared" si="21"/>
        <v>3.5822540488944873E-4</v>
      </c>
      <c r="L450" s="18">
        <f t="shared" si="20"/>
        <v>41.166666666666664</v>
      </c>
      <c r="M450" s="24"/>
    </row>
    <row r="451" spans="1:13" s="42" customFormat="1">
      <c r="A451" s="16"/>
      <c r="B451" s="17" t="s">
        <v>903</v>
      </c>
      <c r="C451" s="23" t="s">
        <v>921</v>
      </c>
      <c r="D451" s="23" t="s">
        <v>922</v>
      </c>
      <c r="E451" s="18">
        <v>78.430000000000007</v>
      </c>
      <c r="F451" s="17" t="s">
        <v>103</v>
      </c>
      <c r="G451" s="18">
        <v>12913</v>
      </c>
      <c r="H451" s="19">
        <v>142</v>
      </c>
      <c r="I451" s="18">
        <f t="shared" si="19"/>
        <v>90.936619718309856</v>
      </c>
      <c r="J451" s="18">
        <v>67287</v>
      </c>
      <c r="K451" s="20">
        <f t="shared" si="21"/>
        <v>9.3638960593875537E-4</v>
      </c>
      <c r="L451" s="18">
        <f t="shared" si="20"/>
        <v>164.64363126354709</v>
      </c>
      <c r="M451" s="24"/>
    </row>
    <row r="452" spans="1:13" s="42" customFormat="1">
      <c r="A452" s="16"/>
      <c r="B452" s="17" t="s">
        <v>923</v>
      </c>
      <c r="C452" s="23" t="s">
        <v>924</v>
      </c>
      <c r="D452" s="23" t="s">
        <v>862</v>
      </c>
      <c r="E452" s="18">
        <v>88.82</v>
      </c>
      <c r="F452" s="17" t="s">
        <v>38</v>
      </c>
      <c r="G452" s="18">
        <v>10318.299999999999</v>
      </c>
      <c r="H452" s="19">
        <v>325</v>
      </c>
      <c r="I452" s="18">
        <f t="shared" si="19"/>
        <v>31.748615384615384</v>
      </c>
      <c r="J452" s="18">
        <v>38628.199999999997</v>
      </c>
      <c r="K452" s="20">
        <f t="shared" si="21"/>
        <v>7.4823425005481753E-4</v>
      </c>
      <c r="L452" s="18">
        <f t="shared" si="20"/>
        <v>116.17090745327629</v>
      </c>
      <c r="M452" s="24"/>
    </row>
    <row r="453" spans="1:13" s="46" customFormat="1">
      <c r="A453" s="16"/>
      <c r="B453" s="45" t="s">
        <v>903</v>
      </c>
      <c r="C453" s="23" t="s">
        <v>925</v>
      </c>
      <c r="D453" s="23" t="s">
        <v>926</v>
      </c>
      <c r="E453" s="18">
        <v>165.15</v>
      </c>
      <c r="F453" s="17" t="s">
        <v>35</v>
      </c>
      <c r="G453" s="18">
        <v>15912</v>
      </c>
      <c r="H453" s="19">
        <v>111</v>
      </c>
      <c r="I453" s="18">
        <f t="shared" si="19"/>
        <v>143.35135135135135</v>
      </c>
      <c r="J453" s="18">
        <v>50303</v>
      </c>
      <c r="K453" s="20">
        <f t="shared" si="21"/>
        <v>1.1538628831175928E-3</v>
      </c>
      <c r="L453" s="18">
        <f t="shared" si="20"/>
        <v>96.348773841961844</v>
      </c>
      <c r="M453" s="24"/>
    </row>
    <row r="454" spans="1:13" s="42" customFormat="1">
      <c r="A454" s="16"/>
      <c r="B454" s="17" t="s">
        <v>903</v>
      </c>
      <c r="C454" s="23" t="s">
        <v>927</v>
      </c>
      <c r="D454" s="23" t="s">
        <v>928</v>
      </c>
      <c r="E454" s="18">
        <v>76.64</v>
      </c>
      <c r="F454" s="17" t="s">
        <v>45</v>
      </c>
      <c r="G454" s="18">
        <v>55761</v>
      </c>
      <c r="H454" s="19">
        <v>91</v>
      </c>
      <c r="I454" s="18">
        <f t="shared" si="19"/>
        <v>612.75824175824175</v>
      </c>
      <c r="J454" s="18">
        <v>167671</v>
      </c>
      <c r="K454" s="20">
        <f t="shared" si="21"/>
        <v>4.0435236441377633E-3</v>
      </c>
      <c r="L454" s="18">
        <f t="shared" si="20"/>
        <v>727.57045929018784</v>
      </c>
      <c r="M454" s="24"/>
    </row>
    <row r="455" spans="1:13" s="42" customFormat="1">
      <c r="A455" s="16"/>
      <c r="B455" s="17" t="s">
        <v>903</v>
      </c>
      <c r="C455" s="23" t="s">
        <v>929</v>
      </c>
      <c r="D455" s="23" t="s">
        <v>930</v>
      </c>
      <c r="E455" s="18">
        <v>20.34</v>
      </c>
      <c r="F455" s="17" t="s">
        <v>83</v>
      </c>
      <c r="G455" s="18"/>
      <c r="H455" s="19"/>
      <c r="I455" s="18">
        <f t="shared" si="19"/>
        <v>0</v>
      </c>
      <c r="J455" s="18"/>
      <c r="K455" s="20">
        <f t="shared" si="21"/>
        <v>0</v>
      </c>
      <c r="L455" s="18">
        <f t="shared" si="20"/>
        <v>0</v>
      </c>
      <c r="M455" s="32"/>
    </row>
    <row r="456" spans="1:13" s="42" customFormat="1">
      <c r="A456" s="16"/>
      <c r="B456" s="17" t="s">
        <v>903</v>
      </c>
      <c r="C456" s="23" t="s">
        <v>931</v>
      </c>
      <c r="D456" s="23" t="s">
        <v>133</v>
      </c>
      <c r="E456" s="18">
        <v>20.34</v>
      </c>
      <c r="F456" s="17" t="s">
        <v>45</v>
      </c>
      <c r="G456" s="18">
        <v>5617</v>
      </c>
      <c r="H456" s="19">
        <v>8</v>
      </c>
      <c r="I456" s="18">
        <f t="shared" si="19"/>
        <v>702.125</v>
      </c>
      <c r="J456" s="18">
        <v>1136</v>
      </c>
      <c r="K456" s="20">
        <f t="shared" si="21"/>
        <v>4.0731823871741573E-4</v>
      </c>
      <c r="L456" s="18">
        <f t="shared" si="20"/>
        <v>276.15535889872172</v>
      </c>
      <c r="M456" s="32"/>
    </row>
    <row r="457" spans="1:13" s="42" customFormat="1">
      <c r="A457" s="16"/>
      <c r="B457" s="17" t="s">
        <v>903</v>
      </c>
      <c r="C457" s="23" t="s">
        <v>932</v>
      </c>
      <c r="D457" s="23" t="s">
        <v>933</v>
      </c>
      <c r="E457" s="18">
        <v>18</v>
      </c>
      <c r="F457" s="17" t="s">
        <v>83</v>
      </c>
      <c r="G457" s="18"/>
      <c r="H457" s="19"/>
      <c r="I457" s="18">
        <f t="shared" si="19"/>
        <v>0</v>
      </c>
      <c r="J457" s="18"/>
      <c r="K457" s="20">
        <f t="shared" si="21"/>
        <v>0</v>
      </c>
      <c r="L457" s="18">
        <f t="shared" si="20"/>
        <v>0</v>
      </c>
      <c r="M457" s="24"/>
    </row>
    <row r="458" spans="1:13" s="42" customFormat="1">
      <c r="A458" s="16"/>
      <c r="B458" s="17" t="s">
        <v>903</v>
      </c>
      <c r="C458" s="23" t="s">
        <v>934</v>
      </c>
      <c r="D458" s="23" t="s">
        <v>935</v>
      </c>
      <c r="E458" s="18">
        <v>18</v>
      </c>
      <c r="F458" s="17" t="s">
        <v>45</v>
      </c>
      <c r="G458" s="18">
        <v>2780</v>
      </c>
      <c r="H458" s="19">
        <v>2</v>
      </c>
      <c r="I458" s="18">
        <f t="shared" si="19"/>
        <v>1390</v>
      </c>
      <c r="J458" s="18">
        <v>10430</v>
      </c>
      <c r="K458" s="20">
        <f t="shared" si="21"/>
        <v>2.0159243433049949E-4</v>
      </c>
      <c r="L458" s="18">
        <f t="shared" si="20"/>
        <v>154.44444444444446</v>
      </c>
      <c r="M458" s="24"/>
    </row>
    <row r="459" spans="1:13" s="42" customFormat="1">
      <c r="A459" s="16"/>
      <c r="B459" s="17" t="s">
        <v>903</v>
      </c>
      <c r="C459" s="23" t="s">
        <v>936</v>
      </c>
      <c r="D459" s="23" t="s">
        <v>131</v>
      </c>
      <c r="E459" s="18">
        <v>21.31</v>
      </c>
      <c r="F459" s="17" t="s">
        <v>45</v>
      </c>
      <c r="G459" s="18">
        <v>5570</v>
      </c>
      <c r="H459" s="19">
        <v>9</v>
      </c>
      <c r="I459" s="18">
        <f t="shared" si="19"/>
        <v>618.88888888888891</v>
      </c>
      <c r="J459" s="18">
        <v>6290</v>
      </c>
      <c r="K459" s="20">
        <f t="shared" si="21"/>
        <v>4.0391002130247563E-4</v>
      </c>
      <c r="L459" s="18">
        <f t="shared" si="20"/>
        <v>261.37963397465978</v>
      </c>
      <c r="M459" s="24"/>
    </row>
    <row r="460" spans="1:13" s="42" customFormat="1">
      <c r="A460" s="16"/>
      <c r="B460" s="17" t="s">
        <v>903</v>
      </c>
      <c r="C460" s="23" t="s">
        <v>937</v>
      </c>
      <c r="D460" s="23" t="s">
        <v>938</v>
      </c>
      <c r="E460" s="18">
        <v>80</v>
      </c>
      <c r="F460" s="17" t="s">
        <v>83</v>
      </c>
      <c r="G460" s="18">
        <v>10795.8</v>
      </c>
      <c r="H460" s="19">
        <v>43</v>
      </c>
      <c r="I460" s="18">
        <f t="shared" si="19"/>
        <v>251.06511627906974</v>
      </c>
      <c r="J460" s="18">
        <v>48408</v>
      </c>
      <c r="K460" s="20">
        <f t="shared" si="21"/>
        <v>7.8286028868532599E-4</v>
      </c>
      <c r="L460" s="18">
        <f t="shared" si="20"/>
        <v>134.94749999999999</v>
      </c>
      <c r="M460" s="24"/>
    </row>
    <row r="461" spans="1:13" s="42" customFormat="1">
      <c r="A461" s="16"/>
      <c r="B461" s="17" t="s">
        <v>903</v>
      </c>
      <c r="C461" s="23" t="s">
        <v>939</v>
      </c>
      <c r="D461" s="23" t="s">
        <v>940</v>
      </c>
      <c r="E461" s="18">
        <v>19.7</v>
      </c>
      <c r="F461" s="17" t="s">
        <v>35</v>
      </c>
      <c r="G461" s="18"/>
      <c r="H461" s="19"/>
      <c r="I461" s="18">
        <f t="shared" si="19"/>
        <v>0</v>
      </c>
      <c r="J461" s="18"/>
      <c r="K461" s="20">
        <f t="shared" si="21"/>
        <v>0</v>
      </c>
      <c r="L461" s="18">
        <f t="shared" si="20"/>
        <v>0</v>
      </c>
      <c r="M461" s="24"/>
    </row>
    <row r="462" spans="1:13" s="42" customFormat="1">
      <c r="A462" s="16"/>
      <c r="B462" s="17" t="s">
        <v>903</v>
      </c>
      <c r="C462" s="23" t="s">
        <v>941</v>
      </c>
      <c r="D462" s="17" t="s">
        <v>942</v>
      </c>
      <c r="E462" s="18">
        <v>20</v>
      </c>
      <c r="F462" s="17" t="s">
        <v>35</v>
      </c>
      <c r="G462" s="18">
        <v>2143.4</v>
      </c>
      <c r="H462" s="19">
        <v>8</v>
      </c>
      <c r="I462" s="18">
        <f t="shared" si="19"/>
        <v>267.92500000000001</v>
      </c>
      <c r="J462" s="18">
        <v>20279.900000000001</v>
      </c>
      <c r="K462" s="20">
        <f t="shared" si="21"/>
        <v>1.5542921717409807E-4</v>
      </c>
      <c r="L462" s="18">
        <f t="shared" si="20"/>
        <v>107.17</v>
      </c>
      <c r="M462" s="24"/>
    </row>
    <row r="463" spans="1:13" s="42" customFormat="1">
      <c r="A463" s="16"/>
      <c r="B463" s="17" t="s">
        <v>903</v>
      </c>
      <c r="C463" s="23" t="s">
        <v>943</v>
      </c>
      <c r="D463" s="23" t="s">
        <v>944</v>
      </c>
      <c r="E463" s="18">
        <v>67</v>
      </c>
      <c r="F463" s="17" t="s">
        <v>38</v>
      </c>
      <c r="G463" s="18">
        <v>27245.13</v>
      </c>
      <c r="H463" s="19">
        <v>398</v>
      </c>
      <c r="I463" s="18">
        <f t="shared" si="19"/>
        <v>68.455100502512565</v>
      </c>
      <c r="J463" s="18">
        <v>97188.25</v>
      </c>
      <c r="K463" s="20">
        <f t="shared" si="21"/>
        <v>1.9756877986873821E-3</v>
      </c>
      <c r="L463" s="18">
        <f t="shared" si="20"/>
        <v>406.6437313432836</v>
      </c>
      <c r="M463" s="24"/>
    </row>
    <row r="464" spans="1:13">
      <c r="A464" s="16"/>
      <c r="B464" s="17" t="s">
        <v>903</v>
      </c>
      <c r="C464" s="23" t="s">
        <v>945</v>
      </c>
      <c r="D464" s="23" t="s">
        <v>946</v>
      </c>
      <c r="E464" s="18">
        <v>32</v>
      </c>
      <c r="F464" s="17" t="s">
        <v>38</v>
      </c>
      <c r="G464" s="18">
        <v>5266.6</v>
      </c>
      <c r="H464" s="19">
        <v>39</v>
      </c>
      <c r="I464" s="18">
        <f t="shared" si="19"/>
        <v>135.04102564102564</v>
      </c>
      <c r="J464" s="18">
        <v>19655.400000000001</v>
      </c>
      <c r="K464" s="20">
        <f t="shared" si="21"/>
        <v>3.8190889016007508E-4</v>
      </c>
      <c r="L464" s="18">
        <f t="shared" si="20"/>
        <v>164.58125000000001</v>
      </c>
      <c r="M464" s="24"/>
    </row>
    <row r="465" spans="1:13">
      <c r="A465" s="16"/>
      <c r="B465" s="17" t="s">
        <v>903</v>
      </c>
      <c r="C465" s="23" t="s">
        <v>947</v>
      </c>
      <c r="D465" s="23" t="s">
        <v>948</v>
      </c>
      <c r="E465" s="18">
        <v>14.95</v>
      </c>
      <c r="F465" s="17" t="s">
        <v>38</v>
      </c>
      <c r="G465" s="18">
        <v>2763.1</v>
      </c>
      <c r="H465" s="19">
        <v>65</v>
      </c>
      <c r="I465" s="18">
        <f t="shared" si="19"/>
        <v>42.509230769230768</v>
      </c>
      <c r="J465" s="18">
        <v>8396.1</v>
      </c>
      <c r="K465" s="20">
        <f t="shared" si="21"/>
        <v>2.0036692636640402E-4</v>
      </c>
      <c r="L465" s="18">
        <f t="shared" si="20"/>
        <v>184.8227424749164</v>
      </c>
      <c r="M465" s="24"/>
    </row>
    <row r="466" spans="1:13">
      <c r="A466" s="16"/>
      <c r="B466" s="17" t="s">
        <v>903</v>
      </c>
      <c r="C466" s="23" t="s">
        <v>949</v>
      </c>
      <c r="D466" s="23" t="s">
        <v>950</v>
      </c>
      <c r="E466" s="18">
        <v>24.5</v>
      </c>
      <c r="F466" s="17" t="s">
        <v>38</v>
      </c>
      <c r="G466" s="18">
        <v>7024</v>
      </c>
      <c r="H466" s="19">
        <v>275</v>
      </c>
      <c r="I466" s="18">
        <f t="shared" si="19"/>
        <v>25.541818181818183</v>
      </c>
      <c r="J466" s="18">
        <v>22355</v>
      </c>
      <c r="K466" s="20">
        <f t="shared" si="21"/>
        <v>5.0934721537317573E-4</v>
      </c>
      <c r="L466" s="18">
        <f t="shared" si="20"/>
        <v>286.69387755102042</v>
      </c>
      <c r="M466" s="24"/>
    </row>
    <row r="467" spans="1:13">
      <c r="A467" s="16"/>
      <c r="B467" s="17" t="s">
        <v>923</v>
      </c>
      <c r="C467" s="23" t="s">
        <v>951</v>
      </c>
      <c r="D467" s="23" t="s">
        <v>952</v>
      </c>
      <c r="E467" s="18">
        <v>24.5</v>
      </c>
      <c r="F467" s="17" t="s">
        <v>38</v>
      </c>
      <c r="G467" s="18">
        <v>6683.8</v>
      </c>
      <c r="H467" s="19">
        <v>311</v>
      </c>
      <c r="I467" s="18">
        <f t="shared" si="19"/>
        <v>21.491318327974277</v>
      </c>
      <c r="J467" s="18">
        <v>20913.099999999999</v>
      </c>
      <c r="K467" s="20">
        <f t="shared" si="21"/>
        <v>4.846775225101412E-4</v>
      </c>
      <c r="L467" s="18">
        <f t="shared" si="20"/>
        <v>272.80816326530612</v>
      </c>
      <c r="M467" s="24"/>
    </row>
    <row r="468" spans="1:13">
      <c r="A468" s="16"/>
      <c r="B468" s="17" t="s">
        <v>923</v>
      </c>
      <c r="C468" s="33" t="s">
        <v>953</v>
      </c>
      <c r="D468" s="23" t="s">
        <v>954</v>
      </c>
      <c r="E468" s="18">
        <v>141.97</v>
      </c>
      <c r="F468" s="17" t="s">
        <v>83</v>
      </c>
      <c r="G468" s="18">
        <v>22399.3</v>
      </c>
      <c r="H468" s="19">
        <v>40</v>
      </c>
      <c r="I468" s="18">
        <f t="shared" si="19"/>
        <v>559.98249999999996</v>
      </c>
      <c r="J468" s="18">
        <v>75217.5</v>
      </c>
      <c r="K468" s="20">
        <f t="shared" si="21"/>
        <v>1.6242911562227185E-3</v>
      </c>
      <c r="L468" s="18">
        <f t="shared" si="20"/>
        <v>157.7748820173276</v>
      </c>
      <c r="M468" s="24"/>
    </row>
    <row r="469" spans="1:13">
      <c r="A469" s="16"/>
      <c r="B469" s="45" t="s">
        <v>903</v>
      </c>
      <c r="C469" s="33" t="s">
        <v>955</v>
      </c>
      <c r="D469" s="23" t="s">
        <v>956</v>
      </c>
      <c r="E469" s="18">
        <v>38</v>
      </c>
      <c r="F469" s="17" t="s">
        <v>38</v>
      </c>
      <c r="G469" s="18">
        <v>8329.74</v>
      </c>
      <c r="H469" s="19">
        <v>266</v>
      </c>
      <c r="I469" s="18">
        <f t="shared" si="19"/>
        <v>31.314812030075188</v>
      </c>
      <c r="J469" s="18">
        <v>27828.800000000003</v>
      </c>
      <c r="K469" s="20">
        <f t="shared" ref="K469:K499" si="22">G469/$G$527</f>
        <v>6.0403329638134343E-4</v>
      </c>
      <c r="L469" s="18">
        <f t="shared" si="20"/>
        <v>219.20368421052632</v>
      </c>
      <c r="M469" s="24"/>
    </row>
    <row r="470" spans="1:13">
      <c r="A470" s="16"/>
      <c r="B470" s="45" t="s">
        <v>903</v>
      </c>
      <c r="C470" s="33" t="s">
        <v>957</v>
      </c>
      <c r="D470" s="23" t="s">
        <v>958</v>
      </c>
      <c r="E470" s="18">
        <v>40</v>
      </c>
      <c r="F470" s="17" t="s">
        <v>38</v>
      </c>
      <c r="G470" s="18">
        <v>17656.5</v>
      </c>
      <c r="H470" s="19">
        <v>640</v>
      </c>
      <c r="I470" s="18">
        <f t="shared" si="19"/>
        <v>27.588281250000001</v>
      </c>
      <c r="J470" s="18">
        <v>73818.5</v>
      </c>
      <c r="K470" s="20">
        <f t="shared" si="22"/>
        <v>1.2803657614231887E-3</v>
      </c>
      <c r="L470" s="18">
        <f t="shared" si="20"/>
        <v>441.41250000000002</v>
      </c>
      <c r="M470" s="24"/>
    </row>
    <row r="471" spans="1:13">
      <c r="A471" s="16"/>
      <c r="B471" s="45" t="s">
        <v>903</v>
      </c>
      <c r="C471" s="33" t="s">
        <v>959</v>
      </c>
      <c r="D471" s="23" t="s">
        <v>960</v>
      </c>
      <c r="E471" s="18">
        <v>17.079999999999998</v>
      </c>
      <c r="F471" s="17" t="s">
        <v>45</v>
      </c>
      <c r="G471" s="18">
        <v>32294</v>
      </c>
      <c r="H471" s="19">
        <v>6</v>
      </c>
      <c r="I471" s="18">
        <f t="shared" si="19"/>
        <v>5382.333333333333</v>
      </c>
      <c r="J471" s="18">
        <v>66385</v>
      </c>
      <c r="K471" s="20">
        <f t="shared" si="22"/>
        <v>2.3418079403845866E-3</v>
      </c>
      <c r="L471" s="18">
        <f t="shared" si="20"/>
        <v>1890.7494145199066</v>
      </c>
      <c r="M471" s="24"/>
    </row>
    <row r="472" spans="1:13">
      <c r="A472" s="16"/>
      <c r="B472" s="45" t="s">
        <v>903</v>
      </c>
      <c r="C472" s="23" t="s">
        <v>961</v>
      </c>
      <c r="D472" s="23" t="s">
        <v>962</v>
      </c>
      <c r="E472" s="18">
        <v>20</v>
      </c>
      <c r="F472" s="17" t="s">
        <v>45</v>
      </c>
      <c r="G472" s="18">
        <v>2438.1</v>
      </c>
      <c r="H472" s="19">
        <v>6</v>
      </c>
      <c r="I472" s="18">
        <f t="shared" si="19"/>
        <v>406.34999999999997</v>
      </c>
      <c r="J472" s="18">
        <v>5723.1</v>
      </c>
      <c r="K472" s="20">
        <f t="shared" si="22"/>
        <v>1.7679946551841396E-4</v>
      </c>
      <c r="L472" s="18">
        <f t="shared" si="20"/>
        <v>121.905</v>
      </c>
      <c r="M472" s="24"/>
    </row>
    <row r="473" spans="1:13">
      <c r="A473" s="16"/>
      <c r="B473" s="17" t="s">
        <v>903</v>
      </c>
      <c r="C473" s="23" t="s">
        <v>963</v>
      </c>
      <c r="D473" s="23" t="s">
        <v>964</v>
      </c>
      <c r="E473" s="18">
        <v>21.9</v>
      </c>
      <c r="F473" s="17" t="s">
        <v>35</v>
      </c>
      <c r="G473" s="18">
        <v>9516</v>
      </c>
      <c r="H473" s="19">
        <v>9</v>
      </c>
      <c r="I473" s="18">
        <f t="shared" si="19"/>
        <v>1057.3333333333333</v>
      </c>
      <c r="J473" s="18">
        <v>19217</v>
      </c>
      <c r="K473" s="20">
        <f t="shared" si="22"/>
        <v>6.9005525362914868E-4</v>
      </c>
      <c r="L473" s="18">
        <f t="shared" si="20"/>
        <v>434.52054794520552</v>
      </c>
      <c r="M473" s="24"/>
    </row>
    <row r="474" spans="1:13">
      <c r="A474" s="16"/>
      <c r="B474" s="45" t="s">
        <v>903</v>
      </c>
      <c r="C474" s="33" t="s">
        <v>965</v>
      </c>
      <c r="D474" s="23" t="s">
        <v>966</v>
      </c>
      <c r="E474" s="18">
        <v>20</v>
      </c>
      <c r="F474" s="17" t="s">
        <v>45</v>
      </c>
      <c r="G474" s="18">
        <v>3464</v>
      </c>
      <c r="H474" s="19">
        <v>23</v>
      </c>
      <c r="I474" s="18">
        <f t="shared" si="19"/>
        <v>150.60869565217391</v>
      </c>
      <c r="J474" s="18">
        <v>16245</v>
      </c>
      <c r="K474" s="20">
        <f t="shared" si="22"/>
        <v>2.5119287500750012E-4</v>
      </c>
      <c r="L474" s="18">
        <f t="shared" si="20"/>
        <v>173.2</v>
      </c>
      <c r="M474" s="24"/>
    </row>
    <row r="475" spans="1:13">
      <c r="A475" s="16"/>
      <c r="B475" s="45" t="s">
        <v>903</v>
      </c>
      <c r="C475" s="33" t="s">
        <v>967</v>
      </c>
      <c r="D475" s="23" t="s">
        <v>968</v>
      </c>
      <c r="E475" s="18">
        <v>20</v>
      </c>
      <c r="F475" s="17" t="s">
        <v>83</v>
      </c>
      <c r="G475" s="18">
        <v>3141</v>
      </c>
      <c r="H475" s="19">
        <v>33</v>
      </c>
      <c r="I475" s="18">
        <f t="shared" si="19"/>
        <v>95.181818181818187</v>
      </c>
      <c r="J475" s="18">
        <v>8285.5</v>
      </c>
      <c r="K475" s="20">
        <f t="shared" si="22"/>
        <v>2.2777044468780537E-4</v>
      </c>
      <c r="L475" s="18">
        <f t="shared" si="20"/>
        <v>157.05000000000001</v>
      </c>
      <c r="M475" s="24"/>
    </row>
    <row r="476" spans="1:13">
      <c r="A476" s="16"/>
      <c r="B476" s="45" t="s">
        <v>903</v>
      </c>
      <c r="C476" s="33" t="s">
        <v>969</v>
      </c>
      <c r="D476" s="23" t="s">
        <v>970</v>
      </c>
      <c r="E476" s="18">
        <v>22.06</v>
      </c>
      <c r="F476" s="17" t="s">
        <v>83</v>
      </c>
      <c r="G476" s="18">
        <v>2297</v>
      </c>
      <c r="H476" s="19">
        <v>18</v>
      </c>
      <c r="I476" s="18">
        <f t="shared" si="19"/>
        <v>127.61111111111111</v>
      </c>
      <c r="J476" s="18">
        <v>7616.5</v>
      </c>
      <c r="K476" s="20">
        <f t="shared" si="22"/>
        <v>1.6656756174717889E-4</v>
      </c>
      <c r="L476" s="18">
        <f t="shared" si="20"/>
        <v>104.12511332728921</v>
      </c>
      <c r="M476" s="24"/>
    </row>
    <row r="477" spans="1:13">
      <c r="A477" s="16"/>
      <c r="B477" s="45" t="s">
        <v>903</v>
      </c>
      <c r="C477" s="33" t="s">
        <v>971</v>
      </c>
      <c r="D477" s="23" t="s">
        <v>972</v>
      </c>
      <c r="E477" s="18">
        <v>17.75</v>
      </c>
      <c r="F477" s="17" t="s">
        <v>38</v>
      </c>
      <c r="G477" s="18">
        <v>13059</v>
      </c>
      <c r="H477" s="19">
        <v>513</v>
      </c>
      <c r="I477" s="18">
        <f t="shared" ref="I477:I527" si="23">IF(OR(H477=0,G477=0),0,G477/H477)</f>
        <v>25.456140350877192</v>
      </c>
      <c r="J477" s="18">
        <v>41958</v>
      </c>
      <c r="K477" s="20">
        <f t="shared" si="22"/>
        <v>9.4697683450431405E-4</v>
      </c>
      <c r="L477" s="18">
        <f t="shared" ref="L477:L528" si="24">G477/E477</f>
        <v>735.71830985915494</v>
      </c>
      <c r="M477" s="24"/>
    </row>
    <row r="478" spans="1:13">
      <c r="A478" s="16"/>
      <c r="B478" s="17" t="s">
        <v>903</v>
      </c>
      <c r="C478" s="23" t="s">
        <v>973</v>
      </c>
      <c r="D478" s="23" t="s">
        <v>974</v>
      </c>
      <c r="E478" s="18">
        <v>10</v>
      </c>
      <c r="F478" s="17" t="s">
        <v>38</v>
      </c>
      <c r="G478" s="18">
        <v>5201</v>
      </c>
      <c r="H478" s="19">
        <v>158</v>
      </c>
      <c r="I478" s="18">
        <f t="shared" si="23"/>
        <v>32.917721518987342</v>
      </c>
      <c r="J478" s="18">
        <v>12527</v>
      </c>
      <c r="K478" s="20">
        <f t="shared" si="22"/>
        <v>3.7715188883198847E-4</v>
      </c>
      <c r="L478" s="18">
        <f t="shared" si="24"/>
        <v>520.1</v>
      </c>
      <c r="M478" s="24"/>
    </row>
    <row r="479" spans="1:13">
      <c r="A479" s="16"/>
      <c r="B479" s="17" t="s">
        <v>903</v>
      </c>
      <c r="C479" s="23" t="s">
        <v>975</v>
      </c>
      <c r="D479" s="17" t="s">
        <v>976</v>
      </c>
      <c r="E479" s="18">
        <v>18.38</v>
      </c>
      <c r="F479" s="17" t="s">
        <v>38</v>
      </c>
      <c r="G479" s="18">
        <v>3969.2</v>
      </c>
      <c r="H479" s="19">
        <v>49</v>
      </c>
      <c r="I479" s="18">
        <f t="shared" si="23"/>
        <v>81.004081632653055</v>
      </c>
      <c r="J479" s="18">
        <v>14561.2</v>
      </c>
      <c r="K479" s="20">
        <f t="shared" si="22"/>
        <v>2.8782758645489874E-4</v>
      </c>
      <c r="L479" s="18">
        <f t="shared" si="24"/>
        <v>215.95212187159956</v>
      </c>
      <c r="M479" s="24"/>
    </row>
    <row r="480" spans="1:13">
      <c r="A480" s="16"/>
      <c r="B480" s="17" t="s">
        <v>903</v>
      </c>
      <c r="C480" s="23" t="s">
        <v>977</v>
      </c>
      <c r="D480" s="23" t="s">
        <v>978</v>
      </c>
      <c r="E480" s="18">
        <v>15.1</v>
      </c>
      <c r="F480" s="17" t="s">
        <v>38</v>
      </c>
      <c r="G480" s="18">
        <v>5104</v>
      </c>
      <c r="H480" s="19">
        <v>128</v>
      </c>
      <c r="I480" s="18">
        <f t="shared" si="23"/>
        <v>39.875</v>
      </c>
      <c r="J480" s="18">
        <v>16698</v>
      </c>
      <c r="K480" s="20">
        <f t="shared" si="22"/>
        <v>3.7011790820966529E-4</v>
      </c>
      <c r="L480" s="18">
        <f t="shared" si="24"/>
        <v>338.01324503311258</v>
      </c>
      <c r="M480" s="24"/>
    </row>
    <row r="481" spans="1:13" s="46" customFormat="1">
      <c r="A481" s="16"/>
      <c r="B481" s="17" t="s">
        <v>903</v>
      </c>
      <c r="C481" s="23" t="s">
        <v>979</v>
      </c>
      <c r="D481" s="23" t="s">
        <v>980</v>
      </c>
      <c r="E481" s="18">
        <v>21.6</v>
      </c>
      <c r="F481" s="17" t="s">
        <v>38</v>
      </c>
      <c r="G481" s="18">
        <v>10598</v>
      </c>
      <c r="H481" s="19">
        <v>8</v>
      </c>
      <c r="I481" s="18">
        <f t="shared" si="23"/>
        <v>1324.75</v>
      </c>
      <c r="J481" s="18">
        <v>28951</v>
      </c>
      <c r="K481" s="20">
        <f t="shared" si="22"/>
        <v>7.685167694369186E-4</v>
      </c>
      <c r="L481" s="18">
        <f t="shared" si="24"/>
        <v>490.6481481481481</v>
      </c>
      <c r="M481" s="24"/>
    </row>
    <row r="482" spans="1:13" s="46" customFormat="1">
      <c r="A482" s="16"/>
      <c r="B482" s="17" t="s">
        <v>903</v>
      </c>
      <c r="C482" s="23" t="s">
        <v>981</v>
      </c>
      <c r="D482" s="23" t="s">
        <v>982</v>
      </c>
      <c r="E482" s="18">
        <v>15.9</v>
      </c>
      <c r="F482" s="17" t="s">
        <v>38</v>
      </c>
      <c r="G482" s="18">
        <v>5258</v>
      </c>
      <c r="H482" s="19">
        <v>255</v>
      </c>
      <c r="I482" s="18">
        <f t="shared" si="23"/>
        <v>20.619607843137256</v>
      </c>
      <c r="J482" s="18">
        <v>16009</v>
      </c>
      <c r="K482" s="20">
        <f t="shared" si="22"/>
        <v>3.8128525888840516E-4</v>
      </c>
      <c r="L482" s="18">
        <f t="shared" si="24"/>
        <v>330.69182389937106</v>
      </c>
      <c r="M482" s="24"/>
    </row>
    <row r="483" spans="1:13" s="46" customFormat="1">
      <c r="A483" s="16"/>
      <c r="B483" s="45" t="s">
        <v>903</v>
      </c>
      <c r="C483" s="33" t="s">
        <v>983</v>
      </c>
      <c r="D483" s="17" t="s">
        <v>984</v>
      </c>
      <c r="E483" s="18">
        <v>10</v>
      </c>
      <c r="F483" s="17" t="s">
        <v>38</v>
      </c>
      <c r="G483" s="18">
        <v>2813</v>
      </c>
      <c r="H483" s="19">
        <v>99</v>
      </c>
      <c r="I483" s="18">
        <f t="shared" si="23"/>
        <v>28.414141414141415</v>
      </c>
      <c r="J483" s="18">
        <v>4827</v>
      </c>
      <c r="K483" s="20">
        <f t="shared" si="22"/>
        <v>2.0398543804737233E-4</v>
      </c>
      <c r="L483" s="18">
        <f t="shared" si="24"/>
        <v>281.3</v>
      </c>
      <c r="M483" s="24"/>
    </row>
    <row r="484" spans="1:13" s="46" customFormat="1">
      <c r="A484" s="16"/>
      <c r="B484" s="45" t="s">
        <v>903</v>
      </c>
      <c r="C484" s="33" t="s">
        <v>985</v>
      </c>
      <c r="D484" s="23" t="s">
        <v>986</v>
      </c>
      <c r="E484" s="18">
        <v>21.2</v>
      </c>
      <c r="F484" s="17" t="s">
        <v>38</v>
      </c>
      <c r="G484" s="18">
        <v>5286</v>
      </c>
      <c r="H484" s="19">
        <v>109</v>
      </c>
      <c r="I484" s="18">
        <f t="shared" si="23"/>
        <v>48.4954128440367</v>
      </c>
      <c r="J484" s="18">
        <v>16955</v>
      </c>
      <c r="K484" s="20">
        <f t="shared" si="22"/>
        <v>3.8331568628453968E-4</v>
      </c>
      <c r="L484" s="18">
        <f t="shared" si="24"/>
        <v>249.33962264150944</v>
      </c>
      <c r="M484" s="24"/>
    </row>
    <row r="485" spans="1:13" s="46" customFormat="1">
      <c r="A485" s="16"/>
      <c r="B485" s="45" t="s">
        <v>903</v>
      </c>
      <c r="C485" s="23" t="s">
        <v>987</v>
      </c>
      <c r="D485" s="23" t="s">
        <v>988</v>
      </c>
      <c r="E485" s="18">
        <v>17.079999999999998</v>
      </c>
      <c r="F485" s="17" t="s">
        <v>35</v>
      </c>
      <c r="G485" s="18">
        <v>10554</v>
      </c>
      <c r="H485" s="19">
        <v>31</v>
      </c>
      <c r="I485" s="18">
        <f t="shared" si="23"/>
        <v>340.45161290322579</v>
      </c>
      <c r="J485" s="18">
        <v>26696</v>
      </c>
      <c r="K485" s="20">
        <f t="shared" si="22"/>
        <v>7.6532609781442148E-4</v>
      </c>
      <c r="L485" s="18">
        <f t="shared" si="24"/>
        <v>617.91569086651054</v>
      </c>
      <c r="M485" s="24"/>
    </row>
    <row r="486" spans="1:13" s="46" customFormat="1">
      <c r="A486" s="16"/>
      <c r="B486" s="17" t="s">
        <v>903</v>
      </c>
      <c r="C486" s="23" t="s">
        <v>989</v>
      </c>
      <c r="D486" s="23" t="s">
        <v>990</v>
      </c>
      <c r="E486" s="18">
        <v>19</v>
      </c>
      <c r="F486" s="17" t="s">
        <v>45</v>
      </c>
      <c r="G486" s="18">
        <v>5654</v>
      </c>
      <c r="H486" s="19">
        <v>27</v>
      </c>
      <c r="I486" s="18">
        <f t="shared" si="23"/>
        <v>209.40740740740742</v>
      </c>
      <c r="J486" s="18">
        <v>21143</v>
      </c>
      <c r="K486" s="20">
        <f t="shared" si="22"/>
        <v>4.1000130349087919E-4</v>
      </c>
      <c r="L486" s="18">
        <f t="shared" si="24"/>
        <v>297.57894736842104</v>
      </c>
      <c r="M486" s="24"/>
    </row>
    <row r="487" spans="1:13" s="46" customFormat="1">
      <c r="A487" s="16"/>
      <c r="B487" s="17" t="s">
        <v>903</v>
      </c>
      <c r="C487" s="23" t="s">
        <v>991</v>
      </c>
      <c r="D487" s="23" t="s">
        <v>758</v>
      </c>
      <c r="E487" s="18">
        <v>20</v>
      </c>
      <c r="F487" s="17" t="s">
        <v>83</v>
      </c>
      <c r="G487" s="18">
        <v>1916</v>
      </c>
      <c r="H487" s="19">
        <v>14</v>
      </c>
      <c r="I487" s="18">
        <f t="shared" si="23"/>
        <v>136.85714285714286</v>
      </c>
      <c r="J487" s="18">
        <v>4700</v>
      </c>
      <c r="K487" s="20">
        <f t="shared" si="22"/>
        <v>1.3893924610691979E-4</v>
      </c>
      <c r="L487" s="18">
        <f t="shared" si="24"/>
        <v>95.8</v>
      </c>
      <c r="M487" s="24"/>
    </row>
    <row r="488" spans="1:13" s="46" customFormat="1">
      <c r="A488" s="16"/>
      <c r="B488" s="17" t="s">
        <v>903</v>
      </c>
      <c r="C488" s="33" t="s">
        <v>992</v>
      </c>
      <c r="D488" s="23" t="s">
        <v>993</v>
      </c>
      <c r="E488" s="18">
        <v>20</v>
      </c>
      <c r="F488" s="17" t="s">
        <v>35</v>
      </c>
      <c r="G488" s="18">
        <v>11060</v>
      </c>
      <c r="H488" s="19">
        <v>18</v>
      </c>
      <c r="I488" s="18">
        <f t="shared" si="23"/>
        <v>614.44444444444446</v>
      </c>
      <c r="J488" s="18">
        <v>27719</v>
      </c>
      <c r="K488" s="20">
        <f t="shared" si="22"/>
        <v>8.0201882147313826E-4</v>
      </c>
      <c r="L488" s="18">
        <f t="shared" si="24"/>
        <v>553</v>
      </c>
      <c r="M488" s="24"/>
    </row>
    <row r="489" spans="1:13" s="46" customFormat="1">
      <c r="A489" s="16"/>
      <c r="B489" s="17" t="s">
        <v>903</v>
      </c>
      <c r="C489" s="23" t="s">
        <v>994</v>
      </c>
      <c r="D489" s="23" t="s">
        <v>995</v>
      </c>
      <c r="E489" s="18">
        <v>20</v>
      </c>
      <c r="F489" s="17" t="s">
        <v>83</v>
      </c>
      <c r="G489" s="18">
        <v>2024</v>
      </c>
      <c r="H489" s="19">
        <v>8</v>
      </c>
      <c r="I489" s="18">
        <f t="shared" si="23"/>
        <v>253</v>
      </c>
      <c r="J489" s="18">
        <v>4846.7999999999993</v>
      </c>
      <c r="K489" s="20">
        <f t="shared" si="22"/>
        <v>1.4677089463486725E-4</v>
      </c>
      <c r="L489" s="18">
        <f t="shared" si="24"/>
        <v>101.2</v>
      </c>
      <c r="M489" s="24"/>
    </row>
    <row r="490" spans="1:13" s="46" customFormat="1">
      <c r="A490" s="16"/>
      <c r="B490" s="17" t="s">
        <v>903</v>
      </c>
      <c r="C490" s="23" t="s">
        <v>996</v>
      </c>
      <c r="D490" s="23" t="s">
        <v>997</v>
      </c>
      <c r="E490" s="18">
        <v>30.2</v>
      </c>
      <c r="F490" s="17" t="s">
        <v>83</v>
      </c>
      <c r="G490" s="18">
        <v>2500</v>
      </c>
      <c r="H490" s="19">
        <v>3</v>
      </c>
      <c r="I490" s="18">
        <f t="shared" si="23"/>
        <v>833.33333333333337</v>
      </c>
      <c r="J490" s="18">
        <v>8465</v>
      </c>
      <c r="K490" s="20">
        <f t="shared" si="22"/>
        <v>1.8128816036915423E-4</v>
      </c>
      <c r="L490" s="18">
        <f t="shared" si="24"/>
        <v>82.78145695364239</v>
      </c>
      <c r="M490" s="24"/>
    </row>
    <row r="491" spans="1:13" s="46" customFormat="1">
      <c r="A491" s="16"/>
      <c r="B491" s="17" t="s">
        <v>903</v>
      </c>
      <c r="C491" s="23" t="s">
        <v>998</v>
      </c>
      <c r="D491" s="23" t="s">
        <v>999</v>
      </c>
      <c r="E491" s="18">
        <v>14.86</v>
      </c>
      <c r="F491" s="17" t="s">
        <v>38</v>
      </c>
      <c r="G491" s="18">
        <v>4432</v>
      </c>
      <c r="H491" s="19">
        <v>3</v>
      </c>
      <c r="I491" s="18">
        <f t="shared" si="23"/>
        <v>1477.3333333333333</v>
      </c>
      <c r="J491" s="18">
        <v>11073</v>
      </c>
      <c r="K491" s="20">
        <f t="shared" si="22"/>
        <v>3.2138765070243661E-4</v>
      </c>
      <c r="L491" s="18">
        <f t="shared" si="24"/>
        <v>298.25033647375506</v>
      </c>
      <c r="M491" s="24"/>
    </row>
    <row r="492" spans="1:13" s="46" customFormat="1">
      <c r="A492" s="16"/>
      <c r="B492" s="17" t="s">
        <v>903</v>
      </c>
      <c r="C492" s="23" t="s">
        <v>1000</v>
      </c>
      <c r="D492" s="17" t="s">
        <v>1001</v>
      </c>
      <c r="E492" s="18">
        <v>17</v>
      </c>
      <c r="F492" s="17" t="s">
        <v>83</v>
      </c>
      <c r="G492" s="18">
        <v>599</v>
      </c>
      <c r="H492" s="19">
        <v>1</v>
      </c>
      <c r="I492" s="18">
        <f t="shared" si="23"/>
        <v>599</v>
      </c>
      <c r="J492" s="18">
        <v>2372</v>
      </c>
      <c r="K492" s="20">
        <f t="shared" si="22"/>
        <v>4.3436643224449353E-5</v>
      </c>
      <c r="L492" s="18">
        <f t="shared" si="24"/>
        <v>35.235294117647058</v>
      </c>
      <c r="M492" s="24"/>
    </row>
    <row r="493" spans="1:13" s="46" customFormat="1">
      <c r="A493" s="16"/>
      <c r="B493" s="45" t="s">
        <v>903</v>
      </c>
      <c r="C493" s="33" t="s">
        <v>1002</v>
      </c>
      <c r="D493" s="17" t="s">
        <v>1003</v>
      </c>
      <c r="E493" s="18">
        <v>13.67</v>
      </c>
      <c r="F493" s="17" t="s">
        <v>83</v>
      </c>
      <c r="G493" s="18">
        <v>139</v>
      </c>
      <c r="H493" s="19">
        <v>1</v>
      </c>
      <c r="I493" s="18">
        <f t="shared" si="23"/>
        <v>139</v>
      </c>
      <c r="J493" s="18">
        <v>139</v>
      </c>
      <c r="K493" s="20">
        <f t="shared" si="22"/>
        <v>1.0079621716524975E-5</v>
      </c>
      <c r="L493" s="18">
        <f t="shared" si="24"/>
        <v>10.168251645940014</v>
      </c>
      <c r="M493" s="24"/>
    </row>
    <row r="494" spans="1:13" s="46" customFormat="1">
      <c r="A494" s="16"/>
      <c r="B494" s="45" t="s">
        <v>903</v>
      </c>
      <c r="C494" s="33" t="s">
        <v>1004</v>
      </c>
      <c r="D494" s="23" t="s">
        <v>1005</v>
      </c>
      <c r="E494" s="18">
        <v>20.62</v>
      </c>
      <c r="F494" s="17" t="s">
        <v>38</v>
      </c>
      <c r="G494" s="18">
        <v>5787</v>
      </c>
      <c r="H494" s="19">
        <v>33</v>
      </c>
      <c r="I494" s="18">
        <f t="shared" si="23"/>
        <v>175.36363636363637</v>
      </c>
      <c r="J494" s="18">
        <v>16822</v>
      </c>
      <c r="K494" s="20">
        <f t="shared" si="22"/>
        <v>4.1964583362251819E-4</v>
      </c>
      <c r="L494" s="18">
        <f t="shared" si="24"/>
        <v>280.6498545101843</v>
      </c>
      <c r="M494" s="24"/>
    </row>
    <row r="495" spans="1:13" s="46" customFormat="1">
      <c r="A495" s="16"/>
      <c r="B495" s="45" t="s">
        <v>903</v>
      </c>
      <c r="C495" s="33" t="s">
        <v>1006</v>
      </c>
      <c r="D495" s="23" t="s">
        <v>1007</v>
      </c>
      <c r="E495" s="18">
        <v>51.91</v>
      </c>
      <c r="F495" s="17" t="s">
        <v>38</v>
      </c>
      <c r="G495" s="18">
        <v>14019.5</v>
      </c>
      <c r="H495" s="19">
        <v>138</v>
      </c>
      <c r="I495" s="18">
        <f t="shared" si="23"/>
        <v>101.59057971014492</v>
      </c>
      <c r="J495" s="18">
        <v>41295</v>
      </c>
      <c r="K495" s="20">
        <f t="shared" si="22"/>
        <v>1.016627745718143E-3</v>
      </c>
      <c r="L495" s="18">
        <f t="shared" si="24"/>
        <v>270.07320362165285</v>
      </c>
      <c r="M495" s="24"/>
    </row>
    <row r="496" spans="1:13" s="46" customFormat="1">
      <c r="A496" s="16"/>
      <c r="B496" s="45" t="s">
        <v>903</v>
      </c>
      <c r="C496" s="33" t="s">
        <v>1008</v>
      </c>
      <c r="D496" s="23" t="s">
        <v>1009</v>
      </c>
      <c r="E496" s="18">
        <v>11</v>
      </c>
      <c r="F496" s="17" t="s">
        <v>38</v>
      </c>
      <c r="G496" s="18">
        <v>2731</v>
      </c>
      <c r="H496" s="19">
        <v>68</v>
      </c>
      <c r="I496" s="18">
        <f t="shared" si="23"/>
        <v>40.161764705882355</v>
      </c>
      <c r="J496" s="18">
        <v>9756</v>
      </c>
      <c r="K496" s="20">
        <f t="shared" si="22"/>
        <v>1.9803918638726408E-4</v>
      </c>
      <c r="L496" s="18">
        <f t="shared" si="24"/>
        <v>248.27272727272728</v>
      </c>
      <c r="M496" s="24"/>
    </row>
    <row r="497" spans="1:13" s="46" customFormat="1">
      <c r="A497" s="16"/>
      <c r="B497" s="17" t="s">
        <v>923</v>
      </c>
      <c r="C497" s="23" t="s">
        <v>1010</v>
      </c>
      <c r="D497" s="23" t="s">
        <v>1011</v>
      </c>
      <c r="E497" s="18">
        <v>21.6</v>
      </c>
      <c r="F497" s="17" t="s">
        <v>35</v>
      </c>
      <c r="G497" s="18">
        <v>24618</v>
      </c>
      <c r="H497" s="19">
        <v>37</v>
      </c>
      <c r="I497" s="18">
        <f t="shared" si="23"/>
        <v>665.35135135135135</v>
      </c>
      <c r="J497" s="18">
        <v>55838</v>
      </c>
      <c r="K497" s="20">
        <f t="shared" si="22"/>
        <v>1.7851807727871354E-3</v>
      </c>
      <c r="L497" s="18">
        <f t="shared" si="24"/>
        <v>1139.7222222222222</v>
      </c>
      <c r="M497" s="24"/>
    </row>
    <row r="498" spans="1:13" s="46" customFormat="1">
      <c r="A498" s="16"/>
      <c r="B498" s="17" t="s">
        <v>903</v>
      </c>
      <c r="C498" s="23" t="s">
        <v>1012</v>
      </c>
      <c r="D498" s="23" t="s">
        <v>1013</v>
      </c>
      <c r="E498" s="18">
        <v>59.9</v>
      </c>
      <c r="F498" s="17" t="s">
        <v>88</v>
      </c>
      <c r="G498" s="18"/>
      <c r="H498" s="19"/>
      <c r="I498" s="18">
        <f t="shared" si="23"/>
        <v>0</v>
      </c>
      <c r="J498" s="18"/>
      <c r="K498" s="20">
        <f t="shared" si="22"/>
        <v>0</v>
      </c>
      <c r="L498" s="18">
        <f t="shared" si="24"/>
        <v>0</v>
      </c>
      <c r="M498" s="24"/>
    </row>
    <row r="499" spans="1:13" s="46" customFormat="1">
      <c r="A499" s="16"/>
      <c r="B499" s="17" t="s">
        <v>923</v>
      </c>
      <c r="C499" s="23" t="s">
        <v>1014</v>
      </c>
      <c r="D499" s="23" t="s">
        <v>1015</v>
      </c>
      <c r="E499" s="18">
        <v>69.900000000000006</v>
      </c>
      <c r="F499" s="17" t="s">
        <v>83</v>
      </c>
      <c r="G499" s="18">
        <v>15842</v>
      </c>
      <c r="H499" s="19">
        <v>4</v>
      </c>
      <c r="I499" s="18">
        <f t="shared" si="23"/>
        <v>3960.5</v>
      </c>
      <c r="J499" s="18">
        <v>38142</v>
      </c>
      <c r="K499" s="20">
        <f t="shared" si="22"/>
        <v>1.1487868146272564E-3</v>
      </c>
      <c r="L499" s="18">
        <f t="shared" si="24"/>
        <v>226.63805436337623</v>
      </c>
      <c r="M499" s="24"/>
    </row>
    <row r="500" spans="1:13">
      <c r="A500" s="16"/>
      <c r="B500" s="17" t="s">
        <v>903</v>
      </c>
      <c r="C500" s="23" t="s">
        <v>1016</v>
      </c>
      <c r="D500" s="23" t="s">
        <v>1017</v>
      </c>
      <c r="E500" s="18">
        <v>39.58</v>
      </c>
      <c r="F500" s="17" t="s">
        <v>83</v>
      </c>
      <c r="G500" s="18">
        <v>2447</v>
      </c>
      <c r="H500" s="19">
        <v>4</v>
      </c>
      <c r="I500" s="18">
        <f t="shared" si="23"/>
        <v>611.75</v>
      </c>
      <c r="J500" s="18">
        <v>19528</v>
      </c>
      <c r="K500" s="20">
        <f>G500/$G$527</f>
        <v>1.7744485136932816E-4</v>
      </c>
      <c r="L500" s="18">
        <f t="shared" si="24"/>
        <v>61.824153612935831</v>
      </c>
      <c r="M500" s="24"/>
    </row>
    <row r="501" spans="1:13">
      <c r="A501" s="16"/>
      <c r="B501" s="17" t="s">
        <v>903</v>
      </c>
      <c r="C501" s="23" t="s">
        <v>1018</v>
      </c>
      <c r="D501" s="23" t="s">
        <v>1019</v>
      </c>
      <c r="E501" s="18">
        <v>21.21</v>
      </c>
      <c r="F501" s="17" t="s">
        <v>38</v>
      </c>
      <c r="G501" s="18"/>
      <c r="H501" s="19"/>
      <c r="I501" s="18">
        <f t="shared" si="23"/>
        <v>0</v>
      </c>
      <c r="J501" s="18"/>
      <c r="K501" s="20">
        <f>G501/$G$527</f>
        <v>0</v>
      </c>
      <c r="L501" s="18">
        <f t="shared" si="24"/>
        <v>0</v>
      </c>
      <c r="M501" s="24"/>
    </row>
    <row r="502" spans="1:13">
      <c r="A502" s="16"/>
      <c r="B502" s="17" t="s">
        <v>903</v>
      </c>
      <c r="C502" s="23" t="s">
        <v>1020</v>
      </c>
      <c r="D502" s="23" t="s">
        <v>1021</v>
      </c>
      <c r="E502" s="18">
        <v>21.21</v>
      </c>
      <c r="F502" s="17" t="s">
        <v>83</v>
      </c>
      <c r="G502" s="18">
        <v>4773</v>
      </c>
      <c r="H502" s="19">
        <v>8</v>
      </c>
      <c r="I502" s="18">
        <f t="shared" si="23"/>
        <v>596.625</v>
      </c>
      <c r="J502" s="18">
        <v>17112</v>
      </c>
      <c r="K502" s="20">
        <f>G502/$G$527</f>
        <v>3.4611535577678924E-4</v>
      </c>
      <c r="L502" s="18">
        <f t="shared" si="24"/>
        <v>225.03536067892503</v>
      </c>
      <c r="M502" s="24"/>
    </row>
    <row r="503" spans="1:13">
      <c r="A503" s="16"/>
      <c r="B503" s="17" t="s">
        <v>903</v>
      </c>
      <c r="C503" s="23" t="s">
        <v>1022</v>
      </c>
      <c r="D503" s="23" t="s">
        <v>1023</v>
      </c>
      <c r="E503" s="18">
        <v>22.99</v>
      </c>
      <c r="F503" s="17" t="s">
        <v>83</v>
      </c>
      <c r="G503" s="18">
        <v>1951</v>
      </c>
      <c r="H503" s="19">
        <v>15</v>
      </c>
      <c r="I503" s="18">
        <f t="shared" si="23"/>
        <v>130.06666666666666</v>
      </c>
      <c r="J503" s="18">
        <v>8611.2999999999993</v>
      </c>
      <c r="K503" s="20">
        <f>G503/$G$527</f>
        <v>1.4147728035208797E-4</v>
      </c>
      <c r="L503" s="18">
        <f t="shared" si="24"/>
        <v>84.862983906046111</v>
      </c>
      <c r="M503" s="24"/>
    </row>
    <row r="504" spans="1:13">
      <c r="A504" s="16"/>
      <c r="B504" s="17" t="s">
        <v>903</v>
      </c>
      <c r="C504" s="23" t="s">
        <v>1024</v>
      </c>
      <c r="D504" s="17" t="s">
        <v>1025</v>
      </c>
      <c r="E504" s="18">
        <v>22.72</v>
      </c>
      <c r="F504" s="17" t="s">
        <v>83</v>
      </c>
      <c r="G504" s="18"/>
      <c r="H504" s="19"/>
      <c r="I504" s="18">
        <f t="shared" si="23"/>
        <v>0</v>
      </c>
      <c r="J504" s="18"/>
      <c r="K504" s="20">
        <f>G504/$G$527</f>
        <v>0</v>
      </c>
      <c r="L504" s="18">
        <f t="shared" si="24"/>
        <v>0</v>
      </c>
      <c r="M504" s="24"/>
    </row>
    <row r="505" spans="1:13">
      <c r="A505" s="16"/>
      <c r="B505" s="45" t="s">
        <v>903</v>
      </c>
      <c r="C505" s="23" t="s">
        <v>1026</v>
      </c>
      <c r="D505" s="23" t="s">
        <v>1027</v>
      </c>
      <c r="E505" s="18">
        <v>43.3</v>
      </c>
      <c r="F505" s="17" t="s">
        <v>83</v>
      </c>
      <c r="G505" s="18">
        <v>3769</v>
      </c>
      <c r="H505" s="19">
        <v>19</v>
      </c>
      <c r="I505" s="18">
        <f t="shared" si="23"/>
        <v>198.36842105263159</v>
      </c>
      <c r="J505" s="18">
        <v>16184</v>
      </c>
      <c r="K505" s="20">
        <f t="shared" ref="K505:K527" si="25">G505/$G$527</f>
        <v>2.7331003057253693E-4</v>
      </c>
      <c r="L505" s="18">
        <f t="shared" si="24"/>
        <v>87.043879907621246</v>
      </c>
      <c r="M505" s="24"/>
    </row>
    <row r="506" spans="1:13">
      <c r="A506" s="16"/>
      <c r="B506" s="45" t="s">
        <v>903</v>
      </c>
      <c r="C506" s="33" t="s">
        <v>1028</v>
      </c>
      <c r="D506" s="23" t="s">
        <v>1029</v>
      </c>
      <c r="E506" s="18">
        <v>27.38</v>
      </c>
      <c r="F506" s="17" t="s">
        <v>38</v>
      </c>
      <c r="G506" s="18">
        <v>1574</v>
      </c>
      <c r="H506" s="19">
        <v>7</v>
      </c>
      <c r="I506" s="18">
        <f t="shared" si="23"/>
        <v>224.85714285714286</v>
      </c>
      <c r="J506" s="18">
        <v>4178</v>
      </c>
      <c r="K506" s="20">
        <f t="shared" si="25"/>
        <v>1.141390257684195E-4</v>
      </c>
      <c r="L506" s="18">
        <f t="shared" si="24"/>
        <v>57.487216946676405</v>
      </c>
      <c r="M506" s="24"/>
    </row>
    <row r="507" spans="1:13">
      <c r="A507" s="16"/>
      <c r="B507" s="45" t="s">
        <v>903</v>
      </c>
      <c r="C507" s="33" t="s">
        <v>1030</v>
      </c>
      <c r="D507" s="17" t="s">
        <v>1031</v>
      </c>
      <c r="E507" s="18">
        <v>33.06</v>
      </c>
      <c r="F507" s="17" t="s">
        <v>83</v>
      </c>
      <c r="G507" s="18">
        <v>5358</v>
      </c>
      <c r="H507" s="19">
        <v>19</v>
      </c>
      <c r="I507" s="18">
        <f t="shared" si="23"/>
        <v>282</v>
      </c>
      <c r="J507" s="18">
        <v>13959</v>
      </c>
      <c r="K507" s="20">
        <f t="shared" si="25"/>
        <v>3.8853678530317132E-4</v>
      </c>
      <c r="L507" s="18">
        <f t="shared" si="24"/>
        <v>162.06896551724137</v>
      </c>
      <c r="M507" s="24"/>
    </row>
    <row r="508" spans="1:13">
      <c r="A508" s="16"/>
      <c r="B508" s="45" t="s">
        <v>903</v>
      </c>
      <c r="C508" s="33" t="s">
        <v>1032</v>
      </c>
      <c r="D508" s="23" t="s">
        <v>1033</v>
      </c>
      <c r="E508" s="18">
        <v>24.5</v>
      </c>
      <c r="F508" s="17" t="s">
        <v>83</v>
      </c>
      <c r="G508" s="18"/>
      <c r="H508" s="19"/>
      <c r="I508" s="18">
        <f t="shared" si="23"/>
        <v>0</v>
      </c>
      <c r="J508" s="18"/>
      <c r="K508" s="20">
        <f t="shared" si="25"/>
        <v>0</v>
      </c>
      <c r="L508" s="18">
        <f t="shared" si="24"/>
        <v>0</v>
      </c>
      <c r="M508" s="24"/>
    </row>
    <row r="509" spans="1:13">
      <c r="A509" s="16"/>
      <c r="B509" s="45" t="s">
        <v>903</v>
      </c>
      <c r="C509" s="33" t="s">
        <v>1034</v>
      </c>
      <c r="D509" s="23" t="s">
        <v>940</v>
      </c>
      <c r="E509" s="18">
        <v>24.5</v>
      </c>
      <c r="F509" s="17" t="s">
        <v>35</v>
      </c>
      <c r="G509" s="18">
        <v>26926.7</v>
      </c>
      <c r="H509" s="19">
        <v>30</v>
      </c>
      <c r="I509" s="18">
        <f t="shared" si="23"/>
        <v>897.55666666666673</v>
      </c>
      <c r="J509" s="18">
        <v>63939.899999999994</v>
      </c>
      <c r="K509" s="20">
        <f t="shared" si="25"/>
        <v>1.9525967631248422E-3</v>
      </c>
      <c r="L509" s="18">
        <f t="shared" si="24"/>
        <v>1099.0489795918368</v>
      </c>
      <c r="M509" s="24"/>
    </row>
    <row r="510" spans="1:13">
      <c r="A510" s="16"/>
      <c r="B510" s="45" t="s">
        <v>903</v>
      </c>
      <c r="C510" s="33" t="s">
        <v>1035</v>
      </c>
      <c r="D510" s="23" t="s">
        <v>1036</v>
      </c>
      <c r="E510" s="18">
        <v>24.5</v>
      </c>
      <c r="F510" s="17" t="s">
        <v>83</v>
      </c>
      <c r="G510" s="18">
        <v>1177</v>
      </c>
      <c r="H510" s="19">
        <v>5</v>
      </c>
      <c r="I510" s="18">
        <f t="shared" si="23"/>
        <v>235.4</v>
      </c>
      <c r="J510" s="18">
        <v>5695</v>
      </c>
      <c r="K510" s="20">
        <f t="shared" si="25"/>
        <v>8.5350465901797815E-5</v>
      </c>
      <c r="L510" s="18">
        <f t="shared" si="24"/>
        <v>48.04081632653061</v>
      </c>
      <c r="M510" s="24"/>
    </row>
    <row r="511" spans="1:13">
      <c r="A511" s="16"/>
      <c r="B511" s="45" t="s">
        <v>903</v>
      </c>
      <c r="C511" s="33" t="s">
        <v>1037</v>
      </c>
      <c r="D511" s="23" t="s">
        <v>1038</v>
      </c>
      <c r="E511" s="18">
        <v>26.01</v>
      </c>
      <c r="F511" s="17" t="s">
        <v>83</v>
      </c>
      <c r="G511" s="18">
        <v>3960</v>
      </c>
      <c r="H511" s="19">
        <v>16</v>
      </c>
      <c r="I511" s="18">
        <f t="shared" si="23"/>
        <v>247.5</v>
      </c>
      <c r="J511" s="18">
        <v>18876.099999999999</v>
      </c>
      <c r="K511" s="20">
        <f t="shared" si="25"/>
        <v>2.8716044602474032E-4</v>
      </c>
      <c r="L511" s="18">
        <f t="shared" si="24"/>
        <v>152.24913494809687</v>
      </c>
      <c r="M511" s="24"/>
    </row>
    <row r="512" spans="1:13">
      <c r="A512" s="16"/>
      <c r="B512" s="45" t="s">
        <v>903</v>
      </c>
      <c r="C512" s="33" t="s">
        <v>1039</v>
      </c>
      <c r="D512" s="23" t="s">
        <v>1040</v>
      </c>
      <c r="E512" s="18">
        <v>25.88</v>
      </c>
      <c r="F512" s="17" t="s">
        <v>35</v>
      </c>
      <c r="G512" s="18">
        <v>3821</v>
      </c>
      <c r="H512" s="19">
        <v>13</v>
      </c>
      <c r="I512" s="18">
        <f t="shared" si="23"/>
        <v>293.92307692307691</v>
      </c>
      <c r="J512" s="18">
        <v>15196</v>
      </c>
      <c r="K512" s="20">
        <f t="shared" si="25"/>
        <v>2.770808243082153E-4</v>
      </c>
      <c r="L512" s="18">
        <f t="shared" si="24"/>
        <v>147.64296754250387</v>
      </c>
      <c r="M512" s="24"/>
    </row>
    <row r="513" spans="1:13">
      <c r="A513" s="16"/>
      <c r="B513" s="45" t="s">
        <v>923</v>
      </c>
      <c r="C513" s="33" t="s">
        <v>1041</v>
      </c>
      <c r="D513" s="23" t="s">
        <v>1042</v>
      </c>
      <c r="E513" s="18">
        <v>311</v>
      </c>
      <c r="F513" s="17" t="s">
        <v>103</v>
      </c>
      <c r="G513" s="19">
        <v>122040</v>
      </c>
      <c r="H513" s="19">
        <v>1267</v>
      </c>
      <c r="I513" s="18">
        <f t="shared" si="23"/>
        <v>96.322020520915544</v>
      </c>
      <c r="J513" s="18">
        <v>255551.4</v>
      </c>
      <c r="K513" s="20">
        <f t="shared" si="25"/>
        <v>8.8497628365806335E-3</v>
      </c>
      <c r="L513" s="18">
        <f t="shared" si="24"/>
        <v>392.41157556270099</v>
      </c>
      <c r="M513" s="32"/>
    </row>
    <row r="514" spans="1:13">
      <c r="A514" s="16"/>
      <c r="B514" s="45" t="s">
        <v>903</v>
      </c>
      <c r="C514" s="33" t="s">
        <v>1043</v>
      </c>
      <c r="D514" s="17" t="s">
        <v>1044</v>
      </c>
      <c r="E514" s="18">
        <v>6.2</v>
      </c>
      <c r="F514" s="17" t="s">
        <v>45</v>
      </c>
      <c r="G514" s="19">
        <v>1204</v>
      </c>
      <c r="H514" s="19">
        <v>8</v>
      </c>
      <c r="I514" s="18">
        <f t="shared" si="23"/>
        <v>150.5</v>
      </c>
      <c r="J514" s="18">
        <v>2936</v>
      </c>
      <c r="K514" s="20">
        <f t="shared" si="25"/>
        <v>8.7308378033784681E-5</v>
      </c>
      <c r="L514" s="18">
        <f t="shared" si="24"/>
        <v>194.19354838709677</v>
      </c>
      <c r="M514" s="32"/>
    </row>
    <row r="515" spans="1:13">
      <c r="A515" s="16"/>
      <c r="B515" s="45" t="s">
        <v>903</v>
      </c>
      <c r="C515" s="33" t="s">
        <v>1045</v>
      </c>
      <c r="D515" s="23" t="s">
        <v>1046</v>
      </c>
      <c r="E515" s="18">
        <v>12</v>
      </c>
      <c r="F515" s="17" t="s">
        <v>45</v>
      </c>
      <c r="G515" s="18">
        <v>3604</v>
      </c>
      <c r="H515" s="19">
        <v>31</v>
      </c>
      <c r="I515" s="18">
        <f t="shared" si="23"/>
        <v>116.25806451612904</v>
      </c>
      <c r="J515" s="18">
        <v>14199</v>
      </c>
      <c r="K515" s="20">
        <f t="shared" si="25"/>
        <v>2.6134501198817273E-4</v>
      </c>
      <c r="L515" s="18">
        <f t="shared" si="24"/>
        <v>300.33333333333331</v>
      </c>
      <c r="M515" s="32"/>
    </row>
    <row r="516" spans="1:13">
      <c r="A516" s="16"/>
      <c r="B516" s="45" t="s">
        <v>903</v>
      </c>
      <c r="C516" s="33" t="s">
        <v>1047</v>
      </c>
      <c r="D516" s="23" t="s">
        <v>1048</v>
      </c>
      <c r="E516" s="18">
        <v>12</v>
      </c>
      <c r="F516" s="17" t="s">
        <v>45</v>
      </c>
      <c r="G516" s="18"/>
      <c r="H516" s="19"/>
      <c r="I516" s="18">
        <f t="shared" si="23"/>
        <v>0</v>
      </c>
      <c r="J516" s="18"/>
      <c r="K516" s="20">
        <f t="shared" si="25"/>
        <v>0</v>
      </c>
      <c r="L516" s="18">
        <f t="shared" si="24"/>
        <v>0</v>
      </c>
      <c r="M516" s="32"/>
    </row>
    <row r="517" spans="1:13">
      <c r="A517" s="16"/>
      <c r="B517" s="45" t="s">
        <v>903</v>
      </c>
      <c r="C517" s="33" t="s">
        <v>1049</v>
      </c>
      <c r="D517" s="23" t="s">
        <v>1050</v>
      </c>
      <c r="E517" s="18">
        <v>12</v>
      </c>
      <c r="F517" s="17" t="s">
        <v>45</v>
      </c>
      <c r="G517" s="18">
        <v>1123</v>
      </c>
      <c r="H517" s="19">
        <v>7</v>
      </c>
      <c r="I517" s="18">
        <f t="shared" si="23"/>
        <v>160.42857142857142</v>
      </c>
      <c r="J517" s="18">
        <v>8282</v>
      </c>
      <c r="K517" s="20">
        <f t="shared" si="25"/>
        <v>8.1434641637824083E-5</v>
      </c>
      <c r="L517" s="18">
        <f t="shared" si="24"/>
        <v>93.583333333333329</v>
      </c>
      <c r="M517" s="32"/>
    </row>
    <row r="518" spans="1:13">
      <c r="A518" s="16"/>
      <c r="B518" s="45" t="s">
        <v>903</v>
      </c>
      <c r="C518" s="33" t="s">
        <v>1051</v>
      </c>
      <c r="D518" s="23" t="s">
        <v>1052</v>
      </c>
      <c r="E518" s="18">
        <v>6</v>
      </c>
      <c r="F518" s="17" t="s">
        <v>45</v>
      </c>
      <c r="G518" s="18">
        <v>6428</v>
      </c>
      <c r="H518" s="19">
        <v>23</v>
      </c>
      <c r="I518" s="18">
        <f t="shared" si="23"/>
        <v>279.47826086956519</v>
      </c>
      <c r="J518" s="18">
        <v>21257</v>
      </c>
      <c r="K518" s="20">
        <f t="shared" si="25"/>
        <v>4.6612811794116937E-4</v>
      </c>
      <c r="L518" s="18">
        <f t="shared" si="24"/>
        <v>1071.3333333333333</v>
      </c>
      <c r="M518" s="32"/>
    </row>
    <row r="519" spans="1:13">
      <c r="A519" s="16"/>
      <c r="B519" s="45" t="s">
        <v>903</v>
      </c>
      <c r="C519" s="33" t="s">
        <v>1053</v>
      </c>
      <c r="D519" s="23" t="s">
        <v>1054</v>
      </c>
      <c r="E519" s="18">
        <v>5</v>
      </c>
      <c r="F519" s="17" t="s">
        <v>38</v>
      </c>
      <c r="G519" s="18">
        <v>2524</v>
      </c>
      <c r="H519" s="19">
        <v>86</v>
      </c>
      <c r="I519" s="18">
        <f t="shared" si="23"/>
        <v>29.348837209302324</v>
      </c>
      <c r="J519" s="18">
        <v>6276</v>
      </c>
      <c r="K519" s="20">
        <f t="shared" si="25"/>
        <v>1.830285267086981E-4</v>
      </c>
      <c r="L519" s="18">
        <f t="shared" si="24"/>
        <v>504.8</v>
      </c>
      <c r="M519" s="32"/>
    </row>
    <row r="520" spans="1:13">
      <c r="A520" s="16"/>
      <c r="B520" s="45" t="s">
        <v>903</v>
      </c>
      <c r="C520" s="33" t="s">
        <v>1055</v>
      </c>
      <c r="D520" s="23" t="s">
        <v>1056</v>
      </c>
      <c r="E520" s="18">
        <v>22</v>
      </c>
      <c r="F520" s="17" t="s">
        <v>38</v>
      </c>
      <c r="G520" s="18">
        <v>12835.5</v>
      </c>
      <c r="H520" s="19">
        <v>205</v>
      </c>
      <c r="I520" s="18">
        <f t="shared" si="23"/>
        <v>62.612195121951217</v>
      </c>
      <c r="J520" s="18">
        <v>32455.8</v>
      </c>
      <c r="K520" s="20">
        <f t="shared" si="25"/>
        <v>9.3076967296731167E-4</v>
      </c>
      <c r="L520" s="18">
        <f t="shared" si="24"/>
        <v>583.43181818181813</v>
      </c>
      <c r="M520" s="32"/>
    </row>
    <row r="521" spans="1:13">
      <c r="A521" s="16"/>
      <c r="B521" s="45" t="s">
        <v>903</v>
      </c>
      <c r="C521" s="33" t="s">
        <v>1057</v>
      </c>
      <c r="D521" s="23" t="s">
        <v>1058</v>
      </c>
      <c r="E521" s="18">
        <v>35.33</v>
      </c>
      <c r="F521" s="17" t="s">
        <v>38</v>
      </c>
      <c r="G521" s="18">
        <v>9549</v>
      </c>
      <c r="H521" s="19">
        <v>388</v>
      </c>
      <c r="I521" s="18">
        <f t="shared" si="23"/>
        <v>24.61082474226804</v>
      </c>
      <c r="J521" s="18">
        <v>24705</v>
      </c>
      <c r="K521" s="20">
        <f t="shared" si="25"/>
        <v>6.9244825734602147E-4</v>
      </c>
      <c r="L521" s="18">
        <f t="shared" si="24"/>
        <v>270.28021511463345</v>
      </c>
      <c r="M521" s="32"/>
    </row>
    <row r="522" spans="1:13">
      <c r="A522" s="16"/>
      <c r="B522" s="45" t="s">
        <v>903</v>
      </c>
      <c r="C522" s="33" t="s">
        <v>1059</v>
      </c>
      <c r="D522" s="23" t="s">
        <v>1060</v>
      </c>
      <c r="E522" s="18">
        <v>27.53</v>
      </c>
      <c r="F522" s="17" t="s">
        <v>38</v>
      </c>
      <c r="G522" s="18">
        <v>8356.5</v>
      </c>
      <c r="H522" s="19">
        <v>356</v>
      </c>
      <c r="I522" s="18">
        <f t="shared" si="23"/>
        <v>23.473314606741575</v>
      </c>
      <c r="J522" s="18">
        <v>37093.1</v>
      </c>
      <c r="K522" s="20">
        <f t="shared" si="25"/>
        <v>6.0597380484993496E-4</v>
      </c>
      <c r="L522" s="18">
        <f t="shared" si="24"/>
        <v>303.54159099164548</v>
      </c>
      <c r="M522" s="32"/>
    </row>
    <row r="523" spans="1:13">
      <c r="A523" s="16"/>
      <c r="B523" s="45" t="s">
        <v>923</v>
      </c>
      <c r="C523" s="33" t="s">
        <v>1061</v>
      </c>
      <c r="D523" s="23" t="s">
        <v>1062</v>
      </c>
      <c r="E523" s="18">
        <v>14537.8</v>
      </c>
      <c r="F523" s="17" t="s">
        <v>103</v>
      </c>
      <c r="G523" s="18">
        <v>875232.02</v>
      </c>
      <c r="H523" s="19">
        <v>1</v>
      </c>
      <c r="I523" s="18">
        <f t="shared" si="23"/>
        <v>875232.02</v>
      </c>
      <c r="J523" s="18">
        <v>3216449.24</v>
      </c>
      <c r="K523" s="20">
        <f t="shared" si="25"/>
        <v>6.3467681120791528E-2</v>
      </c>
      <c r="L523" s="18">
        <f t="shared" si="24"/>
        <v>60.203883668780698</v>
      </c>
      <c r="M523" s="24"/>
    </row>
    <row r="524" spans="1:13">
      <c r="A524" s="16"/>
      <c r="B524" s="45" t="s">
        <v>903</v>
      </c>
      <c r="C524" s="33" t="s">
        <v>1063</v>
      </c>
      <c r="D524" s="23" t="s">
        <v>1064</v>
      </c>
      <c r="E524" s="18">
        <v>838.41</v>
      </c>
      <c r="F524" s="17" t="s">
        <v>21</v>
      </c>
      <c r="G524" s="18">
        <v>28599</v>
      </c>
      <c r="H524" s="19">
        <v>45</v>
      </c>
      <c r="I524" s="18">
        <f t="shared" si="23"/>
        <v>635.5333333333333</v>
      </c>
      <c r="J524" s="18">
        <v>85568</v>
      </c>
      <c r="K524" s="20">
        <f t="shared" si="25"/>
        <v>2.0738640393589765E-3</v>
      </c>
      <c r="L524" s="18">
        <f t="shared" si="24"/>
        <v>34.110995813504132</v>
      </c>
      <c r="M524" s="24"/>
    </row>
    <row r="525" spans="1:13">
      <c r="A525" s="16"/>
      <c r="B525" s="17" t="s">
        <v>1065</v>
      </c>
      <c r="C525" s="23" t="s">
        <v>1066</v>
      </c>
      <c r="D525" s="23" t="s">
        <v>1067</v>
      </c>
      <c r="E525" s="18">
        <v>11</v>
      </c>
      <c r="F525" s="17" t="s">
        <v>98</v>
      </c>
      <c r="G525" s="18"/>
      <c r="H525" s="19"/>
      <c r="I525" s="18">
        <f t="shared" si="23"/>
        <v>0</v>
      </c>
      <c r="J525" s="18"/>
      <c r="K525" s="20">
        <f t="shared" si="25"/>
        <v>0</v>
      </c>
      <c r="L525" s="18">
        <f t="shared" si="24"/>
        <v>0</v>
      </c>
      <c r="M525" s="24"/>
    </row>
    <row r="526" spans="1:13">
      <c r="A526" s="25" t="s">
        <v>27</v>
      </c>
      <c r="B526" s="26"/>
      <c r="C526" s="26"/>
      <c r="D526" s="27"/>
      <c r="E526" s="28">
        <f>SUM(E442:E525)</f>
        <v>18474.2</v>
      </c>
      <c r="F526" s="27"/>
      <c r="G526" s="28">
        <f>SUM(G442:G525)</f>
        <v>1666064.5899999999</v>
      </c>
      <c r="H526" s="29">
        <f>SUM(H442:H525)</f>
        <v>7483</v>
      </c>
      <c r="I526" s="28">
        <f t="shared" si="23"/>
        <v>222.6466109848991</v>
      </c>
      <c r="J526" s="28">
        <f>SUM(J442:J525)</f>
        <v>5586362.5899999999</v>
      </c>
      <c r="K526" s="30">
        <f t="shared" si="25"/>
        <v>0.12081511383091566</v>
      </c>
      <c r="L526" s="28">
        <f t="shared" si="24"/>
        <v>90.183314568425146</v>
      </c>
      <c r="M526" s="31"/>
    </row>
    <row r="527" spans="1:13">
      <c r="A527" s="47" t="s">
        <v>1068</v>
      </c>
      <c r="B527" s="48"/>
      <c r="C527" s="48"/>
      <c r="D527" s="49"/>
      <c r="E527" s="49">
        <f>E526+E441+E434+E391+E368+E332+E274+E193+E122+E58+E6</f>
        <v>115453.307</v>
      </c>
      <c r="F527" s="49"/>
      <c r="G527" s="49">
        <f>G526+G441+G434+G391+G368+G332+G274+G193+G122+G58+G6+G8</f>
        <v>13790200.059999999</v>
      </c>
      <c r="H527" s="49">
        <f>H526+H441+H434+H391+H368+H332+H274+H193+H122+H58+H6+H8</f>
        <v>55713</v>
      </c>
      <c r="I527" s="49">
        <f>G527/H527</f>
        <v>247.52212338233443</v>
      </c>
      <c r="J527" s="49">
        <f>J526+J441+J434+J391+J368+J332+J274+J193+J122+J58+J6+J8</f>
        <v>38768912.469999999</v>
      </c>
      <c r="K527" s="50">
        <f t="shared" si="25"/>
        <v>1</v>
      </c>
      <c r="L527" s="51">
        <f t="shared" si="24"/>
        <v>119.44395893311223</v>
      </c>
      <c r="M527" s="52"/>
    </row>
    <row r="528" spans="1:13">
      <c r="A528" s="53" t="s">
        <v>1069</v>
      </c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5"/>
    </row>
    <row r="529" spans="1:13">
      <c r="A529" s="56" t="s">
        <v>1070</v>
      </c>
      <c r="B529" s="57"/>
      <c r="C529" s="57"/>
      <c r="D529" s="58"/>
      <c r="E529" s="57"/>
      <c r="F529" s="57"/>
      <c r="G529" s="57"/>
      <c r="H529" s="57"/>
      <c r="I529" s="57"/>
      <c r="J529" s="57"/>
      <c r="K529" s="57"/>
      <c r="L529" s="57"/>
      <c r="M529" s="59"/>
    </row>
    <row r="530" spans="1:13">
      <c r="A530" s="56" t="s">
        <v>1071</v>
      </c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>
      <c r="A531" s="57" t="s">
        <v>1072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>
      <c r="G532" s="64"/>
    </row>
    <row r="533" spans="1:13">
      <c r="D533" s="65"/>
      <c r="G533" s="64"/>
    </row>
    <row r="534" spans="1:13">
      <c r="G534" s="64"/>
    </row>
    <row r="535" spans="1:13">
      <c r="G535" s="64"/>
    </row>
  </sheetData>
  <phoneticPr fontId="4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sunyy</dc:creator>
  <cp:lastModifiedBy>sunyy</cp:lastModifiedBy>
  <dcterms:created xsi:type="dcterms:W3CDTF">2016-03-06T04:03:56Z</dcterms:created>
  <dcterms:modified xsi:type="dcterms:W3CDTF">2016-03-06T04:04:19Z</dcterms:modified>
</cp:coreProperties>
</file>