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750" tabRatio="247"/>
  </bookViews>
  <sheets>
    <sheet name="Sheet1" sheetId="1" r:id="rId1"/>
    <sheet name="Sheet2" sheetId="2" state="hidden" r:id="rId2"/>
    <sheet name="Sheet5" sheetId="7" r:id="rId3"/>
  </sheets>
  <definedNames>
    <definedName name="_xlnm._FilterDatabase" localSheetId="0" hidden="1">Sheet1!$A$2:$M$258</definedName>
    <definedName name="_xlnm._FilterDatabase" localSheetId="2" hidden="1">Sheet5!$A$1:$B$215</definedName>
  </definedNames>
  <calcPr calcId="152511"/>
  <fileRecoveryPr autoRecover="0"/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H3" i="1"/>
  <c r="G3" i="1"/>
  <c r="G43" i="1" l="1"/>
  <c r="G139" i="1"/>
  <c r="H43" i="1"/>
  <c r="H139" i="1"/>
  <c r="H81" i="1"/>
  <c r="G81" i="1"/>
  <c r="G257" i="1" l="1"/>
  <c r="H25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257" i="1"/>
  <c r="I3" i="1"/>
</calcChain>
</file>

<file path=xl/sharedStrings.xml><?xml version="1.0" encoding="utf-8"?>
<sst xmlns="http://schemas.openxmlformats.org/spreadsheetml/2006/main" count="1973" uniqueCount="966">
  <si>
    <t>1F</t>
  </si>
  <si>
    <t>1F0301</t>
  </si>
  <si>
    <t>UNIQLO优衣库</t>
  </si>
  <si>
    <t>服装</t>
  </si>
  <si>
    <t>1F0501</t>
  </si>
  <si>
    <t>love&amp;love</t>
  </si>
  <si>
    <t>配饰</t>
  </si>
  <si>
    <t>1F0601</t>
  </si>
  <si>
    <t>AOJO</t>
  </si>
  <si>
    <t>1F0701</t>
  </si>
  <si>
    <t>单农</t>
  </si>
  <si>
    <t>1F0801</t>
  </si>
  <si>
    <t>新秀丽</t>
  </si>
  <si>
    <t>皮具</t>
  </si>
  <si>
    <t>1F1001</t>
  </si>
  <si>
    <t>I-ZONE</t>
  </si>
  <si>
    <t>数码电器</t>
  </si>
  <si>
    <t>1F1401</t>
  </si>
  <si>
    <t>DIZZIT</t>
  </si>
  <si>
    <t>1F1501</t>
  </si>
  <si>
    <t>满记甜品</t>
  </si>
  <si>
    <t>非正餐</t>
  </si>
  <si>
    <t>1F1701</t>
  </si>
  <si>
    <t>HER</t>
  </si>
  <si>
    <t>化妆品</t>
  </si>
  <si>
    <t>1F1901</t>
  </si>
  <si>
    <t>FOSS</t>
  </si>
  <si>
    <t>1F2201</t>
  </si>
  <si>
    <t>斯沃琪</t>
  </si>
  <si>
    <t>1F2401</t>
  </si>
  <si>
    <t>innisfree</t>
  </si>
  <si>
    <t>1F2501</t>
  </si>
  <si>
    <t>DAZZLE地素</t>
  </si>
  <si>
    <t>1F2601</t>
  </si>
  <si>
    <t>Mango</t>
  </si>
  <si>
    <t>1F2701</t>
  </si>
  <si>
    <t>I DO</t>
  </si>
  <si>
    <t>1F2801</t>
  </si>
  <si>
    <t>天梭</t>
  </si>
  <si>
    <t>1F3001</t>
  </si>
  <si>
    <t>Map by belle</t>
  </si>
  <si>
    <t>1F3101</t>
  </si>
  <si>
    <t>1F3301</t>
  </si>
  <si>
    <t>1F3401</t>
  </si>
  <si>
    <t>chocoolate</t>
  </si>
  <si>
    <t>1F3501</t>
  </si>
  <si>
    <t>太平洋咖啡</t>
  </si>
  <si>
    <t>1F3601</t>
  </si>
  <si>
    <t>西铁城</t>
  </si>
  <si>
    <t>1F3701</t>
  </si>
  <si>
    <t>ECCO</t>
  </si>
  <si>
    <t>1F3801</t>
  </si>
  <si>
    <t>1F3901</t>
  </si>
  <si>
    <t>ENC</t>
  </si>
  <si>
    <t>1F4201</t>
  </si>
  <si>
    <t>阿迪达斯三叶草</t>
  </si>
  <si>
    <t>1F楼层小计</t>
  </si>
  <si>
    <t>1F 汇总</t>
  </si>
  <si>
    <t/>
  </si>
  <si>
    <t>2F</t>
  </si>
  <si>
    <t>2F0201</t>
  </si>
  <si>
    <t>PLAYLOUNGE</t>
  </si>
  <si>
    <t>2F0301</t>
  </si>
  <si>
    <t>DISSONA</t>
  </si>
  <si>
    <t>2F0401</t>
  </si>
  <si>
    <t>bouthentique</t>
  </si>
  <si>
    <t>2F0501</t>
  </si>
  <si>
    <t>醉酷</t>
  </si>
  <si>
    <t>2F0601</t>
  </si>
  <si>
    <t>Shine Accessories</t>
  </si>
  <si>
    <t>2F0701</t>
  </si>
  <si>
    <t>宫匠世家</t>
  </si>
  <si>
    <t>2F0801</t>
  </si>
  <si>
    <t>择.上</t>
  </si>
  <si>
    <t>专项服务</t>
  </si>
  <si>
    <t>2F0901</t>
  </si>
  <si>
    <t>2F1001</t>
  </si>
  <si>
    <t>娇鼎</t>
  </si>
  <si>
    <t>2F1101</t>
  </si>
  <si>
    <t>尚履良品</t>
  </si>
  <si>
    <t>2F1201</t>
  </si>
  <si>
    <t>外滩故事</t>
  </si>
  <si>
    <t>2F1301</t>
  </si>
  <si>
    <t>万仟堂</t>
  </si>
  <si>
    <t>家居生活</t>
  </si>
  <si>
    <t>2F1401</t>
  </si>
  <si>
    <t>EITIE爱特爱</t>
  </si>
  <si>
    <t>2F1501</t>
  </si>
  <si>
    <t>伊薇护理沙龙</t>
  </si>
  <si>
    <t>2F1901</t>
  </si>
  <si>
    <t>PAGE ONE</t>
  </si>
  <si>
    <t>2F2101</t>
  </si>
  <si>
    <t>emmy cici</t>
  </si>
  <si>
    <t>2F2201</t>
  </si>
  <si>
    <t>2F2301</t>
  </si>
  <si>
    <t>飞鸟</t>
  </si>
  <si>
    <t>2F2401</t>
  </si>
  <si>
    <t>POTE</t>
  </si>
  <si>
    <t>2F2701</t>
  </si>
  <si>
    <t>拉夏贝尔</t>
  </si>
  <si>
    <t>2F3001</t>
  </si>
  <si>
    <t>爱慕</t>
  </si>
  <si>
    <t>2F3201</t>
  </si>
  <si>
    <t>EBLIN</t>
  </si>
  <si>
    <t>2F3401</t>
  </si>
  <si>
    <t>19八3</t>
  </si>
  <si>
    <t>2F3501</t>
  </si>
  <si>
    <t>谜底</t>
  </si>
  <si>
    <t>2F3601</t>
  </si>
  <si>
    <t>PRICH</t>
  </si>
  <si>
    <t>2F3701</t>
  </si>
  <si>
    <t>播</t>
  </si>
  <si>
    <t>2F3801</t>
  </si>
  <si>
    <t>屈臣氏</t>
  </si>
  <si>
    <t>2F3901</t>
  </si>
  <si>
    <t>tutuanna</t>
  </si>
  <si>
    <t>2F4101</t>
  </si>
  <si>
    <t>MIND BRIDGE</t>
  </si>
  <si>
    <t>2F4201</t>
  </si>
  <si>
    <t>HUE</t>
  </si>
  <si>
    <t>2F4301</t>
  </si>
  <si>
    <t>爱茜茜里</t>
  </si>
  <si>
    <t>2F4601</t>
  </si>
  <si>
    <t>爱美丽</t>
  </si>
  <si>
    <t>2F4701</t>
  </si>
  <si>
    <t>2F4801</t>
  </si>
  <si>
    <t>VERO MODA</t>
  </si>
  <si>
    <t>2F4901</t>
  </si>
  <si>
    <t>杰克琼斯</t>
  </si>
  <si>
    <t>2F楼层小计</t>
  </si>
  <si>
    <t>2F 汇总</t>
  </si>
  <si>
    <t>3F</t>
  </si>
  <si>
    <t>3F0101</t>
  </si>
  <si>
    <t>玩具反斗城</t>
  </si>
  <si>
    <t>3F0201</t>
  </si>
  <si>
    <t>倍优天地</t>
  </si>
  <si>
    <t>文教娱乐</t>
  </si>
  <si>
    <t>3F0301</t>
  </si>
  <si>
    <t>卯卯哥</t>
  </si>
  <si>
    <t>3F0401</t>
  </si>
  <si>
    <t>源品</t>
  </si>
  <si>
    <t>3F0501</t>
  </si>
  <si>
    <t>AIC</t>
  </si>
  <si>
    <t>3F0601</t>
  </si>
  <si>
    <t>探奇乐园</t>
  </si>
  <si>
    <t>休闲娱乐</t>
  </si>
  <si>
    <t>3F07A1</t>
  </si>
  <si>
    <t>ELANDKIDS</t>
  </si>
  <si>
    <t>3F07B1</t>
  </si>
  <si>
    <t>TEENIEWEENIEKIDS</t>
  </si>
  <si>
    <t>3F0801</t>
  </si>
  <si>
    <t>多米诺豆花甜品店</t>
  </si>
  <si>
    <t>3F0901</t>
  </si>
  <si>
    <t>阿奇木</t>
  </si>
  <si>
    <t>3F1001</t>
  </si>
  <si>
    <t>3F1101</t>
  </si>
  <si>
    <t>balabala town</t>
  </si>
  <si>
    <t>3F1401</t>
  </si>
  <si>
    <t>悠游堂</t>
  </si>
  <si>
    <t>3F1501</t>
  </si>
  <si>
    <t>卡雷拉</t>
  </si>
  <si>
    <t>3F1601</t>
  </si>
  <si>
    <t>小鬼当佳</t>
  </si>
  <si>
    <t>3F1701</t>
  </si>
  <si>
    <t>贡茶</t>
  </si>
  <si>
    <t>3F1901</t>
  </si>
  <si>
    <t>妈妈好孩子</t>
  </si>
  <si>
    <t>3F2101</t>
  </si>
  <si>
    <t>西十二街牛排比萨双享餐厅</t>
  </si>
  <si>
    <t>正餐</t>
  </si>
  <si>
    <t>3F2201</t>
  </si>
  <si>
    <t>3F2301</t>
  </si>
  <si>
    <t>豪门珠宝</t>
  </si>
  <si>
    <t>3F2401</t>
  </si>
  <si>
    <t>OMI</t>
  </si>
  <si>
    <t>3F2501</t>
  </si>
  <si>
    <t>T&amp;W</t>
  </si>
  <si>
    <t>3F2601</t>
  </si>
  <si>
    <t>BODYPOPS</t>
  </si>
  <si>
    <t>3F2701</t>
  </si>
  <si>
    <t>韦博国际英语</t>
  </si>
  <si>
    <t>3F2801</t>
  </si>
  <si>
    <t>森宁</t>
  </si>
  <si>
    <t>3F2901</t>
  </si>
  <si>
    <t>尚品宅配</t>
  </si>
  <si>
    <t>3F3201</t>
  </si>
  <si>
    <t>3F3301</t>
  </si>
  <si>
    <t>ONLY、SELECTED</t>
  </si>
  <si>
    <t>3F3501</t>
  </si>
  <si>
    <t>斗牛部落</t>
  </si>
  <si>
    <t>3F3601</t>
  </si>
  <si>
    <t>酷滋美</t>
  </si>
  <si>
    <t>3F3701</t>
  </si>
  <si>
    <t>罗宾汉</t>
  </si>
  <si>
    <t>3F3801</t>
  </si>
  <si>
    <t>3F3901</t>
  </si>
  <si>
    <t>阪织屋</t>
  </si>
  <si>
    <t>3F4001</t>
  </si>
  <si>
    <t>阿吉豆</t>
  </si>
  <si>
    <t>3F4101</t>
  </si>
  <si>
    <t>ELAND</t>
  </si>
  <si>
    <t>3F4201</t>
  </si>
  <si>
    <t>TEENIE WEENIE</t>
  </si>
  <si>
    <t>3F4301</t>
  </si>
  <si>
    <t>GXG</t>
  </si>
  <si>
    <t>3F4401</t>
  </si>
  <si>
    <t>I‘M DAVID</t>
  </si>
  <si>
    <t>3F4501</t>
  </si>
  <si>
    <t>3F4601</t>
  </si>
  <si>
    <t>JUCYJUDY</t>
  </si>
  <si>
    <t>3F4801</t>
  </si>
  <si>
    <t>KIDSTREE</t>
  </si>
  <si>
    <t>3F4901</t>
  </si>
  <si>
    <t>La Chapellekids</t>
  </si>
  <si>
    <t>3F5001</t>
  </si>
  <si>
    <t>温莎</t>
  </si>
  <si>
    <t>3F5101</t>
  </si>
  <si>
    <t>TWICE</t>
  </si>
  <si>
    <t>3F5201</t>
  </si>
  <si>
    <t>lily</t>
  </si>
  <si>
    <t>3F5301</t>
  </si>
  <si>
    <t>哇咔</t>
  </si>
  <si>
    <t>3F5401</t>
  </si>
  <si>
    <t>圣迪奥</t>
  </si>
  <si>
    <t>3F5501</t>
  </si>
  <si>
    <t>GOGIRL</t>
  </si>
  <si>
    <t>3F楼层小计</t>
  </si>
  <si>
    <t>3F 汇总</t>
  </si>
  <si>
    <t>4F</t>
  </si>
  <si>
    <t>4F0101</t>
  </si>
  <si>
    <t>悦动先锋</t>
  </si>
  <si>
    <t>4F0201</t>
  </si>
  <si>
    <t>启路文化生活馆</t>
  </si>
  <si>
    <t>4F0401</t>
  </si>
  <si>
    <t>幸福蓝海影城</t>
  </si>
  <si>
    <t>4F0501</t>
  </si>
  <si>
    <t>Devilnut</t>
  </si>
  <si>
    <t>4F0601</t>
  </si>
  <si>
    <t>CRZ</t>
  </si>
  <si>
    <t>4F0701</t>
  </si>
  <si>
    <t>pancoat</t>
  </si>
  <si>
    <t>4F0801</t>
  </si>
  <si>
    <t>THE SHOES BAR</t>
  </si>
  <si>
    <t>4F1101</t>
  </si>
  <si>
    <t>4F1301</t>
  </si>
  <si>
    <t>斐乐</t>
  </si>
  <si>
    <t>4F1401</t>
  </si>
  <si>
    <t>4F1501</t>
  </si>
  <si>
    <t>耐克休闲</t>
  </si>
  <si>
    <t>4F1601</t>
  </si>
  <si>
    <t>阿迪达斯休闲</t>
  </si>
  <si>
    <t>4F1701</t>
  </si>
  <si>
    <t>匡威</t>
  </si>
  <si>
    <t>4F1801</t>
  </si>
  <si>
    <t>汉堡王</t>
  </si>
  <si>
    <t>4F1901</t>
  </si>
  <si>
    <t>阿迪达斯</t>
  </si>
  <si>
    <t>4F2101</t>
  </si>
  <si>
    <t>索尼</t>
  </si>
  <si>
    <t>4F2201</t>
  </si>
  <si>
    <t>sportmaster</t>
  </si>
  <si>
    <t>4F2301</t>
  </si>
  <si>
    <t>AKG</t>
  </si>
  <si>
    <t>4F2401</t>
  </si>
  <si>
    <t>4F2701</t>
  </si>
  <si>
    <t>欧博</t>
  </si>
  <si>
    <t>4F2801</t>
  </si>
  <si>
    <t>OPPO</t>
  </si>
  <si>
    <t>4F2901</t>
  </si>
  <si>
    <t>木九十</t>
  </si>
  <si>
    <t>4F3001</t>
  </si>
  <si>
    <t>增致牛仔</t>
  </si>
  <si>
    <t>4F3201</t>
  </si>
  <si>
    <t>热风</t>
  </si>
  <si>
    <t>4F3301</t>
  </si>
  <si>
    <t>The Green Party</t>
  </si>
  <si>
    <t>4F3401</t>
  </si>
  <si>
    <t>玛卡西尼</t>
  </si>
  <si>
    <t>4F3601</t>
  </si>
  <si>
    <t>L2</t>
  </si>
  <si>
    <t>4F3701</t>
  </si>
  <si>
    <t>香芒山</t>
  </si>
  <si>
    <t>4F3801</t>
  </si>
  <si>
    <t>CHUMS</t>
  </si>
  <si>
    <t>4F3901</t>
  </si>
  <si>
    <t>4F4101</t>
  </si>
  <si>
    <t>西遇</t>
  </si>
  <si>
    <t>4F4501</t>
  </si>
  <si>
    <t>奥特</t>
  </si>
  <si>
    <t>4F4601</t>
  </si>
  <si>
    <t>哈你</t>
  </si>
  <si>
    <t>4F楼层小计</t>
  </si>
  <si>
    <t>4F 汇总</t>
  </si>
  <si>
    <t>5F</t>
  </si>
  <si>
    <t>5F0101</t>
  </si>
  <si>
    <t>的的喀喀</t>
  </si>
  <si>
    <t>5F0201</t>
  </si>
  <si>
    <t>春川铁板鸡</t>
  </si>
  <si>
    <t>5F0301</t>
  </si>
  <si>
    <t>悦荟牛排工坊</t>
  </si>
  <si>
    <t>5F0501</t>
  </si>
  <si>
    <t>吞云小莳</t>
  </si>
  <si>
    <t>5F0601</t>
  </si>
  <si>
    <t>5F0701</t>
  </si>
  <si>
    <t>找茶</t>
  </si>
  <si>
    <t>5F0801</t>
  </si>
  <si>
    <t>鲜果时间、芝士分子</t>
  </si>
  <si>
    <t>5F0901</t>
  </si>
  <si>
    <t>禾绿回转寿司</t>
  </si>
  <si>
    <t>5F1001</t>
  </si>
  <si>
    <t>i-转角</t>
  </si>
  <si>
    <t>5F1101</t>
  </si>
  <si>
    <t>秋棠奶酪</t>
  </si>
  <si>
    <t>5F1301</t>
  </si>
  <si>
    <t>火林季</t>
  </si>
  <si>
    <t>5F1401</t>
  </si>
  <si>
    <t>浪漫泰</t>
  </si>
  <si>
    <t>5F1801</t>
  </si>
  <si>
    <t>高第街56号餐厅</t>
  </si>
  <si>
    <t>5F1901</t>
  </si>
  <si>
    <t>日越轩</t>
  </si>
  <si>
    <t>5F21A1</t>
  </si>
  <si>
    <t>新蒂餐厅</t>
  </si>
  <si>
    <t>5F21B1</t>
  </si>
  <si>
    <t>无限友餐厅</t>
  </si>
  <si>
    <t>5F2201</t>
  </si>
  <si>
    <t>大渔铁板烧&amp;渔寿司</t>
  </si>
  <si>
    <t>5F2301</t>
  </si>
  <si>
    <t>蜜粤餐厅</t>
  </si>
  <si>
    <t>5F2501</t>
  </si>
  <si>
    <t>淘叔叔</t>
  </si>
  <si>
    <t>5F2601</t>
  </si>
  <si>
    <t>汉拿山</t>
  </si>
  <si>
    <t>5F2701</t>
  </si>
  <si>
    <t>新宿一品</t>
  </si>
  <si>
    <t>5F楼层小计</t>
  </si>
  <si>
    <t>5F 汇总</t>
  </si>
  <si>
    <t>6F</t>
  </si>
  <si>
    <t>6F0101</t>
  </si>
  <si>
    <t>渔家灯火</t>
  </si>
  <si>
    <t>6F0201</t>
  </si>
  <si>
    <t>黄记煌</t>
  </si>
  <si>
    <t>6F0301</t>
  </si>
  <si>
    <t>呷哺呷哺</t>
  </si>
  <si>
    <t>6F0401</t>
  </si>
  <si>
    <t>辣吧酷</t>
  </si>
  <si>
    <t>6F0501</t>
  </si>
  <si>
    <t>鱼酷</t>
  </si>
  <si>
    <t>6F0601</t>
  </si>
  <si>
    <t>小乔豆腐滋味食坊</t>
  </si>
  <si>
    <t>6F0701</t>
  </si>
  <si>
    <t>川人百味</t>
  </si>
  <si>
    <t>6F0801</t>
  </si>
  <si>
    <t>小乔湘</t>
  </si>
  <si>
    <t>6F0901</t>
  </si>
  <si>
    <t>阿香米线</t>
  </si>
  <si>
    <t>6F1101</t>
  </si>
  <si>
    <t>茉莉餐厅</t>
  </si>
  <si>
    <t>6F1201</t>
  </si>
  <si>
    <t>柒煲</t>
  </si>
  <si>
    <t>6F1301</t>
  </si>
  <si>
    <t>将太无二</t>
  </si>
  <si>
    <t>6F1501</t>
  </si>
  <si>
    <t>俏江南</t>
  </si>
  <si>
    <t>6F1601</t>
  </si>
  <si>
    <t>京焰风尚云南菜</t>
  </si>
  <si>
    <t>6F1801</t>
  </si>
  <si>
    <t>城南往事</t>
  </si>
  <si>
    <t>6F1901</t>
  </si>
  <si>
    <t>滇草香</t>
  </si>
  <si>
    <t>6F2001</t>
  </si>
  <si>
    <t>小滋味</t>
  </si>
  <si>
    <t>6F2101</t>
  </si>
  <si>
    <t>茅庐印象</t>
  </si>
  <si>
    <t>6F2201</t>
  </si>
  <si>
    <t>荷缘私房牛肉面</t>
  </si>
  <si>
    <t>6F2301</t>
  </si>
  <si>
    <t>空间八度</t>
  </si>
  <si>
    <t>6F楼层小计</t>
  </si>
  <si>
    <t>6F 汇总</t>
  </si>
  <si>
    <t>7F</t>
  </si>
  <si>
    <t>7F0101</t>
  </si>
  <si>
    <t>韦德伍斯健身</t>
  </si>
  <si>
    <t>7F0601</t>
  </si>
  <si>
    <t>猫的天空之城</t>
  </si>
  <si>
    <t>7F0701</t>
  </si>
  <si>
    <t>豪布斯</t>
  </si>
  <si>
    <t>7F楼层小计</t>
  </si>
  <si>
    <t>7F 汇总</t>
  </si>
  <si>
    <t>B10101</t>
  </si>
  <si>
    <t>B1</t>
  </si>
  <si>
    <t>B10201</t>
  </si>
  <si>
    <t>大明眼镜</t>
  </si>
  <si>
    <t>服装</t>
    <phoneticPr fontId="3" type="noConversion"/>
  </si>
  <si>
    <t>B10501</t>
  </si>
  <si>
    <t>日光21克拉</t>
  </si>
  <si>
    <t>B10601</t>
  </si>
  <si>
    <t>EUHO</t>
  </si>
  <si>
    <t>家居生活</t>
    <phoneticPr fontId="3" type="noConversion"/>
  </si>
  <si>
    <t>B11901</t>
  </si>
  <si>
    <t>千北造型</t>
  </si>
  <si>
    <t>B12101</t>
  </si>
  <si>
    <t>摩提工房</t>
  </si>
  <si>
    <t>B12301</t>
  </si>
  <si>
    <t>六鲤米</t>
  </si>
  <si>
    <t>B12701</t>
  </si>
  <si>
    <t>猫山王榴莲甜品店</t>
  </si>
  <si>
    <t>B12801</t>
  </si>
  <si>
    <t>新海海洋食品生活馆</t>
  </si>
  <si>
    <t>B12901</t>
  </si>
  <si>
    <t>丸来玩趣、唐饼家</t>
  </si>
  <si>
    <t>B13101</t>
  </si>
  <si>
    <t>快乐柠檬</t>
  </si>
  <si>
    <t>B13201</t>
  </si>
  <si>
    <t>仙芋世家</t>
  </si>
  <si>
    <t>B13301</t>
  </si>
  <si>
    <t>芭斯罗缤</t>
  </si>
  <si>
    <t>B13401</t>
  </si>
  <si>
    <t>果C益佰</t>
  </si>
  <si>
    <t>B135A1</t>
  </si>
  <si>
    <t>爱有梅有</t>
  </si>
  <si>
    <t>B13601</t>
  </si>
  <si>
    <t>盒子地瓜</t>
  </si>
  <si>
    <t>B13701</t>
  </si>
  <si>
    <t>弹丸滋地</t>
  </si>
  <si>
    <t>B13801</t>
  </si>
  <si>
    <t>柏文熊</t>
  </si>
  <si>
    <t>B13901</t>
  </si>
  <si>
    <t>开心亮仔</t>
  </si>
  <si>
    <t>B14001</t>
  </si>
  <si>
    <t>新青洋韩国超市</t>
  </si>
  <si>
    <t>B14201</t>
  </si>
  <si>
    <t>马路村</t>
  </si>
  <si>
    <t>B14301</t>
  </si>
  <si>
    <t>今典银饰</t>
  </si>
  <si>
    <t>总计</t>
  </si>
  <si>
    <t xml:space="preserve">一类   </t>
    <phoneticPr fontId="3" type="noConversion"/>
  </si>
  <si>
    <t xml:space="preserve">三类   </t>
  </si>
  <si>
    <t>购物</t>
    <phoneticPr fontId="3" type="noConversion"/>
  </si>
  <si>
    <t>综合店、女装、男装、运动、童装、户外、内衣、牛仔</t>
  </si>
  <si>
    <t>饰品、珠宝、钟表、眼镜</t>
  </si>
  <si>
    <t>集合店、彩妆、护肤、香薰精油（皂）、香水、药妆及护理</t>
  </si>
  <si>
    <t>家居、杂货、物产、烟酒、花店、文体用品、孕婴用品、儿童用品</t>
  </si>
  <si>
    <t>数码电器</t>
    <phoneticPr fontId="3" type="noConversion"/>
  </si>
  <si>
    <t>音响影音、手机、电脑及配件、数码体验店</t>
  </si>
  <si>
    <t>鞋履、箱包、小皮件</t>
  </si>
  <si>
    <t>中式、非中式、自助餐</t>
  </si>
  <si>
    <t>中式简餐、西式快餐、港式茶餐厅、水吧、甜品、面包、美食广场</t>
  </si>
  <si>
    <t>KTV、电影院、电玩、冰场、剧场、摄影、酒吧、DIY手工坊、主题游乐园、健身中心</t>
  </si>
  <si>
    <t>儿童教育、成人教育、书店、体验中心</t>
  </si>
  <si>
    <t>综合超市、便利店、精品超市</t>
  </si>
  <si>
    <t>店铺编号</t>
  </si>
  <si>
    <t>1F0101</t>
  </si>
  <si>
    <t>飒拉</t>
  </si>
  <si>
    <t>优衣库</t>
  </si>
  <si>
    <t>1F0401</t>
  </si>
  <si>
    <t>丝芙兰</t>
  </si>
  <si>
    <t>1F0901</t>
  </si>
  <si>
    <t>普安倍尔</t>
  </si>
  <si>
    <t>1F1301</t>
  </si>
  <si>
    <t>星巴克</t>
  </si>
  <si>
    <t>1F1601</t>
  </si>
  <si>
    <t>GAP</t>
  </si>
  <si>
    <t>1F2001</t>
  </si>
  <si>
    <t>无印良品</t>
  </si>
  <si>
    <t>DAZZLE</t>
  </si>
  <si>
    <t>1F2901</t>
  </si>
  <si>
    <t>时尚表</t>
  </si>
  <si>
    <t>CHARLES&amp;KEITH</t>
  </si>
  <si>
    <t>1F3201</t>
  </si>
  <si>
    <t>H&amp;M</t>
  </si>
  <si>
    <t>5cm</t>
  </si>
  <si>
    <t>J.LINDEBERG</t>
  </si>
  <si>
    <t>艾沐·素</t>
  </si>
  <si>
    <t>EITIE</t>
  </si>
  <si>
    <t>圣妮</t>
  </si>
  <si>
    <t>avvn</t>
  </si>
  <si>
    <t>La Chapelle</t>
  </si>
  <si>
    <t>JNBY</t>
  </si>
  <si>
    <t>VERO  MODA</t>
  </si>
  <si>
    <t>JACK&amp;JONES</t>
  </si>
  <si>
    <t>ECUS</t>
  </si>
  <si>
    <t>布景</t>
  </si>
  <si>
    <t>FITINCLOUT</t>
  </si>
  <si>
    <t>BASIC HOUSE</t>
  </si>
  <si>
    <t>3F4701</t>
  </si>
  <si>
    <t>KIKO水吧</t>
  </si>
  <si>
    <t>JANSPORT</t>
  </si>
  <si>
    <t>耐克360</t>
  </si>
  <si>
    <t>阿迪休闲</t>
  </si>
  <si>
    <t>4F2001</t>
  </si>
  <si>
    <t>耐克</t>
  </si>
  <si>
    <t>联想</t>
  </si>
  <si>
    <t>PAUL FRANK</t>
  </si>
  <si>
    <t>4F4001</t>
  </si>
  <si>
    <t>CROCS</t>
  </si>
  <si>
    <t>奥特攀岩</t>
  </si>
  <si>
    <t>土大力</t>
  </si>
  <si>
    <t>浪漫泰东南亚料理</t>
  </si>
  <si>
    <t>6F1401</t>
  </si>
  <si>
    <t>漫咖啡</t>
  </si>
  <si>
    <t>7F0401</t>
  </si>
  <si>
    <t>LUNA餐吧</t>
  </si>
  <si>
    <t>华润万家生活超市</t>
  </si>
  <si>
    <t>B10441</t>
  </si>
  <si>
    <t>白熊先森</t>
  </si>
  <si>
    <t>B10451</t>
  </si>
  <si>
    <t>一末</t>
  </si>
  <si>
    <t>B10701</t>
  </si>
  <si>
    <t>亚惠美食广场</t>
  </si>
  <si>
    <t>B11601</t>
  </si>
  <si>
    <t>东悦烟草</t>
  </si>
  <si>
    <t>B11701</t>
  </si>
  <si>
    <t>OPI</t>
  </si>
  <si>
    <t>丸来玩趣、唐饼店</t>
  </si>
  <si>
    <t>笔数</t>
  </si>
  <si>
    <t>店铺名称</t>
    <phoneticPr fontId="15" type="noConversion"/>
  </si>
  <si>
    <t>总金额</t>
    <phoneticPr fontId="15" type="noConversion"/>
  </si>
  <si>
    <t>O'STIN</t>
    <phoneticPr fontId="15" type="noConversion"/>
  </si>
  <si>
    <t>适度女装</t>
    <phoneticPr fontId="1" type="noConversion"/>
  </si>
  <si>
    <t>4F0901</t>
    <phoneticPr fontId="1" type="noConversion"/>
  </si>
  <si>
    <t>希多蜜</t>
    <phoneticPr fontId="1" type="noConversion"/>
  </si>
  <si>
    <t>4F1201</t>
    <phoneticPr fontId="15" type="noConversion"/>
  </si>
  <si>
    <t>DQ</t>
    <phoneticPr fontId="15" type="noConversion"/>
  </si>
  <si>
    <t>4F3102</t>
    <phoneticPr fontId="1" type="noConversion"/>
  </si>
  <si>
    <t>百武西</t>
    <phoneticPr fontId="1" type="noConversion"/>
  </si>
  <si>
    <t>5F0801</t>
    <phoneticPr fontId="1" type="noConversion"/>
  </si>
  <si>
    <t>5F1601</t>
    <phoneticPr fontId="1" type="noConversion"/>
  </si>
  <si>
    <t>烟台保税港区进口商品大悦城专卖店</t>
    <phoneticPr fontId="1" type="noConversion"/>
  </si>
  <si>
    <t>6F1701</t>
    <phoneticPr fontId="1" type="noConversion"/>
  </si>
  <si>
    <t>海底捞</t>
    <phoneticPr fontId="1" type="noConversion"/>
  </si>
  <si>
    <t>综合服务</t>
  </si>
  <si>
    <t>1F0201</t>
  </si>
  <si>
    <t>1F4001</t>
  </si>
  <si>
    <t>1F4101</t>
  </si>
  <si>
    <t>2F4401</t>
  </si>
  <si>
    <t>部分6-7折</t>
  </si>
  <si>
    <t>新款九折，其他3-8折</t>
  </si>
  <si>
    <t>部分冬装5折，部分7.5折，满2288送箱子</t>
  </si>
  <si>
    <t>一件八折，两件七折，三件六折</t>
  </si>
  <si>
    <t>部分冬装五折</t>
  </si>
  <si>
    <t>满300减60</t>
  </si>
  <si>
    <t>一件九折，两件八折</t>
  </si>
  <si>
    <t>2-6折</t>
  </si>
  <si>
    <t>一件七折，两件五折</t>
  </si>
  <si>
    <t>部分六折，部分满1000减300</t>
  </si>
  <si>
    <t>满200送电话充值卡一张</t>
  </si>
  <si>
    <t>满500减100</t>
  </si>
  <si>
    <t>微信转发优惠36元，会员生日8.8折</t>
  </si>
  <si>
    <t>大悟徹底</t>
  </si>
  <si>
    <t>G9分子冰淇淋、小林煎饼</t>
  </si>
  <si>
    <t>吖咪吖咪</t>
  </si>
  <si>
    <t>2F1102</t>
  </si>
  <si>
    <t>3F0802</t>
  </si>
  <si>
    <t>1F4301</t>
  </si>
  <si>
    <t>凡高摄影</t>
  </si>
  <si>
    <t>2F0702</t>
  </si>
  <si>
    <t>2F0802</t>
  </si>
  <si>
    <t>2F0902</t>
  </si>
  <si>
    <t>2FD091</t>
  </si>
  <si>
    <t>鲜女</t>
  </si>
  <si>
    <t>3F4702</t>
  </si>
  <si>
    <t>雪花冰</t>
  </si>
  <si>
    <t>3FD122</t>
  </si>
  <si>
    <t>梅概念</t>
  </si>
  <si>
    <t>品牌同当日整体销售占比%</t>
  </si>
  <si>
    <t>诗凡黎</t>
  </si>
  <si>
    <t>车次</t>
  </si>
  <si>
    <t>客单价
（单位：元）</t>
  </si>
  <si>
    <t>维果部落</t>
  </si>
  <si>
    <t>雪人冰淇淋</t>
  </si>
  <si>
    <t>DIDBANNA</t>
  </si>
  <si>
    <t>O'STIN</t>
  </si>
  <si>
    <t>季候风</t>
  </si>
  <si>
    <t>3FD031</t>
  </si>
  <si>
    <t>康扑乐</t>
  </si>
  <si>
    <t>膜法传奇</t>
  </si>
  <si>
    <t>3FD071</t>
  </si>
  <si>
    <t>巴布豆早教包</t>
  </si>
  <si>
    <t>3FD101</t>
  </si>
  <si>
    <t>3FD131</t>
  </si>
  <si>
    <t>3F0502</t>
  </si>
  <si>
    <t>3F1801</t>
  </si>
  <si>
    <t>3F3502</t>
  </si>
  <si>
    <t>3F3602</t>
  </si>
  <si>
    <t>3F5202</t>
  </si>
  <si>
    <t>3FD061</t>
  </si>
  <si>
    <t>3FD111</t>
  </si>
  <si>
    <t>人次</t>
  </si>
  <si>
    <t>坪效
(元/日/平米)</t>
  </si>
  <si>
    <t>梦幻冰雪溜冰场</t>
  </si>
  <si>
    <t>小数点保留1位</t>
    <phoneticPr fontId="3" type="noConversion"/>
  </si>
  <si>
    <t>区域</t>
    <phoneticPr fontId="3" type="noConversion"/>
  </si>
  <si>
    <t>面积
(单位：平米)</t>
    <phoneticPr fontId="3" type="noConversion"/>
  </si>
  <si>
    <t>标准业态</t>
    <phoneticPr fontId="3" type="noConversion"/>
  </si>
  <si>
    <t>1F</t>
    <phoneticPr fontId="1" type="noConversion"/>
  </si>
  <si>
    <t>1F0101</t>
    <phoneticPr fontId="1" type="noConversion"/>
  </si>
  <si>
    <t>配饰</t>
    <phoneticPr fontId="1" type="noConversion"/>
  </si>
  <si>
    <t>家居生活</t>
    <phoneticPr fontId="1" type="noConversion"/>
  </si>
  <si>
    <t>1FD151</t>
    <phoneticPr fontId="1" type="noConversion"/>
  </si>
  <si>
    <t>1FD111</t>
    <phoneticPr fontId="3" type="noConversion"/>
  </si>
  <si>
    <t>Shviki</t>
    <phoneticPr fontId="3" type="noConversion"/>
  </si>
  <si>
    <t>2F0302</t>
    <phoneticPr fontId="1" type="noConversion"/>
  </si>
  <si>
    <t>韩束</t>
    <phoneticPr fontId="1" type="noConversion"/>
  </si>
  <si>
    <t>爱斯即膜</t>
    <phoneticPr fontId="1" type="noConversion"/>
  </si>
  <si>
    <t>美之藤</t>
    <phoneticPr fontId="1" type="noConversion"/>
  </si>
  <si>
    <t>丝芙兰、H&amp;M、ZARA、Stradivarius、PULL&amp;BEAR、OYSHO、Massimo Dutti销售数据为预估值。超市交易笔数非预估值。</t>
    <phoneticPr fontId="1" type="noConversion"/>
  </si>
  <si>
    <t>二类</t>
    <phoneticPr fontId="3" type="noConversion"/>
  </si>
  <si>
    <t>配饰</t>
    <phoneticPr fontId="3" type="noConversion"/>
  </si>
  <si>
    <t>化妆品</t>
    <phoneticPr fontId="3" type="noConversion"/>
  </si>
  <si>
    <t>皮具</t>
    <phoneticPr fontId="3" type="noConversion"/>
  </si>
  <si>
    <t>餐饮</t>
    <phoneticPr fontId="3" type="noConversion"/>
  </si>
  <si>
    <t>正餐</t>
    <phoneticPr fontId="3" type="noConversion"/>
  </si>
  <si>
    <t>非正餐</t>
    <phoneticPr fontId="3" type="noConversion"/>
  </si>
  <si>
    <t>娱乐</t>
    <phoneticPr fontId="3" type="noConversion"/>
  </si>
  <si>
    <t>休闲娱乐</t>
    <phoneticPr fontId="3" type="noConversion"/>
  </si>
  <si>
    <t>文教娱乐</t>
    <phoneticPr fontId="3" type="noConversion"/>
  </si>
  <si>
    <t>服务</t>
    <phoneticPr fontId="3" type="noConversion"/>
  </si>
  <si>
    <t>综合服务</t>
    <phoneticPr fontId="3" type="noConversion"/>
  </si>
  <si>
    <t>专项服务</t>
    <phoneticPr fontId="3" type="noConversion"/>
  </si>
  <si>
    <t>美容、美发、宠物、汽车美容、美甲、美体保健、旅游咨询、
洗衣店、维修维护、票务中心、通讯、银行、药品保健品</t>
    <phoneticPr fontId="3" type="noConversion"/>
  </si>
  <si>
    <t>楼层</t>
    <phoneticPr fontId="3" type="noConversion"/>
  </si>
  <si>
    <t>铺位号</t>
    <phoneticPr fontId="3" type="noConversion"/>
  </si>
  <si>
    <t>品牌名称</t>
    <phoneticPr fontId="3" type="noConversion"/>
  </si>
  <si>
    <t>品牌促销活动</t>
    <phoneticPr fontId="3" type="noConversion"/>
  </si>
  <si>
    <t>ZARA</t>
    <phoneticPr fontId="1" type="noConversion"/>
  </si>
  <si>
    <t>Stradivarius</t>
    <phoneticPr fontId="1" type="noConversion"/>
  </si>
  <si>
    <t>1F</t>
    <phoneticPr fontId="1" type="noConversion"/>
  </si>
  <si>
    <t>1F0401</t>
    <phoneticPr fontId="1" type="noConversion"/>
  </si>
  <si>
    <t>丝芙兰</t>
    <phoneticPr fontId="1" type="noConversion"/>
  </si>
  <si>
    <t>1F</t>
    <phoneticPr fontId="1" type="noConversion"/>
  </si>
  <si>
    <t>PULL&amp;BEAR</t>
    <phoneticPr fontId="1" type="noConversion"/>
  </si>
  <si>
    <t>1F1102</t>
    <phoneticPr fontId="1" type="noConversion"/>
  </si>
  <si>
    <t>大明眼镜</t>
    <phoneticPr fontId="1" type="noConversion"/>
  </si>
  <si>
    <t>配饰</t>
    <phoneticPr fontId="1" type="noConversion"/>
  </si>
  <si>
    <t>1F1201</t>
    <phoneticPr fontId="1" type="noConversion"/>
  </si>
  <si>
    <t>休闲娱乐</t>
    <phoneticPr fontId="1" type="noConversion"/>
  </si>
  <si>
    <t>1F1301</t>
    <phoneticPr fontId="1" type="noConversion"/>
  </si>
  <si>
    <t>星巴克</t>
    <phoneticPr fontId="1" type="noConversion"/>
  </si>
  <si>
    <t>1F2802</t>
    <phoneticPr fontId="1" type="noConversion"/>
  </si>
  <si>
    <t>CHARLES&amp;KEITH</t>
    <phoneticPr fontId="3" type="noConversion"/>
  </si>
  <si>
    <t>1F3201</t>
    <phoneticPr fontId="1" type="noConversion"/>
  </si>
  <si>
    <t>H&amp;M</t>
    <phoneticPr fontId="1" type="noConversion"/>
  </si>
  <si>
    <t>1F3602</t>
    <phoneticPr fontId="1" type="noConversion"/>
  </si>
  <si>
    <t>西铁城</t>
    <phoneticPr fontId="1" type="noConversion"/>
  </si>
  <si>
    <t>J.LINDBERG</t>
    <phoneticPr fontId="3" type="noConversion"/>
  </si>
  <si>
    <t>Massimo Dutti</t>
    <phoneticPr fontId="1" type="noConversion"/>
  </si>
  <si>
    <t>OYSHO</t>
    <phoneticPr fontId="1" type="noConversion"/>
  </si>
  <si>
    <t>奢侈品眼镜</t>
    <phoneticPr fontId="1" type="noConversion"/>
  </si>
  <si>
    <t>招财猫</t>
    <phoneticPr fontId="1" type="noConversion"/>
  </si>
  <si>
    <t>D.E</t>
    <phoneticPr fontId="1" type="noConversion"/>
  </si>
  <si>
    <t>2F</t>
    <phoneticPr fontId="1" type="noConversion"/>
  </si>
  <si>
    <t>2F1602</t>
    <phoneticPr fontId="1" type="noConversion"/>
  </si>
  <si>
    <t>一末</t>
    <phoneticPr fontId="1" type="noConversion"/>
  </si>
  <si>
    <t>家居生活</t>
    <phoneticPr fontId="1" type="noConversion"/>
  </si>
  <si>
    <t>2F1902</t>
    <phoneticPr fontId="1" type="noConversion"/>
  </si>
  <si>
    <t>仙踪林</t>
    <phoneticPr fontId="1" type="noConversion"/>
  </si>
  <si>
    <t>圣妮</t>
    <phoneticPr fontId="3" type="noConversion"/>
  </si>
  <si>
    <t>2F2601</t>
    <phoneticPr fontId="1" type="noConversion"/>
  </si>
  <si>
    <t>蒂特莫妮</t>
    <phoneticPr fontId="1" type="noConversion"/>
  </si>
  <si>
    <t>2F</t>
    <phoneticPr fontId="1" type="noConversion"/>
  </si>
  <si>
    <t>必胜客</t>
    <phoneticPr fontId="1" type="noConversion"/>
  </si>
  <si>
    <t>2F</t>
    <phoneticPr fontId="3" type="noConversion"/>
  </si>
  <si>
    <t>JNBY</t>
    <phoneticPr fontId="3" type="noConversion"/>
  </si>
  <si>
    <t>2FD041</t>
    <phoneticPr fontId="1" type="noConversion"/>
  </si>
  <si>
    <t>大飞视界</t>
    <phoneticPr fontId="1" type="noConversion"/>
  </si>
  <si>
    <t>2FD051</t>
    <phoneticPr fontId="1" type="noConversion"/>
  </si>
  <si>
    <t>转运堂</t>
    <phoneticPr fontId="1" type="noConversion"/>
  </si>
  <si>
    <t>3F0302</t>
    <phoneticPr fontId="1" type="noConversion"/>
  </si>
  <si>
    <t>3F</t>
    <phoneticPr fontId="1" type="noConversion"/>
  </si>
  <si>
    <t>3F</t>
    <phoneticPr fontId="1" type="noConversion"/>
  </si>
  <si>
    <t>3F2102</t>
    <phoneticPr fontId="1" type="noConversion"/>
  </si>
  <si>
    <t>雅马哈音乐中心</t>
    <phoneticPr fontId="1" type="noConversion"/>
  </si>
  <si>
    <t>家居生活</t>
    <phoneticPr fontId="1" type="noConversion"/>
  </si>
  <si>
    <t>3F5102</t>
    <phoneticPr fontId="1" type="noConversion"/>
  </si>
  <si>
    <t>TONYMOLY</t>
    <phoneticPr fontId="1" type="noConversion"/>
  </si>
  <si>
    <t>化妆品</t>
    <phoneticPr fontId="1" type="noConversion"/>
  </si>
  <si>
    <t>3F</t>
    <phoneticPr fontId="3" type="noConversion"/>
  </si>
  <si>
    <t>3FD012</t>
    <phoneticPr fontId="1" type="noConversion"/>
  </si>
  <si>
    <t>旺仔岛-小火车</t>
    <phoneticPr fontId="1" type="noConversion"/>
  </si>
  <si>
    <t>彩虹冰淇淋</t>
    <phoneticPr fontId="1" type="noConversion"/>
  </si>
  <si>
    <t>4F0602</t>
    <phoneticPr fontId="1" type="noConversion"/>
  </si>
  <si>
    <t>新百伦</t>
    <phoneticPr fontId="1" type="noConversion"/>
  </si>
  <si>
    <t>4F0802</t>
    <phoneticPr fontId="1" type="noConversion"/>
  </si>
  <si>
    <t>TFZ</t>
    <phoneticPr fontId="1" type="noConversion"/>
  </si>
  <si>
    <t>4F</t>
    <phoneticPr fontId="3" type="noConversion"/>
  </si>
  <si>
    <t>4F0901</t>
    <phoneticPr fontId="3" type="noConversion"/>
  </si>
  <si>
    <t>希多蜜</t>
    <phoneticPr fontId="3" type="noConversion"/>
  </si>
  <si>
    <t>4F</t>
    <phoneticPr fontId="3" type="noConversion"/>
  </si>
  <si>
    <t>4F1002</t>
    <phoneticPr fontId="1" type="noConversion"/>
  </si>
  <si>
    <t>享甜</t>
    <phoneticPr fontId="1" type="noConversion"/>
  </si>
  <si>
    <t>4F1102</t>
    <phoneticPr fontId="1" type="noConversion"/>
  </si>
  <si>
    <t>米芝莲</t>
    <phoneticPr fontId="1" type="noConversion"/>
  </si>
  <si>
    <t>4F1201</t>
    <phoneticPr fontId="3" type="noConversion"/>
  </si>
  <si>
    <t>DQ</t>
    <phoneticPr fontId="3" type="noConversion"/>
  </si>
  <si>
    <t>4F1402</t>
    <phoneticPr fontId="1" type="noConversion"/>
  </si>
  <si>
    <t>威尔逊</t>
    <phoneticPr fontId="1" type="noConversion"/>
  </si>
  <si>
    <t>4F</t>
    <phoneticPr fontId="1" type="noConversion"/>
  </si>
  <si>
    <t>4F2001</t>
    <phoneticPr fontId="1" type="noConversion"/>
  </si>
  <si>
    <t>耐克</t>
    <phoneticPr fontId="1" type="noConversion"/>
  </si>
  <si>
    <t>4F2501</t>
    <phoneticPr fontId="1" type="noConversion"/>
  </si>
  <si>
    <t>七彩生活馆</t>
    <phoneticPr fontId="1" type="noConversion"/>
  </si>
  <si>
    <t>4F2601</t>
    <phoneticPr fontId="1" type="noConversion"/>
  </si>
  <si>
    <t>外星人</t>
    <phoneticPr fontId="1" type="noConversion"/>
  </si>
  <si>
    <t>4F2702</t>
    <phoneticPr fontId="1" type="noConversion"/>
  </si>
  <si>
    <t>莱威运动生活馆</t>
    <phoneticPr fontId="1" type="noConversion"/>
  </si>
  <si>
    <t>4F3402</t>
    <phoneticPr fontId="1" type="noConversion"/>
  </si>
  <si>
    <t>百武西</t>
    <phoneticPr fontId="1" type="noConversion"/>
  </si>
  <si>
    <t>4F3501</t>
    <phoneticPr fontId="1" type="noConversion"/>
  </si>
  <si>
    <t>名创优品</t>
    <phoneticPr fontId="1" type="noConversion"/>
  </si>
  <si>
    <t>4F3802</t>
    <phoneticPr fontId="1" type="noConversion"/>
  </si>
  <si>
    <t>YOLI</t>
    <phoneticPr fontId="1" type="noConversion"/>
  </si>
  <si>
    <t>4F4201</t>
    <phoneticPr fontId="1" type="noConversion"/>
  </si>
  <si>
    <t>聚乐港</t>
    <phoneticPr fontId="1" type="noConversion"/>
  </si>
  <si>
    <t>4F4602</t>
    <phoneticPr fontId="1" type="noConversion"/>
  </si>
  <si>
    <t>韩国名品食品馆</t>
    <phoneticPr fontId="1" type="noConversion"/>
  </si>
  <si>
    <t>4FD021</t>
    <phoneticPr fontId="1" type="noConversion"/>
  </si>
  <si>
    <t>欧凡尔</t>
    <phoneticPr fontId="1" type="noConversion"/>
  </si>
  <si>
    <t>4FD031</t>
    <phoneticPr fontId="1" type="noConversion"/>
  </si>
  <si>
    <t>创意小家电</t>
    <phoneticPr fontId="1" type="noConversion"/>
  </si>
  <si>
    <t>4FD041</t>
    <phoneticPr fontId="1" type="noConversion"/>
  </si>
  <si>
    <t>当下</t>
    <phoneticPr fontId="1" type="noConversion"/>
  </si>
  <si>
    <t>4FD051</t>
    <phoneticPr fontId="1" type="noConversion"/>
  </si>
  <si>
    <t>易酷</t>
    <phoneticPr fontId="1" type="noConversion"/>
  </si>
  <si>
    <t>4F</t>
    <phoneticPr fontId="1" type="noConversion"/>
  </si>
  <si>
    <t>4FD071</t>
    <phoneticPr fontId="1" type="noConversion"/>
  </si>
  <si>
    <t>4FD091</t>
    <phoneticPr fontId="1" type="noConversion"/>
  </si>
  <si>
    <t>4FD101</t>
    <phoneticPr fontId="1" type="noConversion"/>
  </si>
  <si>
    <t>维果部落</t>
    <phoneticPr fontId="1" type="noConversion"/>
  </si>
  <si>
    <t>4FD113</t>
    <phoneticPr fontId="1" type="noConversion"/>
  </si>
  <si>
    <t>土大力</t>
    <phoneticPr fontId="3" type="noConversion"/>
  </si>
  <si>
    <t>5F0702</t>
    <phoneticPr fontId="1" type="noConversion"/>
  </si>
  <si>
    <t>蒸汽机电子烟</t>
    <phoneticPr fontId="1" type="noConversion"/>
  </si>
  <si>
    <t>5F1002</t>
    <phoneticPr fontId="1" type="noConversion"/>
  </si>
  <si>
    <t>猫山王</t>
    <phoneticPr fontId="1" type="noConversion"/>
  </si>
  <si>
    <t>5F1102</t>
    <phoneticPr fontId="1" type="noConversion"/>
  </si>
  <si>
    <t>5F1201</t>
    <phoneticPr fontId="1" type="noConversion"/>
  </si>
  <si>
    <t>5F2901</t>
    <phoneticPr fontId="1" type="noConversion"/>
  </si>
  <si>
    <t>料理先生的十五分钟</t>
    <phoneticPr fontId="1" type="noConversion"/>
  </si>
  <si>
    <t>山城人家</t>
    <phoneticPr fontId="1" type="noConversion"/>
  </si>
  <si>
    <t>6F1002</t>
    <phoneticPr fontId="1" type="noConversion"/>
  </si>
  <si>
    <t>烟台保税港区进口商品大悦城专卖店</t>
    <phoneticPr fontId="1" type="noConversion"/>
  </si>
  <si>
    <t>6F1202</t>
    <phoneticPr fontId="1" type="noConversion"/>
  </si>
  <si>
    <t>客瑞吉</t>
    <phoneticPr fontId="1" type="noConversion"/>
  </si>
  <si>
    <t>6F1401</t>
    <phoneticPr fontId="1" type="noConversion"/>
  </si>
  <si>
    <t>漫咖啡</t>
    <phoneticPr fontId="1" type="noConversion"/>
  </si>
  <si>
    <t>6F</t>
    <phoneticPr fontId="1" type="noConversion"/>
  </si>
  <si>
    <t>6F1701</t>
    <phoneticPr fontId="1" type="noConversion"/>
  </si>
  <si>
    <t>海底捞</t>
    <phoneticPr fontId="1" type="noConversion"/>
  </si>
  <si>
    <t>城南往事</t>
    <phoneticPr fontId="1" type="noConversion"/>
  </si>
  <si>
    <t>茅庐印象</t>
    <phoneticPr fontId="1" type="noConversion"/>
  </si>
  <si>
    <t>6F</t>
    <phoneticPr fontId="1" type="noConversion"/>
  </si>
  <si>
    <t>6FD011</t>
    <phoneticPr fontId="1" type="noConversion"/>
  </si>
  <si>
    <t>7F</t>
    <phoneticPr fontId="1" type="noConversion"/>
  </si>
  <si>
    <t>7F0401</t>
    <phoneticPr fontId="1" type="noConversion"/>
  </si>
  <si>
    <t>LUNA餐吧</t>
    <phoneticPr fontId="1" type="noConversion"/>
  </si>
  <si>
    <t>B1</t>
    <phoneticPr fontId="3" type="noConversion"/>
  </si>
  <si>
    <t>华润超市</t>
    <phoneticPr fontId="3" type="noConversion"/>
  </si>
  <si>
    <t>B1</t>
    <phoneticPr fontId="1" type="noConversion"/>
  </si>
  <si>
    <t>B10701</t>
    <phoneticPr fontId="1" type="noConversion"/>
  </si>
  <si>
    <t>亚惠美食广场</t>
    <phoneticPr fontId="1" type="noConversion"/>
  </si>
  <si>
    <t>B12702</t>
    <phoneticPr fontId="1" type="noConversion"/>
  </si>
  <si>
    <t>B12302</t>
    <phoneticPr fontId="1" type="noConversion"/>
  </si>
  <si>
    <t>B1D011</t>
    <phoneticPr fontId="1" type="noConversion"/>
  </si>
  <si>
    <t>马路村</t>
    <phoneticPr fontId="1" type="noConversion"/>
  </si>
  <si>
    <t>B1楼层小计</t>
    <phoneticPr fontId="1" type="noConversion"/>
  </si>
  <si>
    <t>B1汇总</t>
    <phoneticPr fontId="3" type="noConversion"/>
  </si>
  <si>
    <t>皇城根</t>
    <phoneticPr fontId="1" type="noConversion"/>
  </si>
  <si>
    <t>5F2302</t>
    <phoneticPr fontId="1" type="noConversion"/>
  </si>
  <si>
    <t>正餐</t>
    <phoneticPr fontId="1" type="noConversion"/>
  </si>
  <si>
    <t>特卖</t>
    <phoneticPr fontId="1" type="noConversion"/>
  </si>
  <si>
    <t>B10602</t>
    <phoneticPr fontId="1" type="noConversion"/>
  </si>
  <si>
    <t>千北造型</t>
    <phoneticPr fontId="1" type="noConversion"/>
  </si>
  <si>
    <t>专项服务</t>
    <phoneticPr fontId="1" type="noConversion"/>
  </si>
  <si>
    <t>西树泡芙</t>
    <phoneticPr fontId="1" type="noConversion"/>
  </si>
  <si>
    <t>3F</t>
    <phoneticPr fontId="1" type="noConversion"/>
  </si>
  <si>
    <t>3F0902</t>
    <phoneticPr fontId="1" type="noConversion"/>
  </si>
  <si>
    <t>旺仔岛</t>
    <phoneticPr fontId="1" type="noConversion"/>
  </si>
  <si>
    <t>休闲娱乐</t>
    <phoneticPr fontId="1" type="noConversion"/>
  </si>
  <si>
    <t>韩束</t>
  </si>
  <si>
    <t>招财猫</t>
  </si>
  <si>
    <t>爱斯即膜</t>
  </si>
  <si>
    <t>D.E</t>
  </si>
  <si>
    <t>2F1602</t>
  </si>
  <si>
    <t>仙踪林</t>
  </si>
  <si>
    <t>4F0901</t>
  </si>
  <si>
    <t>希多蜜</t>
  </si>
  <si>
    <t>4F1002</t>
  </si>
  <si>
    <t>享甜</t>
  </si>
  <si>
    <t>米芝莲</t>
  </si>
  <si>
    <t>七彩创意生活</t>
  </si>
  <si>
    <t>4F2702</t>
  </si>
  <si>
    <t>莱威运动概念馆</t>
  </si>
  <si>
    <t>4F3402</t>
  </si>
  <si>
    <t>百武西</t>
  </si>
  <si>
    <t>聚乐港</t>
  </si>
  <si>
    <t>韩国名品食品馆</t>
  </si>
  <si>
    <t>蒸汽机电子烟</t>
  </si>
  <si>
    <t>5F1002</t>
  </si>
  <si>
    <t>皇城根</t>
  </si>
  <si>
    <t>料理先生的十五分钟</t>
  </si>
  <si>
    <t>6FD031</t>
  </si>
  <si>
    <t>李雷与韩梅梅</t>
  </si>
  <si>
    <t>B12501</t>
  </si>
  <si>
    <t>小食妹</t>
  </si>
  <si>
    <t>1FD121</t>
    <phoneticPr fontId="1" type="noConversion"/>
  </si>
  <si>
    <t>福莱金店</t>
    <phoneticPr fontId="1" type="noConversion"/>
  </si>
  <si>
    <t xml:space="preserve">PAUL FRANK </t>
    <phoneticPr fontId="1" type="noConversion"/>
  </si>
  <si>
    <t>1F3302</t>
    <phoneticPr fontId="1" type="noConversion"/>
  </si>
  <si>
    <t>H'S</t>
    <phoneticPr fontId="1" type="noConversion"/>
  </si>
  <si>
    <t>4F2802</t>
    <phoneticPr fontId="1" type="noConversion"/>
  </si>
  <si>
    <t>MIXUP</t>
  </si>
  <si>
    <t>4F2302</t>
    <phoneticPr fontId="1" type="noConversion"/>
  </si>
  <si>
    <t>配饰</t>
    <phoneticPr fontId="1" type="noConversion"/>
  </si>
  <si>
    <t>B1D072</t>
    <phoneticPr fontId="1" type="noConversion"/>
  </si>
  <si>
    <t xml:space="preserve">宏杨烟草商行 </t>
  </si>
  <si>
    <t>3F2602</t>
    <phoneticPr fontId="1" type="noConversion"/>
  </si>
  <si>
    <t>都市丽人</t>
    <phoneticPr fontId="1" type="noConversion"/>
  </si>
  <si>
    <t>服装</t>
    <phoneticPr fontId="1" type="noConversion"/>
  </si>
  <si>
    <t>6FD022</t>
    <phoneticPr fontId="1" type="noConversion"/>
  </si>
  <si>
    <t>海味鱿鱼丝</t>
    <phoneticPr fontId="1" type="noConversion"/>
  </si>
  <si>
    <t>非正餐</t>
    <phoneticPr fontId="1" type="noConversion"/>
  </si>
  <si>
    <t>4F1201</t>
  </si>
  <si>
    <t>必胜客</t>
  </si>
  <si>
    <t>DQ</t>
  </si>
  <si>
    <t>威尔逊</t>
  </si>
  <si>
    <t>名创优品</t>
  </si>
  <si>
    <t>非正餐</t>
    <phoneticPr fontId="1" type="noConversion"/>
  </si>
  <si>
    <t>4F3104</t>
    <phoneticPr fontId="1" type="noConversion"/>
  </si>
  <si>
    <t>太平鸟男装</t>
    <phoneticPr fontId="1" type="noConversion"/>
  </si>
  <si>
    <t>服饰</t>
    <phoneticPr fontId="1" type="noConversion"/>
  </si>
  <si>
    <t>王子拉茶</t>
    <phoneticPr fontId="1" type="noConversion"/>
  </si>
  <si>
    <t>5F08A1</t>
    <phoneticPr fontId="1" type="noConversion"/>
  </si>
  <si>
    <t>3FG302</t>
  </si>
  <si>
    <t>特卖</t>
    <phoneticPr fontId="1" type="noConversion"/>
  </si>
  <si>
    <t>当日车流</t>
  </si>
  <si>
    <t>茶花妹子</t>
    <phoneticPr fontId="1" type="noConversion"/>
  </si>
  <si>
    <t>6F0802</t>
    <phoneticPr fontId="1" type="noConversion"/>
  </si>
  <si>
    <t>B12401</t>
    <phoneticPr fontId="1" type="noConversion"/>
  </si>
  <si>
    <t>阿里叔叔的店</t>
    <phoneticPr fontId="1" type="noConversion"/>
  </si>
  <si>
    <t>5F1902</t>
    <phoneticPr fontId="1" type="noConversion"/>
  </si>
  <si>
    <t>汤姆家的牛排西餐厅</t>
    <phoneticPr fontId="1" type="noConversion"/>
  </si>
  <si>
    <t>B10202</t>
    <phoneticPr fontId="1" type="noConversion"/>
  </si>
  <si>
    <t>OCE</t>
    <phoneticPr fontId="1" type="noConversion"/>
  </si>
  <si>
    <t>家居生活</t>
    <phoneticPr fontId="1" type="noConversion"/>
  </si>
  <si>
    <t>3FD092</t>
  </si>
  <si>
    <t>大悟彻底&amp;貌</t>
    <phoneticPr fontId="1" type="noConversion"/>
  </si>
  <si>
    <t>谜底特卖</t>
    <phoneticPr fontId="1" type="noConversion"/>
  </si>
  <si>
    <t>佳妮非</t>
    <phoneticPr fontId="1" type="noConversion"/>
  </si>
  <si>
    <t>化妆品</t>
    <phoneticPr fontId="1" type="noConversion"/>
  </si>
  <si>
    <t>3FD151</t>
    <phoneticPr fontId="1" type="noConversion"/>
  </si>
  <si>
    <t>3F</t>
    <phoneticPr fontId="1" type="noConversion"/>
  </si>
  <si>
    <t>施汀宣</t>
  </si>
  <si>
    <t>4FD131</t>
    <phoneticPr fontId="1" type="noConversion"/>
  </si>
  <si>
    <t>麻豆家</t>
    <phoneticPr fontId="1" type="noConversion"/>
  </si>
  <si>
    <t>非正餐</t>
    <phoneticPr fontId="1" type="noConversion"/>
  </si>
  <si>
    <t>2F1302</t>
    <phoneticPr fontId="1" type="noConversion"/>
  </si>
  <si>
    <t>OPI</t>
    <phoneticPr fontId="1" type="noConversion"/>
  </si>
  <si>
    <t>专项服务</t>
    <phoneticPr fontId="1" type="noConversion"/>
  </si>
  <si>
    <t>凯撒旅游</t>
    <phoneticPr fontId="1" type="noConversion"/>
  </si>
  <si>
    <t>2F1502</t>
    <phoneticPr fontId="1" type="noConversion"/>
  </si>
  <si>
    <t>2F</t>
    <phoneticPr fontId="1" type="noConversion"/>
  </si>
  <si>
    <t>5F</t>
    <phoneticPr fontId="1" type="noConversion"/>
  </si>
  <si>
    <t>5F1602</t>
    <phoneticPr fontId="1" type="noConversion"/>
  </si>
  <si>
    <t>多嘴肉蟹煲</t>
    <phoneticPr fontId="1" type="noConversion"/>
  </si>
  <si>
    <t>正餐</t>
    <phoneticPr fontId="1" type="noConversion"/>
  </si>
  <si>
    <t>4F3104</t>
  </si>
  <si>
    <t>2F0302</t>
  </si>
  <si>
    <t>2F1302</t>
  </si>
  <si>
    <t>2F1902</t>
  </si>
  <si>
    <t>3F0302</t>
  </si>
  <si>
    <t>3F0902</t>
  </si>
  <si>
    <t>3F2602</t>
  </si>
  <si>
    <t>3F5102</t>
  </si>
  <si>
    <t>4F0602</t>
  </si>
  <si>
    <t>4F0802</t>
  </si>
  <si>
    <t>4F1102</t>
  </si>
  <si>
    <t>4F1402</t>
  </si>
  <si>
    <t>4F2501</t>
  </si>
  <si>
    <t>4F2802</t>
  </si>
  <si>
    <t>4F3501</t>
  </si>
  <si>
    <t>4F4201</t>
  </si>
  <si>
    <t>4F4602</t>
  </si>
  <si>
    <t>B10202</t>
  </si>
  <si>
    <t>B10602</t>
  </si>
  <si>
    <t>B12302</t>
  </si>
  <si>
    <t>B12401</t>
  </si>
  <si>
    <t>新百伦</t>
  </si>
  <si>
    <t>鲜果时间</t>
  </si>
  <si>
    <t>当月累计</t>
  </si>
  <si>
    <t>当日客流</t>
  </si>
  <si>
    <t>5F0702</t>
  </si>
  <si>
    <t>5F08A1</t>
  </si>
  <si>
    <t>5F1102</t>
  </si>
  <si>
    <t>5F1201</t>
  </si>
  <si>
    <t>5F1602</t>
  </si>
  <si>
    <t>5F1902</t>
  </si>
  <si>
    <t>5F2302</t>
  </si>
  <si>
    <t>5F2901</t>
  </si>
  <si>
    <t>6F0802</t>
  </si>
  <si>
    <t>6F1002</t>
  </si>
  <si>
    <t>6F1202</t>
  </si>
  <si>
    <t>6F1701</t>
  </si>
  <si>
    <t>1F1102</t>
  </si>
  <si>
    <t>B12702</t>
  </si>
  <si>
    <t>TFZ</t>
  </si>
  <si>
    <t xml:space="preserve">大悟徹底&amp;貌 </t>
  </si>
  <si>
    <t>太平鸟男装</t>
  </si>
  <si>
    <t>王子拉茶</t>
  </si>
  <si>
    <t xml:space="preserve">西十二街牛排比萨双享餐厅 </t>
  </si>
  <si>
    <t>莲雾浪漫泰</t>
  </si>
  <si>
    <t xml:space="preserve">多嘴肉蟹煲 </t>
  </si>
  <si>
    <t>汤姆家的西餐厅</t>
  </si>
  <si>
    <t>茶花妹子</t>
  </si>
  <si>
    <t>烟台保税港区全球购进口葡萄酒展示中心</t>
  </si>
  <si>
    <t xml:space="preserve">客瑞吉 </t>
  </si>
  <si>
    <t>海底捞</t>
  </si>
  <si>
    <t>Stradivarius</t>
  </si>
  <si>
    <t>UNIQLO</t>
  </si>
  <si>
    <t>Massimo Dutti</t>
  </si>
  <si>
    <t>Oysho</t>
  </si>
  <si>
    <t xml:space="preserve">凯撒旅游 </t>
  </si>
  <si>
    <t>旺仔岛</t>
  </si>
  <si>
    <t>都市丽人</t>
  </si>
  <si>
    <t>O STIN</t>
  </si>
  <si>
    <t>OCE</t>
  </si>
  <si>
    <t xml:space="preserve">阿里叔叔的店 </t>
  </si>
  <si>
    <t xml:space="preserve">小食妹 </t>
  </si>
  <si>
    <t xml:space="preserve">丸来玩趣、唐饼家 </t>
  </si>
  <si>
    <t>3F2302</t>
  </si>
  <si>
    <t>雨田陶艺馆</t>
  </si>
  <si>
    <t>交易笔数
（单位：笔数）</t>
  </si>
  <si>
    <t>店铺名</t>
  </si>
  <si>
    <t>总金额</t>
  </si>
  <si>
    <t>3F2302</t>
    <phoneticPr fontId="1" type="noConversion"/>
  </si>
  <si>
    <t>雨田陶艺</t>
    <phoneticPr fontId="1" type="noConversion"/>
  </si>
  <si>
    <t>休闲娱乐</t>
    <phoneticPr fontId="1" type="noConversion"/>
  </si>
  <si>
    <t>TONYMOLY</t>
  </si>
  <si>
    <t>1F2802</t>
  </si>
  <si>
    <t>1F3302</t>
  </si>
  <si>
    <t>1F3602</t>
  </si>
  <si>
    <t>2F1502</t>
  </si>
  <si>
    <t>3F2102</t>
  </si>
  <si>
    <t>4F2302</t>
  </si>
  <si>
    <t>4F2601</t>
  </si>
  <si>
    <t>4F3802</t>
  </si>
  <si>
    <t xml:space="preserve">H`S </t>
  </si>
  <si>
    <t>美之藤</t>
  </si>
  <si>
    <t>雅马哈音乐中心</t>
  </si>
  <si>
    <t>戴尔/外星人</t>
  </si>
  <si>
    <t>YOLI</t>
  </si>
  <si>
    <t>4FG202</t>
    <phoneticPr fontId="1" type="noConversion"/>
  </si>
  <si>
    <t>福莱金店</t>
    <phoneticPr fontId="1" type="noConversion"/>
  </si>
  <si>
    <t>特卖</t>
    <phoneticPr fontId="1" type="noConversion"/>
  </si>
  <si>
    <t>4FD101</t>
  </si>
  <si>
    <t>2FT102</t>
    <phoneticPr fontId="1" type="noConversion"/>
  </si>
  <si>
    <t>2F百丽特卖汇</t>
    <phoneticPr fontId="1" type="noConversion"/>
  </si>
  <si>
    <t>特卖</t>
    <phoneticPr fontId="1" type="noConversion"/>
  </si>
  <si>
    <t>星期二</t>
    <phoneticPr fontId="3" type="noConversion"/>
  </si>
  <si>
    <t>烟台大悦城2016年3月8日商户销售</t>
    <phoneticPr fontId="3" type="noConversion"/>
  </si>
  <si>
    <t>2016年3月8日销售
(单位：元)</t>
    <phoneticPr fontId="1" type="noConversion"/>
  </si>
  <si>
    <t>天气：多云，北风6-7级转4-5级，气温-1°~3°。</t>
    <phoneticPr fontId="1" type="noConversion"/>
  </si>
  <si>
    <t>2FT102</t>
  </si>
  <si>
    <t>2F百丽特卖汇</t>
  </si>
  <si>
    <t>6FD011</t>
  </si>
  <si>
    <t xml:space="preserve"> 1、当日总销售250.8万，其中餐饮86.3万元，占总销售34.4%，非餐饮占65.6%。       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</si>
</sst>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6" formatCode="#,##0.00_);[Red]\(#,##0.00\)"/>
    <numFmt numFmtId="177" formatCode="0_);[Red]\(0\)"/>
    <numFmt numFmtId="178" formatCode="0.0_ ;[Red]\-0.0\ "/>
    <numFmt numFmtId="179" formatCode="0.0_ "/>
    <numFmt numFmtId="180" formatCode="0.00_);[Red]\(0.00\)"/>
    <numFmt numFmtId="181" formatCode="_ * #,##0.0_ ;_ * \-#,##0.0_ ;_ * &quot;-&quot;??_ ;_ @_ "/>
    <numFmt numFmtId="182" formatCode="#,##0_);[Red]\(#,##0\)"/>
    <numFmt numFmtId="183" formatCode="_ * #,##0_ ;_ * \-#,##0_ ;_ * &quot;-&quot;??_ ;_ @_ "/>
    <numFmt numFmtId="184" formatCode="#,##0.0_);[Red]\(#,##0.0\)"/>
    <numFmt numFmtId="185" formatCode="0.0%"/>
    <numFmt numFmtId="186" formatCode="0.0_);[Red]\(0.0\)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.5"/>
      <name val="微软雅黑"/>
      <family val="2"/>
      <charset val="134"/>
    </font>
    <font>
      <sz val="9"/>
      <name val="微软雅黑"/>
      <family val="2"/>
      <charset val="134"/>
    </font>
    <font>
      <sz val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8"/>
      <name val="微软雅黑"/>
      <family val="2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8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9"/>
      <color indexed="64"/>
      <name val="Segoe UI"/>
      <family val="2"/>
      <charset val="134"/>
    </font>
    <font>
      <sz val="9"/>
      <color indexed="64"/>
      <name val="Segoe UI"/>
      <family val="2"/>
      <charset val="134"/>
    </font>
    <font>
      <sz val="9"/>
      <color indexed="64"/>
      <name val="Segoe UI"/>
      <family val="2"/>
    </font>
    <font>
      <sz val="9"/>
      <color indexed="64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24" applyNumberFormat="0" applyAlignment="0" applyProtection="0">
      <alignment vertical="center"/>
    </xf>
    <xf numFmtId="0" fontId="32" fillId="13" borderId="25" applyNumberFormat="0" applyAlignment="0" applyProtection="0">
      <alignment vertical="center"/>
    </xf>
    <xf numFmtId="0" fontId="33" fillId="13" borderId="24" applyNumberFormat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5" fillId="14" borderId="2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15" borderId="28" applyNumberFormat="0" applyFon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176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6" borderId="5" xfId="7" applyFont="1" applyFill="1" applyBorder="1">
      <alignment vertical="center"/>
    </xf>
    <xf numFmtId="0" fontId="8" fillId="6" borderId="2" xfId="7" applyFont="1" applyFill="1" applyBorder="1">
      <alignment vertical="center"/>
    </xf>
    <xf numFmtId="0" fontId="8" fillId="6" borderId="5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8" fillId="0" borderId="2" xfId="7" applyFont="1" applyFill="1" applyBorder="1">
      <alignment vertical="center"/>
    </xf>
    <xf numFmtId="0" fontId="7" fillId="0" borderId="2" xfId="7" applyFont="1" applyFill="1" applyBorder="1">
      <alignment vertical="center"/>
    </xf>
    <xf numFmtId="0" fontId="14" fillId="0" borderId="2" xfId="7" applyFont="1" applyFill="1" applyBorder="1">
      <alignment vertical="center"/>
    </xf>
    <xf numFmtId="0" fontId="7" fillId="0" borderId="7" xfId="7" applyFont="1" applyFill="1" applyBorder="1">
      <alignment vertical="center"/>
    </xf>
    <xf numFmtId="0" fontId="7" fillId="6" borderId="2" xfId="7" applyFont="1" applyFill="1" applyBorder="1">
      <alignment vertical="center"/>
    </xf>
    <xf numFmtId="0" fontId="16" fillId="7" borderId="8" xfId="7" applyFont="1" applyFill="1" applyBorder="1" applyAlignment="1">
      <alignment horizontal="left" vertical="center"/>
    </xf>
    <xf numFmtId="0" fontId="16" fillId="7" borderId="9" xfId="7" applyFont="1" applyFill="1" applyBorder="1" applyAlignment="1">
      <alignment horizontal="left" vertical="center"/>
    </xf>
    <xf numFmtId="0" fontId="16" fillId="8" borderId="9" xfId="7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9" fillId="0" borderId="0" xfId="0" applyFont="1" applyFill="1" applyAlignment="1">
      <alignment vertical="center"/>
    </xf>
    <xf numFmtId="184" fontId="0" fillId="0" borderId="0" xfId="0" applyNumberFormat="1" applyAlignment="1">
      <alignment horizontal="center" vertical="center" wrapText="1"/>
    </xf>
    <xf numFmtId="0" fontId="23" fillId="0" borderId="4" xfId="0" applyFont="1" applyBorder="1" applyAlignment="1">
      <alignment vertical="center" wrapText="1"/>
    </xf>
    <xf numFmtId="0" fontId="6" fillId="4" borderId="10" xfId="0" applyFont="1" applyFill="1" applyBorder="1" applyAlignment="1">
      <alignment vertical="center"/>
    </xf>
    <xf numFmtId="184" fontId="6" fillId="4" borderId="10" xfId="1" applyNumberFormat="1" applyFont="1" applyFill="1" applyBorder="1" applyAlignment="1">
      <alignment horizontal="right" vertical="center"/>
    </xf>
    <xf numFmtId="0" fontId="6" fillId="0" borderId="0" xfId="0" applyFont="1" applyBorder="1" applyAlignment="1"/>
    <xf numFmtId="186" fontId="0" fillId="0" borderId="0" xfId="0" applyNumberFormat="1" applyAlignment="1">
      <alignment horizontal="right" vertical="center" wrapText="1"/>
    </xf>
    <xf numFmtId="0" fontId="24" fillId="0" borderId="0" xfId="0" applyFont="1" applyAlignment="1">
      <alignment vertical="center"/>
    </xf>
    <xf numFmtId="184" fontId="6" fillId="4" borderId="10" xfId="1" applyNumberFormat="1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horizontal="center" vertical="center"/>
    </xf>
    <xf numFmtId="184" fontId="6" fillId="0" borderId="11" xfId="1" applyNumberFormat="1" applyFont="1" applyBorder="1" applyAlignment="1">
      <alignment horizontal="right" vertical="center"/>
    </xf>
    <xf numFmtId="184" fontId="6" fillId="0" borderId="11" xfId="1" applyNumberFormat="1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Fill="1" applyBorder="1" applyAlignment="1" applyProtection="1">
      <alignment horizontal="left" vertical="center"/>
      <protection locked="0"/>
    </xf>
    <xf numFmtId="0" fontId="22" fillId="0" borderId="11" xfId="0" applyFont="1" applyBorder="1" applyAlignment="1">
      <alignment vertical="center" wrapText="1"/>
    </xf>
    <xf numFmtId="0" fontId="6" fillId="0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/>
    <xf numFmtId="43" fontId="6" fillId="5" borderId="1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84" fontId="6" fillId="2" borderId="11" xfId="0" applyNumberFormat="1" applyFont="1" applyFill="1" applyBorder="1" applyAlignment="1">
      <alignment horizontal="center" vertical="center" wrapText="1"/>
    </xf>
    <xf numFmtId="180" fontId="6" fillId="3" borderId="11" xfId="0" applyNumberFormat="1" applyFont="1" applyFill="1" applyBorder="1" applyAlignment="1">
      <alignment horizontal="center" vertical="center" wrapText="1"/>
    </xf>
    <xf numFmtId="0" fontId="6" fillId="0" borderId="11" xfId="3" applyFont="1" applyBorder="1" applyAlignment="1">
      <alignment vertical="center"/>
    </xf>
    <xf numFmtId="184" fontId="6" fillId="0" borderId="11" xfId="3" applyNumberFormat="1" applyFont="1" applyBorder="1" applyAlignment="1">
      <alignment vertical="center"/>
    </xf>
    <xf numFmtId="184" fontId="6" fillId="0" borderId="11" xfId="3" applyNumberFormat="1" applyFont="1" applyBorder="1" applyAlignment="1">
      <alignment horizontal="left" vertical="center"/>
    </xf>
    <xf numFmtId="0" fontId="6" fillId="0" borderId="11" xfId="3" applyFont="1" applyFill="1" applyBorder="1" applyAlignment="1">
      <alignment vertical="center"/>
    </xf>
    <xf numFmtId="184" fontId="6" fillId="0" borderId="11" xfId="4" applyNumberFormat="1" applyFont="1" applyBorder="1" applyAlignment="1">
      <alignment horizontal="right" vertical="center"/>
    </xf>
    <xf numFmtId="184" fontId="6" fillId="0" borderId="11" xfId="4" applyNumberFormat="1" applyFont="1" applyBorder="1" applyAlignment="1">
      <alignment horizontal="left" vertical="center"/>
    </xf>
    <xf numFmtId="184" fontId="6" fillId="0" borderId="11" xfId="1" applyNumberFormat="1" applyFont="1" applyFill="1" applyBorder="1" applyAlignment="1">
      <alignment horizontal="right" vertical="center"/>
    </xf>
    <xf numFmtId="184" fontId="6" fillId="0" borderId="11" xfId="1" applyNumberFormat="1" applyFont="1" applyFill="1" applyBorder="1" applyAlignment="1">
      <alignment horizontal="left" vertical="center"/>
    </xf>
    <xf numFmtId="0" fontId="6" fillId="4" borderId="11" xfId="0" applyFont="1" applyFill="1" applyBorder="1" applyAlignment="1">
      <alignment vertical="center"/>
    </xf>
    <xf numFmtId="43" fontId="6" fillId="4" borderId="11" xfId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vertical="center"/>
    </xf>
    <xf numFmtId="184" fontId="6" fillId="4" borderId="11" xfId="1" applyNumberFormat="1" applyFont="1" applyFill="1" applyBorder="1" applyAlignment="1">
      <alignment horizontal="left" vertical="center"/>
    </xf>
    <xf numFmtId="184" fontId="6" fillId="4" borderId="11" xfId="1" applyNumberFormat="1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9" fillId="5" borderId="11" xfId="0" applyFont="1" applyFill="1" applyBorder="1" applyAlignment="1"/>
    <xf numFmtId="43" fontId="9" fillId="5" borderId="11" xfId="1" applyFont="1" applyFill="1" applyBorder="1" applyAlignment="1">
      <alignment vertical="center"/>
    </xf>
    <xf numFmtId="0" fontId="6" fillId="5" borderId="11" xfId="0" applyFont="1" applyFill="1" applyBorder="1" applyAlignment="1" applyProtection="1">
      <alignment horizontal="left" vertical="center"/>
      <protection locked="0"/>
    </xf>
    <xf numFmtId="0" fontId="6" fillId="0" borderId="11" xfId="0" applyFont="1" applyBorder="1" applyAlignment="1"/>
    <xf numFmtId="0" fontId="18" fillId="0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84" fontId="18" fillId="0" borderId="11" xfId="1" applyNumberFormat="1" applyFont="1" applyBorder="1" applyAlignment="1">
      <alignment horizontal="right" vertical="center"/>
    </xf>
    <xf numFmtId="184" fontId="18" fillId="0" borderId="11" xfId="1" applyNumberFormat="1" applyFont="1" applyBorder="1" applyAlignment="1">
      <alignment horizontal="left" vertical="center"/>
    </xf>
    <xf numFmtId="183" fontId="6" fillId="0" borderId="11" xfId="1" applyNumberFormat="1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/>
    <xf numFmtId="0" fontId="6" fillId="0" borderId="11" xfId="0" applyFont="1" applyFill="1" applyBorder="1" applyAlignment="1" applyProtection="1">
      <alignment vertical="center"/>
      <protection locked="0"/>
    </xf>
    <xf numFmtId="0" fontId="6" fillId="0" borderId="11" xfId="0" applyFont="1" applyFill="1" applyBorder="1" applyAlignment="1" applyProtection="1">
      <protection locked="0"/>
    </xf>
    <xf numFmtId="0" fontId="6" fillId="0" borderId="11" xfId="0" applyFont="1" applyBorder="1" applyAlignment="1" applyProtection="1">
      <alignment vertical="center"/>
      <protection locked="0"/>
    </xf>
    <xf numFmtId="0" fontId="9" fillId="0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184" fontId="11" fillId="3" borderId="11" xfId="1" applyNumberFormat="1" applyFont="1" applyFill="1" applyBorder="1" applyAlignment="1">
      <alignment horizontal="right" vertical="center"/>
    </xf>
    <xf numFmtId="9" fontId="5" fillId="5" borderId="11" xfId="6" applyNumberFormat="1" applyFont="1" applyFill="1" applyBorder="1" applyAlignment="1">
      <alignment vertical="center"/>
    </xf>
    <xf numFmtId="9" fontId="5" fillId="5" borderId="11" xfId="6" applyNumberFormat="1" applyFont="1" applyFill="1" applyBorder="1" applyAlignment="1">
      <alignment horizontal="center" vertical="center"/>
    </xf>
    <xf numFmtId="9" fontId="6" fillId="5" borderId="11" xfId="6" applyNumberFormat="1" applyFont="1" applyFill="1" applyBorder="1" applyAlignment="1">
      <alignment horizontal="center" vertical="center"/>
    </xf>
    <xf numFmtId="184" fontId="5" fillId="5" borderId="11" xfId="6" applyNumberFormat="1" applyFont="1" applyFill="1" applyBorder="1" applyAlignment="1">
      <alignment horizontal="center" vertical="center"/>
    </xf>
    <xf numFmtId="9" fontId="5" fillId="5" borderId="11" xfId="6" applyNumberFormat="1" applyFont="1" applyFill="1" applyBorder="1" applyAlignment="1">
      <alignment horizontal="left" vertical="center"/>
    </xf>
    <xf numFmtId="184" fontId="5" fillId="5" borderId="11" xfId="6" applyNumberFormat="1" applyFont="1" applyFill="1" applyBorder="1" applyAlignment="1">
      <alignment horizontal="left" vertical="center"/>
    </xf>
    <xf numFmtId="9" fontId="5" fillId="5" borderId="11" xfId="6" applyNumberFormat="1" applyFont="1" applyFill="1" applyBorder="1" applyAlignment="1">
      <alignment horizontal="left" vertical="center" wrapText="1"/>
    </xf>
    <xf numFmtId="184" fontId="5" fillId="5" borderId="11" xfId="6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84" fontId="6" fillId="0" borderId="10" xfId="1" applyNumberFormat="1" applyFont="1" applyBorder="1" applyAlignment="1">
      <alignment horizontal="right" vertical="center"/>
    </xf>
    <xf numFmtId="184" fontId="6" fillId="0" borderId="10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184" fontId="6" fillId="0" borderId="12" xfId="1" applyNumberFormat="1" applyFont="1" applyBorder="1" applyAlignment="1">
      <alignment horizontal="right" vertical="center"/>
    </xf>
    <xf numFmtId="184" fontId="6" fillId="0" borderId="12" xfId="1" applyNumberFormat="1" applyFont="1" applyBorder="1" applyAlignment="1">
      <alignment horizontal="left"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183" fontId="6" fillId="0" borderId="13" xfId="1" applyNumberFormat="1" applyFont="1" applyFill="1" applyBorder="1" applyAlignment="1" applyProtection="1">
      <alignment horizontal="left" vertical="center"/>
      <protection locked="0"/>
    </xf>
    <xf numFmtId="184" fontId="6" fillId="0" borderId="13" xfId="1" applyNumberFormat="1" applyFont="1" applyBorder="1" applyAlignment="1">
      <alignment horizontal="right" vertical="center"/>
    </xf>
    <xf numFmtId="0" fontId="6" fillId="0" borderId="11" xfId="1" applyNumberFormat="1" applyFont="1" applyFill="1" applyBorder="1" applyAlignment="1">
      <alignment horizontal="right" vertical="center"/>
    </xf>
    <xf numFmtId="0" fontId="23" fillId="0" borderId="11" xfId="1" applyNumberFormat="1" applyFont="1" applyBorder="1" applyAlignment="1">
      <alignment horizontal="right" vertical="center" wrapText="1"/>
    </xf>
    <xf numFmtId="0" fontId="5" fillId="5" borderId="11" xfId="1" applyNumberFormat="1" applyFont="1" applyFill="1" applyBorder="1" applyAlignment="1">
      <alignment horizontal="right" vertical="center"/>
    </xf>
    <xf numFmtId="0" fontId="5" fillId="5" borderId="11" xfId="1" applyNumberFormat="1" applyFont="1" applyFill="1" applyBorder="1" applyAlignment="1">
      <alignment horizontal="right" vertical="center" wrapText="1"/>
    </xf>
    <xf numFmtId="0" fontId="0" fillId="0" borderId="0" xfId="1" applyNumberFormat="1" applyFont="1" applyAlignment="1">
      <alignment horizontal="right" vertical="center" wrapText="1"/>
    </xf>
    <xf numFmtId="0" fontId="6" fillId="0" borderId="13" xfId="0" applyFont="1" applyFill="1" applyBorder="1" applyAlignment="1" applyProtection="1">
      <alignment vertical="center"/>
      <protection locked="0"/>
    </xf>
    <xf numFmtId="0" fontId="6" fillId="0" borderId="13" xfId="0" applyFont="1" applyFill="1" applyBorder="1" applyAlignment="1"/>
    <xf numFmtId="184" fontId="6" fillId="0" borderId="13" xfId="1" applyNumberFormat="1" applyFont="1" applyBorder="1" applyAlignment="1">
      <alignment horizontal="left" vertical="center"/>
    </xf>
    <xf numFmtId="0" fontId="6" fillId="0" borderId="14" xfId="0" applyFont="1" applyFill="1" applyBorder="1" applyAlignment="1">
      <alignment horizontal="center" vertical="center"/>
    </xf>
    <xf numFmtId="184" fontId="6" fillId="0" borderId="14" xfId="1" applyNumberFormat="1" applyFont="1" applyBorder="1" applyAlignment="1">
      <alignment horizontal="right" vertical="center"/>
    </xf>
    <xf numFmtId="184" fontId="6" fillId="0" borderId="14" xfId="1" applyNumberFormat="1" applyFont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15" xfId="0" applyFont="1" applyFill="1" applyBorder="1" applyAlignment="1" applyProtection="1">
      <alignment vertical="center"/>
      <protection locked="0"/>
    </xf>
    <xf numFmtId="184" fontId="6" fillId="0" borderId="15" xfId="1" applyNumberFormat="1" applyFont="1" applyBorder="1" applyAlignment="1">
      <alignment horizontal="right" vertical="center"/>
    </xf>
    <xf numFmtId="184" fontId="6" fillId="0" borderId="15" xfId="1" applyNumberFormat="1" applyFont="1" applyBorder="1" applyAlignment="1">
      <alignment horizontal="left" vertical="center"/>
    </xf>
    <xf numFmtId="185" fontId="13" fillId="0" borderId="0" xfId="2" applyNumberFormat="1" applyFont="1" applyFill="1" applyAlignment="1">
      <alignment vertical="center" wrapText="1"/>
    </xf>
    <xf numFmtId="178" fontId="13" fillId="0" borderId="0" xfId="0" applyNumberFormat="1" applyFont="1" applyFill="1" applyAlignment="1">
      <alignment vertical="center" wrapText="1"/>
    </xf>
    <xf numFmtId="1" fontId="0" fillId="0" borderId="0" xfId="0" applyNumberFormat="1" applyFill="1" applyAlignment="1">
      <alignment horizontal="right" vertical="center" wrapText="1"/>
    </xf>
    <xf numFmtId="0" fontId="6" fillId="0" borderId="15" xfId="0" applyFont="1" applyBorder="1" applyAlignment="1">
      <alignment vertical="center"/>
    </xf>
    <xf numFmtId="183" fontId="6" fillId="0" borderId="15" xfId="1" applyNumberFormat="1" applyFont="1" applyFill="1" applyBorder="1" applyAlignment="1" applyProtection="1">
      <alignment horizontal="left" vertical="center"/>
      <protection locked="0"/>
    </xf>
    <xf numFmtId="0" fontId="6" fillId="0" borderId="15" xfId="0" applyFont="1" applyBorder="1" applyAlignment="1"/>
    <xf numFmtId="182" fontId="6" fillId="0" borderId="15" xfId="1" applyNumberFormat="1" applyFont="1" applyFill="1" applyBorder="1" applyAlignment="1">
      <alignment horizontal="right" vertical="center"/>
    </xf>
    <xf numFmtId="186" fontId="23" fillId="0" borderId="15" xfId="0" applyNumberFormat="1" applyFont="1" applyBorder="1" applyAlignment="1">
      <alignment horizontal="right" vertical="center" wrapText="1"/>
    </xf>
    <xf numFmtId="186" fontId="5" fillId="5" borderId="15" xfId="6" applyNumberFormat="1" applyFont="1" applyFill="1" applyBorder="1" applyAlignment="1">
      <alignment horizontal="right" vertical="center"/>
    </xf>
    <xf numFmtId="186" fontId="5" fillId="5" borderId="15" xfId="6" applyNumberFormat="1" applyFont="1" applyFill="1" applyBorder="1" applyAlignment="1">
      <alignment horizontal="right" vertical="center" wrapText="1"/>
    </xf>
    <xf numFmtId="0" fontId="6" fillId="0" borderId="16" xfId="0" applyFont="1" applyFill="1" applyBorder="1" applyAlignment="1">
      <alignment vertical="center"/>
    </xf>
    <xf numFmtId="184" fontId="6" fillId="0" borderId="16" xfId="1" applyNumberFormat="1" applyFont="1" applyBorder="1" applyAlignment="1">
      <alignment horizontal="right" vertical="center"/>
    </xf>
    <xf numFmtId="0" fontId="6" fillId="0" borderId="17" xfId="0" applyFont="1" applyFill="1" applyBorder="1" applyAlignment="1">
      <alignment horizontal="center" vertical="center"/>
    </xf>
    <xf numFmtId="184" fontId="6" fillId="0" borderId="17" xfId="1" applyNumberFormat="1" applyFont="1" applyBorder="1" applyAlignment="1">
      <alignment horizontal="right" vertical="center"/>
    </xf>
    <xf numFmtId="184" fontId="6" fillId="0" borderId="17" xfId="1" applyNumberFormat="1" applyFont="1" applyBorder="1" applyAlignment="1">
      <alignment horizontal="left" vertical="center"/>
    </xf>
    <xf numFmtId="0" fontId="6" fillId="0" borderId="10" xfId="0" applyFont="1" applyBorder="1" applyAlignment="1"/>
    <xf numFmtId="0" fontId="6" fillId="5" borderId="17" xfId="0" applyFont="1" applyFill="1" applyBorder="1" applyAlignment="1">
      <alignment vertical="center"/>
    </xf>
    <xf numFmtId="43" fontId="6" fillId="5" borderId="17" xfId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7" xfId="0" applyFont="1" applyBorder="1" applyAlignment="1"/>
    <xf numFmtId="0" fontId="6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vertical="center"/>
    </xf>
    <xf numFmtId="0" fontId="6" fillId="0" borderId="18" xfId="0" applyFont="1" applyBorder="1" applyAlignment="1">
      <alignment vertical="center"/>
    </xf>
    <xf numFmtId="184" fontId="6" fillId="0" borderId="18" xfId="1" applyNumberFormat="1" applyFont="1" applyBorder="1" applyAlignment="1">
      <alignment horizontal="right" vertical="center"/>
    </xf>
    <xf numFmtId="184" fontId="6" fillId="0" borderId="18" xfId="1" applyNumberFormat="1" applyFont="1" applyBorder="1" applyAlignment="1">
      <alignment horizontal="left" vertical="center"/>
    </xf>
    <xf numFmtId="0" fontId="6" fillId="0" borderId="18" xfId="0" applyFont="1" applyFill="1" applyBorder="1" applyAlignment="1" applyProtection="1">
      <alignment vertical="center"/>
      <protection locked="0"/>
    </xf>
    <xf numFmtId="0" fontId="6" fillId="0" borderId="18" xfId="0" applyFont="1" applyFill="1" applyBorder="1" applyAlignment="1"/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/>
    <xf numFmtId="43" fontId="6" fillId="5" borderId="18" xfId="1" applyFont="1" applyFill="1" applyBorder="1" applyAlignment="1">
      <alignment vertical="center"/>
    </xf>
    <xf numFmtId="0" fontId="6" fillId="0" borderId="18" xfId="0" applyFont="1" applyBorder="1" applyAlignment="1" applyProtection="1">
      <alignment vertical="center"/>
      <protection locked="0"/>
    </xf>
    <xf numFmtId="184" fontId="6" fillId="0" borderId="0" xfId="1" applyNumberFormat="1" applyFont="1" applyFill="1" applyBorder="1" applyAlignment="1">
      <alignment vertical="center"/>
    </xf>
    <xf numFmtId="185" fontId="6" fillId="0" borderId="19" xfId="2" applyNumberFormat="1" applyFont="1" applyFill="1" applyBorder="1" applyAlignment="1">
      <alignment vertical="center"/>
    </xf>
    <xf numFmtId="185" fontId="6" fillId="4" borderId="11" xfId="2" applyNumberFormat="1" applyFont="1" applyFill="1" applyBorder="1" applyAlignment="1">
      <alignment horizontal="right" vertical="center"/>
    </xf>
    <xf numFmtId="0" fontId="23" fillId="0" borderId="0" xfId="1" applyNumberFormat="1" applyFont="1" applyBorder="1" applyAlignment="1">
      <alignment horizontal="right" vertical="center" wrapText="1"/>
    </xf>
    <xf numFmtId="184" fontId="11" fillId="3" borderId="20" xfId="1" applyNumberFormat="1" applyFont="1" applyFill="1" applyBorder="1" applyAlignment="1">
      <alignment horizontal="right" vertical="center"/>
    </xf>
    <xf numFmtId="9" fontId="11" fillId="3" borderId="20" xfId="2" applyFont="1" applyFill="1" applyBorder="1" applyAlignment="1">
      <alignment vertical="center"/>
    </xf>
    <xf numFmtId="186" fontId="6" fillId="0" borderId="15" xfId="2" applyNumberFormat="1" applyFont="1" applyFill="1" applyBorder="1" applyAlignment="1">
      <alignment horizontal="right" vertical="center"/>
    </xf>
    <xf numFmtId="186" fontId="13" fillId="0" borderId="0" xfId="2" applyNumberFormat="1" applyFont="1" applyAlignment="1">
      <alignment horizontal="right" vertical="center" wrapText="1"/>
    </xf>
    <xf numFmtId="186" fontId="13" fillId="0" borderId="0" xfId="0" applyNumberFormat="1" applyFont="1" applyAlignment="1">
      <alignment horizontal="right" vertical="center" wrapText="1"/>
    </xf>
    <xf numFmtId="186" fontId="5" fillId="0" borderId="0" xfId="0" applyNumberFormat="1" applyFont="1" applyBorder="1" applyAlignment="1">
      <alignment horizontal="center" wrapText="1"/>
    </xf>
    <xf numFmtId="186" fontId="6" fillId="3" borderId="15" xfId="0" applyNumberFormat="1" applyFont="1" applyFill="1" applyBorder="1" applyAlignment="1">
      <alignment horizontal="center" vertical="center" wrapText="1"/>
    </xf>
    <xf numFmtId="181" fontId="6" fillId="0" borderId="11" xfId="5" applyNumberFormat="1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81" fontId="6" fillId="4" borderId="11" xfId="5" applyNumberFormat="1" applyFont="1" applyFill="1" applyBorder="1" applyAlignment="1">
      <alignment horizontal="left" vertical="center"/>
    </xf>
    <xf numFmtId="181" fontId="9" fillId="0" borderId="11" xfId="5" applyNumberFormat="1" applyFont="1" applyFill="1" applyBorder="1" applyAlignment="1">
      <alignment horizontal="left" vertical="center"/>
    </xf>
    <xf numFmtId="181" fontId="6" fillId="0" borderId="18" xfId="5" applyNumberFormat="1" applyFont="1" applyFill="1" applyBorder="1" applyAlignment="1">
      <alignment horizontal="left" vertical="center"/>
    </xf>
    <xf numFmtId="43" fontId="6" fillId="4" borderId="11" xfId="1" applyFont="1" applyFill="1" applyBorder="1" applyAlignment="1">
      <alignment horizontal="left" vertical="center"/>
    </xf>
    <xf numFmtId="181" fontId="6" fillId="0" borderId="12" xfId="5" applyNumberFormat="1" applyFont="1" applyFill="1" applyBorder="1" applyAlignment="1">
      <alignment horizontal="left" vertical="center"/>
    </xf>
    <xf numFmtId="181" fontId="6" fillId="0" borderId="13" xfId="5" applyNumberFormat="1" applyFont="1" applyFill="1" applyBorder="1" applyAlignment="1">
      <alignment horizontal="left" vertical="center"/>
    </xf>
    <xf numFmtId="181" fontId="18" fillId="0" borderId="11" xfId="5" applyNumberFormat="1" applyFont="1" applyFill="1" applyBorder="1" applyAlignment="1">
      <alignment horizontal="left" vertical="center"/>
    </xf>
    <xf numFmtId="181" fontId="6" fillId="0" borderId="15" xfId="5" applyNumberFormat="1" applyFont="1" applyFill="1" applyBorder="1" applyAlignment="1">
      <alignment horizontal="left" vertical="center"/>
    </xf>
    <xf numFmtId="181" fontId="6" fillId="0" borderId="17" xfId="5" applyNumberFormat="1" applyFont="1" applyFill="1" applyBorder="1" applyAlignment="1">
      <alignment horizontal="left" vertical="center"/>
    </xf>
    <xf numFmtId="181" fontId="6" fillId="0" borderId="16" xfId="5" applyNumberFormat="1" applyFont="1" applyFill="1" applyBorder="1" applyAlignment="1">
      <alignment horizontal="left" vertical="center"/>
    </xf>
    <xf numFmtId="181" fontId="6" fillId="0" borderId="14" xfId="5" applyNumberFormat="1" applyFont="1" applyFill="1" applyBorder="1" applyAlignment="1">
      <alignment horizontal="left" vertical="center"/>
    </xf>
    <xf numFmtId="181" fontId="6" fillId="0" borderId="10" xfId="5" applyNumberFormat="1" applyFont="1" applyFill="1" applyBorder="1" applyAlignment="1">
      <alignment horizontal="left" vertical="center"/>
    </xf>
    <xf numFmtId="177" fontId="6" fillId="4" borderId="10" xfId="1" applyNumberFormat="1" applyFont="1" applyFill="1" applyBorder="1" applyAlignment="1">
      <alignment horizontal="left" vertical="center"/>
    </xf>
    <xf numFmtId="182" fontId="11" fillId="3" borderId="11" xfId="1" applyNumberFormat="1" applyFont="1" applyFill="1" applyBorder="1" applyAlignment="1">
      <alignment horizontal="left" vertical="center"/>
    </xf>
    <xf numFmtId="43" fontId="23" fillId="0" borderId="4" xfId="0" applyNumberFormat="1" applyFont="1" applyBorder="1" applyAlignment="1">
      <alignment horizontal="left" vertical="center" wrapText="1"/>
    </xf>
    <xf numFmtId="43" fontId="23" fillId="0" borderId="0" xfId="0" applyNumberFormat="1" applyFont="1" applyBorder="1" applyAlignment="1">
      <alignment horizontal="left" vertical="center" wrapText="1"/>
    </xf>
    <xf numFmtId="185" fontId="13" fillId="0" borderId="0" xfId="2" applyNumberFormat="1" applyFont="1" applyAlignment="1">
      <alignment horizontal="left" vertical="center" wrapText="1"/>
    </xf>
    <xf numFmtId="178" fontId="13" fillId="0" borderId="0" xfId="0" applyNumberFormat="1" applyFont="1" applyAlignment="1">
      <alignment horizontal="left" vertical="center" wrapText="1"/>
    </xf>
    <xf numFmtId="178" fontId="0" fillId="0" borderId="0" xfId="0" applyNumberFormat="1" applyAlignment="1">
      <alignment horizontal="left" vertical="center" wrapText="1"/>
    </xf>
    <xf numFmtId="179" fontId="5" fillId="0" borderId="1" xfId="0" applyNumberFormat="1" applyFont="1" applyBorder="1" applyAlignment="1">
      <alignment horizontal="center" wrapText="1"/>
    </xf>
    <xf numFmtId="0" fontId="6" fillId="3" borderId="11" xfId="1" applyNumberFormat="1" applyFont="1" applyFill="1" applyBorder="1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  <xf numFmtId="0" fontId="23" fillId="0" borderId="20" xfId="1" applyNumberFormat="1" applyFont="1" applyBorder="1" applyAlignment="1">
      <alignment horizontal="right" vertical="center" wrapText="1"/>
    </xf>
    <xf numFmtId="186" fontId="23" fillId="0" borderId="20" xfId="0" applyNumberFormat="1" applyFont="1" applyBorder="1" applyAlignment="1">
      <alignment horizontal="right" vertical="center" wrapText="1"/>
    </xf>
    <xf numFmtId="182" fontId="6" fillId="0" borderId="11" xfId="1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20" xfId="0" applyFont="1" applyBorder="1" applyAlignment="1">
      <alignment vertical="center"/>
    </xf>
    <xf numFmtId="184" fontId="6" fillId="0" borderId="20" xfId="1" applyNumberFormat="1" applyFont="1" applyBorder="1" applyAlignment="1">
      <alignment horizontal="right" vertical="center"/>
    </xf>
    <xf numFmtId="184" fontId="6" fillId="0" borderId="20" xfId="1" applyNumberFormat="1" applyFont="1" applyBorder="1" applyAlignment="1">
      <alignment horizontal="left" vertical="center"/>
    </xf>
    <xf numFmtId="181" fontId="6" fillId="0" borderId="20" xfId="5" applyNumberFormat="1" applyFont="1" applyFill="1" applyBorder="1" applyAlignment="1">
      <alignment horizontal="left" vertical="center"/>
    </xf>
    <xf numFmtId="0" fontId="5" fillId="0" borderId="0" xfId="1" applyNumberFormat="1" applyFont="1" applyBorder="1" applyAlignment="1">
      <alignment horizontal="right" wrapText="1"/>
    </xf>
    <xf numFmtId="1" fontId="5" fillId="0" borderId="0" xfId="0" applyNumberFormat="1" applyFont="1" applyBorder="1" applyAlignment="1">
      <alignment horizontal="right" wrapText="1"/>
    </xf>
    <xf numFmtId="185" fontId="23" fillId="0" borderId="0" xfId="2" applyNumberFormat="1" applyFont="1" applyBorder="1" applyAlignment="1">
      <alignment horizontal="right" vertical="center" wrapText="1"/>
    </xf>
    <xf numFmtId="0" fontId="0" fillId="0" borderId="0" xfId="0" applyNumberFormat="1" applyAlignment="1"/>
    <xf numFmtId="182" fontId="6" fillId="4" borderId="11" xfId="1" applyNumberFormat="1" applyFont="1" applyFill="1" applyBorder="1" applyAlignment="1">
      <alignment horizontal="right" vertical="center"/>
    </xf>
    <xf numFmtId="182" fontId="6" fillId="4" borderId="10" xfId="1" applyNumberFormat="1" applyFont="1" applyFill="1" applyBorder="1" applyAlignment="1">
      <alignment horizontal="right" vertical="center"/>
    </xf>
    <xf numFmtId="182" fontId="11" fillId="3" borderId="20" xfId="1" applyNumberFormat="1" applyFont="1" applyFill="1" applyBorder="1" applyAlignment="1">
      <alignment horizontal="right" vertical="center"/>
    </xf>
    <xf numFmtId="0" fontId="6" fillId="0" borderId="20" xfId="0" applyFont="1" applyFill="1" applyBorder="1" applyAlignment="1" applyProtection="1">
      <alignment vertical="center"/>
      <protection locked="0"/>
    </xf>
    <xf numFmtId="0" fontId="6" fillId="0" borderId="20" xfId="0" applyFont="1" applyFill="1" applyBorder="1" applyAlignment="1"/>
    <xf numFmtId="0" fontId="6" fillId="0" borderId="20" xfId="1" applyNumberFormat="1" applyFont="1" applyFill="1" applyBorder="1" applyAlignment="1">
      <alignment horizontal="right" vertical="center"/>
    </xf>
    <xf numFmtId="182" fontId="6" fillId="0" borderId="20" xfId="1" applyNumberFormat="1" applyFont="1" applyFill="1" applyBorder="1" applyAlignment="1">
      <alignment horizontal="right" vertical="center"/>
    </xf>
    <xf numFmtId="185" fontId="6" fillId="0" borderId="20" xfId="2" applyNumberFormat="1" applyFont="1" applyFill="1" applyBorder="1" applyAlignment="1">
      <alignment vertical="center"/>
    </xf>
    <xf numFmtId="186" fontId="6" fillId="0" borderId="20" xfId="2" applyNumberFormat="1" applyFont="1" applyFill="1" applyBorder="1" applyAlignment="1">
      <alignment horizontal="right" vertical="center"/>
    </xf>
    <xf numFmtId="0" fontId="6" fillId="0" borderId="20" xfId="0" applyFont="1" applyFill="1" applyBorder="1" applyAlignment="1" applyProtection="1">
      <alignment horizontal="left" vertical="center"/>
      <protection locked="0"/>
    </xf>
    <xf numFmtId="49" fontId="40" fillId="0" borderId="0" xfId="0" applyNumberFormat="1" applyFont="1" applyAlignment="1"/>
    <xf numFmtId="0" fontId="40" fillId="0" borderId="0" xfId="0" applyNumberFormat="1" applyFont="1" applyAlignment="1"/>
    <xf numFmtId="49" fontId="41" fillId="0" borderId="0" xfId="0" applyNumberFormat="1" applyFont="1" applyAlignment="1"/>
    <xf numFmtId="0" fontId="41" fillId="0" borderId="0" xfId="0" applyNumberFormat="1" applyFont="1" applyAlignment="1"/>
    <xf numFmtId="49" fontId="42" fillId="0" borderId="0" xfId="0" applyNumberFormat="1" applyFont="1" applyAlignment="1"/>
    <xf numFmtId="0" fontId="42" fillId="0" borderId="0" xfId="0" applyNumberFormat="1" applyFont="1" applyAlignment="1"/>
    <xf numFmtId="49" fontId="43" fillId="0" borderId="0" xfId="0" applyNumberFormat="1" applyFont="1" applyAlignment="1"/>
    <xf numFmtId="49" fontId="0" fillId="0" borderId="0" xfId="0" applyNumberFormat="1" applyAlignment="1"/>
  </cellXfs>
  <cellStyles count="53">
    <cellStyle name="20% - 着色 1" xfId="29" builtinId="30" customBuiltin="1"/>
    <cellStyle name="20% - 着色 2" xfId="33" builtinId="34" customBuiltin="1"/>
    <cellStyle name="20% - 着色 3" xfId="37" builtinId="38" customBuiltin="1"/>
    <cellStyle name="20% - 着色 4" xfId="41" builtinId="42" customBuiltin="1"/>
    <cellStyle name="20% - 着色 5" xfId="45" builtinId="46" customBuiltin="1"/>
    <cellStyle name="20% - 着色 6" xfId="49" builtinId="50" customBuiltin="1"/>
    <cellStyle name="40% - 着色 1" xfId="30" builtinId="31" customBuiltin="1"/>
    <cellStyle name="40% - 着色 2" xfId="34" builtinId="35" customBuiltin="1"/>
    <cellStyle name="40% - 着色 3" xfId="38" builtinId="39" customBuiltin="1"/>
    <cellStyle name="40% - 着色 4" xfId="42" builtinId="43" customBuiltin="1"/>
    <cellStyle name="40% - 着色 5" xfId="46" builtinId="47" customBuiltin="1"/>
    <cellStyle name="40% - 着色 6" xfId="50" builtinId="51" customBuiltin="1"/>
    <cellStyle name="60% - 着色 1" xfId="31" builtinId="32" customBuiltin="1"/>
    <cellStyle name="60% - 着色 2" xfId="35" builtinId="36" customBuiltin="1"/>
    <cellStyle name="60% - 着色 3" xfId="39" builtinId="40" customBuiltin="1"/>
    <cellStyle name="60% - 着色 4" xfId="43" builtinId="44" customBuiltin="1"/>
    <cellStyle name="60% - 着色 5" xfId="47" builtinId="48" customBuiltin="1"/>
    <cellStyle name="60% - 着色 6" xfId="51" builtinId="52" customBuiltin="1"/>
    <cellStyle name="百分比" xfId="2" builtinId="5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标题 5" xfId="52"/>
    <cellStyle name="差" xfId="17" builtinId="27" customBuiltin="1"/>
    <cellStyle name="常规" xfId="0" builtinId="0"/>
    <cellStyle name="常规 2" xfId="7"/>
    <cellStyle name="常规 2 2" xfId="10"/>
    <cellStyle name="常规 2 3" xfId="11"/>
    <cellStyle name="常规 3" xfId="8"/>
    <cellStyle name="常规 32" xfId="3"/>
    <cellStyle name="常规 4" xfId="6"/>
    <cellStyle name="常规 5" xfId="9"/>
    <cellStyle name="好" xfId="16" builtinId="26" customBuiltin="1"/>
    <cellStyle name="汇总" xfId="27" builtinId="25" customBuiltin="1"/>
    <cellStyle name="计算" xfId="21" builtinId="22" customBuiltin="1"/>
    <cellStyle name="检查单元格" xfId="23" builtinId="23" customBuiltin="1"/>
    <cellStyle name="解释性文本" xfId="26" builtinId="53" customBuiltin="1"/>
    <cellStyle name="警告文本" xfId="24" builtinId="11" customBuiltin="1"/>
    <cellStyle name="链接单元格" xfId="22" builtinId="24" customBuiltin="1"/>
    <cellStyle name="千位分隔" xfId="1" builtinId="3"/>
    <cellStyle name="千位分隔 3" xfId="5"/>
    <cellStyle name="千位分隔 5" xfId="4"/>
    <cellStyle name="适中" xfId="18" builtinId="28" customBuiltin="1"/>
    <cellStyle name="输出" xfId="20" builtinId="21" customBuiltin="1"/>
    <cellStyle name="输入" xfId="19" builtinId="20" customBuiltin="1"/>
    <cellStyle name="着色 1" xfId="28" builtinId="29" customBuiltin="1"/>
    <cellStyle name="着色 2" xfId="32" builtinId="33" customBuiltin="1"/>
    <cellStyle name="着色 3" xfId="36" builtinId="37" customBuiltin="1"/>
    <cellStyle name="着色 4" xfId="40" builtinId="41" customBuiltin="1"/>
    <cellStyle name="着色 5" xfId="44" builtinId="45" customBuiltin="1"/>
    <cellStyle name="着色 6" xfId="48" builtinId="49" customBuiltin="1"/>
    <cellStyle name="注释" xfId="25" builtinId="10" customBuiltin="1"/>
  </cellStyles>
  <dxfs count="0"/>
  <tableStyles count="0" defaultTableStyle="TableStyleMedium9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8"/>
  <sheetViews>
    <sheetView tabSelected="1" zoomScaleNormal="100" workbookViewId="0">
      <pane xSplit="6" ySplit="2" topLeftCell="G240" activePane="bottomRight" state="frozen"/>
      <selection sqref="A1:C1048576"/>
      <selection pane="topRight" sqref="A1:C1048576"/>
      <selection pane="bottomLeft" sqref="A1:C1048576"/>
      <selection pane="bottomRight" activeCell="J248" sqref="J248"/>
    </sheetView>
  </sheetViews>
  <sheetFormatPr defaultColWidth="255.625" defaultRowHeight="13.5"/>
  <cols>
    <col min="1" max="1" width="12.875" style="2" customWidth="1"/>
    <col min="2" max="2" width="12" style="2" customWidth="1"/>
    <col min="3" max="3" width="8.375" style="2" customWidth="1"/>
    <col min="4" max="4" width="14.875" style="5" customWidth="1"/>
    <col min="5" max="5" width="10.875" style="26" customWidth="1"/>
    <col min="6" max="6" width="9.375" style="5" bestFit="1" customWidth="1"/>
    <col min="7" max="7" width="14.375" style="109" customWidth="1"/>
    <col min="8" max="8" width="11.625" style="109" customWidth="1"/>
    <col min="9" max="10" width="11.25" style="31" customWidth="1"/>
    <col min="11" max="11" width="10.25" style="123" customWidth="1"/>
    <col min="12" max="12" width="11.125" style="31" customWidth="1"/>
    <col min="13" max="13" width="19" style="183" customWidth="1"/>
    <col min="14" max="16384" width="255.625" style="3"/>
  </cols>
  <sheetData>
    <row r="1" spans="1:14" ht="52.5" customHeight="1">
      <c r="A1" s="192" t="s">
        <v>961</v>
      </c>
      <c r="B1" s="48" t="s">
        <v>959</v>
      </c>
      <c r="C1" s="48"/>
      <c r="D1" s="48"/>
      <c r="E1" s="48"/>
      <c r="F1" s="1" t="s">
        <v>958</v>
      </c>
      <c r="G1" s="187" t="s">
        <v>835</v>
      </c>
      <c r="H1" s="199">
        <v>5090</v>
      </c>
      <c r="I1" s="188" t="s">
        <v>567</v>
      </c>
      <c r="J1" s="188" t="s">
        <v>890</v>
      </c>
      <c r="K1" s="200">
        <v>32498</v>
      </c>
      <c r="L1" s="161" t="s">
        <v>588</v>
      </c>
      <c r="M1" s="184" t="s">
        <v>591</v>
      </c>
    </row>
    <row r="2" spans="1:14" ht="27">
      <c r="A2" s="49" t="s">
        <v>592</v>
      </c>
      <c r="B2" s="49" t="s">
        <v>621</v>
      </c>
      <c r="C2" s="49" t="s">
        <v>622</v>
      </c>
      <c r="D2" s="49" t="s">
        <v>623</v>
      </c>
      <c r="E2" s="50" t="s">
        <v>593</v>
      </c>
      <c r="F2" s="49" t="s">
        <v>594</v>
      </c>
      <c r="G2" s="185" t="s">
        <v>960</v>
      </c>
      <c r="H2" s="185" t="s">
        <v>931</v>
      </c>
      <c r="I2" s="162" t="s">
        <v>568</v>
      </c>
      <c r="J2" s="162" t="s">
        <v>889</v>
      </c>
      <c r="K2" s="186" t="s">
        <v>565</v>
      </c>
      <c r="L2" s="162" t="s">
        <v>589</v>
      </c>
      <c r="M2" s="51" t="s">
        <v>624</v>
      </c>
    </row>
    <row r="3" spans="1:14">
      <c r="A3" s="38"/>
      <c r="B3" s="52" t="s">
        <v>595</v>
      </c>
      <c r="C3" s="52" t="s">
        <v>596</v>
      </c>
      <c r="D3" s="52" t="s">
        <v>625</v>
      </c>
      <c r="E3" s="53">
        <v>1950</v>
      </c>
      <c r="F3" s="54" t="s">
        <v>3</v>
      </c>
      <c r="G3" s="105">
        <f>IFERROR(VLOOKUP(C3,Sheet5!A:D,4,0),0)</f>
        <v>60000</v>
      </c>
      <c r="H3" s="191">
        <f>IFERROR(VLOOKUP(C3,Sheet5!A:D,3,0),0)</f>
        <v>302</v>
      </c>
      <c r="I3" s="127">
        <f>IFERROR(G3/H3,0)</f>
        <v>198.67549668874173</v>
      </c>
      <c r="J3" s="127">
        <v>318000</v>
      </c>
      <c r="K3" s="153">
        <v>2.3923340812248138E-2</v>
      </c>
      <c r="L3" s="158">
        <v>20.384615384615383</v>
      </c>
      <c r="M3" s="163"/>
    </row>
    <row r="4" spans="1:14">
      <c r="A4" s="38"/>
      <c r="B4" s="52" t="s">
        <v>595</v>
      </c>
      <c r="C4" s="52" t="s">
        <v>532</v>
      </c>
      <c r="D4" s="55" t="s">
        <v>626</v>
      </c>
      <c r="E4" s="56">
        <v>349</v>
      </c>
      <c r="F4" s="57" t="s">
        <v>3</v>
      </c>
      <c r="G4" s="105">
        <f>IFERROR(VLOOKUP(C4,Sheet5!A:D,4,0),0)</f>
        <v>12000</v>
      </c>
      <c r="H4" s="191">
        <f>IFERROR(VLOOKUP(C4,Sheet5!A:D,3,0),0)</f>
        <v>58</v>
      </c>
      <c r="I4" s="127">
        <f t="shared" ref="I4:I67" si="0">IFERROR(G4/H4,0)</f>
        <v>206.89655172413794</v>
      </c>
      <c r="J4" s="127">
        <v>83500</v>
      </c>
      <c r="K4" s="153">
        <v>4.7846681624496281E-3</v>
      </c>
      <c r="L4" s="158">
        <v>29.906876790830946</v>
      </c>
      <c r="M4" s="163"/>
    </row>
    <row r="5" spans="1:14">
      <c r="A5" s="38"/>
      <c r="B5" s="52" t="s">
        <v>0</v>
      </c>
      <c r="C5" s="52" t="s">
        <v>1</v>
      </c>
      <c r="D5" s="55" t="s">
        <v>2</v>
      </c>
      <c r="E5" s="56">
        <v>1037</v>
      </c>
      <c r="F5" s="57" t="s">
        <v>3</v>
      </c>
      <c r="G5" s="105">
        <f>IFERROR(VLOOKUP(C5,Sheet5!A:D,4,0),0)</f>
        <v>32167</v>
      </c>
      <c r="H5" s="191">
        <f>IFERROR(VLOOKUP(C5,Sheet5!A:D,3,0),0)</f>
        <v>192</v>
      </c>
      <c r="I5" s="127">
        <f t="shared" si="0"/>
        <v>167.53645833333334</v>
      </c>
      <c r="J5" s="127">
        <v>268388</v>
      </c>
      <c r="K5" s="153">
        <v>1.2825701731793098E-2</v>
      </c>
      <c r="L5" s="158">
        <v>32.351494696239151</v>
      </c>
      <c r="M5" s="163"/>
    </row>
    <row r="6" spans="1:14">
      <c r="A6" s="38"/>
      <c r="B6" s="52" t="s">
        <v>627</v>
      </c>
      <c r="C6" s="52" t="s">
        <v>628</v>
      </c>
      <c r="D6" s="55" t="s">
        <v>629</v>
      </c>
      <c r="E6" s="56">
        <v>382</v>
      </c>
      <c r="F6" s="57" t="s">
        <v>24</v>
      </c>
      <c r="G6" s="105">
        <f>IFERROR(VLOOKUP(C6,Sheet5!A:D,4,0),0)</f>
        <v>20000</v>
      </c>
      <c r="H6" s="191">
        <f>IFERROR(VLOOKUP(C6,Sheet5!A:D,3,0),0)</f>
        <v>103</v>
      </c>
      <c r="I6" s="127">
        <f t="shared" si="0"/>
        <v>194.17475728155341</v>
      </c>
      <c r="J6" s="127">
        <v>156000</v>
      </c>
      <c r="K6" s="153">
        <v>7.9744469374160454E-3</v>
      </c>
      <c r="L6" s="158">
        <v>51.047120418848166</v>
      </c>
      <c r="M6" s="163"/>
    </row>
    <row r="7" spans="1:14">
      <c r="A7" s="38"/>
      <c r="B7" s="41" t="s">
        <v>0</v>
      </c>
      <c r="C7" s="41" t="s">
        <v>4</v>
      </c>
      <c r="D7" s="44" t="s">
        <v>5</v>
      </c>
      <c r="E7" s="39">
        <v>85</v>
      </c>
      <c r="F7" s="40" t="s">
        <v>6</v>
      </c>
      <c r="G7" s="105">
        <f>IFERROR(VLOOKUP(C7,Sheet5!A:D,4,0),0)</f>
        <v>4399</v>
      </c>
      <c r="H7" s="191">
        <f>IFERROR(VLOOKUP(C7,Sheet5!A:D,3,0),0)</f>
        <v>1</v>
      </c>
      <c r="I7" s="127">
        <f t="shared" si="0"/>
        <v>4399</v>
      </c>
      <c r="J7" s="127">
        <v>68831</v>
      </c>
      <c r="K7" s="153">
        <v>1.7539796038846594E-3</v>
      </c>
      <c r="L7" s="158">
        <v>101.22205882352941</v>
      </c>
      <c r="M7" s="163"/>
    </row>
    <row r="8" spans="1:14">
      <c r="A8" s="38"/>
      <c r="B8" s="41" t="s">
        <v>0</v>
      </c>
      <c r="C8" s="41" t="s">
        <v>7</v>
      </c>
      <c r="D8" s="44" t="s">
        <v>8</v>
      </c>
      <c r="E8" s="39">
        <v>84</v>
      </c>
      <c r="F8" s="40" t="s">
        <v>6</v>
      </c>
      <c r="G8" s="105">
        <f>IFERROR(VLOOKUP(C8,Sheet5!A:D,4,0),0)</f>
        <v>3873</v>
      </c>
      <c r="H8" s="191">
        <f>IFERROR(VLOOKUP(C8,Sheet5!A:D,3,0),0)</f>
        <v>5</v>
      </c>
      <c r="I8" s="127">
        <f t="shared" si="0"/>
        <v>774.6</v>
      </c>
      <c r="J8" s="127">
        <v>42363</v>
      </c>
      <c r="K8" s="153">
        <v>1.5442516494306173E-3</v>
      </c>
      <c r="L8" s="158">
        <v>63.040178571428569</v>
      </c>
      <c r="M8" s="163"/>
    </row>
    <row r="9" spans="1:14">
      <c r="A9" s="38"/>
      <c r="B9" s="41" t="s">
        <v>0</v>
      </c>
      <c r="C9" s="41" t="s">
        <v>9</v>
      </c>
      <c r="D9" s="44" t="s">
        <v>10</v>
      </c>
      <c r="E9" s="39">
        <v>105</v>
      </c>
      <c r="F9" s="40" t="s">
        <v>3</v>
      </c>
      <c r="G9" s="105">
        <f>IFERROR(VLOOKUP(C9,Sheet5!A:D,4,0),0)</f>
        <v>1962</v>
      </c>
      <c r="H9" s="191">
        <f>IFERROR(VLOOKUP(C9,Sheet5!A:D,3,0),0)</f>
        <v>1</v>
      </c>
      <c r="I9" s="127">
        <f t="shared" si="0"/>
        <v>1962</v>
      </c>
      <c r="J9" s="127">
        <v>37492</v>
      </c>
      <c r="K9" s="153">
        <v>7.8229324456051419E-4</v>
      </c>
      <c r="L9" s="158">
        <v>44.633333333333333</v>
      </c>
      <c r="M9" s="163"/>
    </row>
    <row r="10" spans="1:14">
      <c r="A10" s="38"/>
      <c r="B10" s="41" t="s">
        <v>0</v>
      </c>
      <c r="C10" s="41" t="s">
        <v>11</v>
      </c>
      <c r="D10" s="44" t="s">
        <v>12</v>
      </c>
      <c r="E10" s="39">
        <v>106</v>
      </c>
      <c r="F10" s="40" t="s">
        <v>13</v>
      </c>
      <c r="G10" s="105">
        <f>IFERROR(VLOOKUP(C10,Sheet5!A:D,4,0),0)</f>
        <v>1080</v>
      </c>
      <c r="H10" s="191">
        <f>IFERROR(VLOOKUP(C10,Sheet5!A:D,3,0),0)</f>
        <v>1</v>
      </c>
      <c r="I10" s="127">
        <f t="shared" si="0"/>
        <v>1080</v>
      </c>
      <c r="J10" s="127">
        <v>7946</v>
      </c>
      <c r="K10" s="153">
        <v>4.3062013462046651E-4</v>
      </c>
      <c r="L10" s="158">
        <v>9.3702830188679247</v>
      </c>
      <c r="M10" s="163"/>
    </row>
    <row r="11" spans="1:14">
      <c r="A11" s="38"/>
      <c r="B11" s="41" t="s">
        <v>630</v>
      </c>
      <c r="C11" s="41" t="s">
        <v>457</v>
      </c>
      <c r="D11" s="44" t="s">
        <v>631</v>
      </c>
      <c r="E11" s="39">
        <v>553</v>
      </c>
      <c r="F11" s="40" t="s">
        <v>3</v>
      </c>
      <c r="G11" s="105">
        <f>IFERROR(VLOOKUP(C11,Sheet5!A:D,4,0),0)</f>
        <v>9500</v>
      </c>
      <c r="H11" s="191">
        <f>IFERROR(VLOOKUP(C11,Sheet5!A:D,3,0),0)</f>
        <v>48</v>
      </c>
      <c r="I11" s="127">
        <f t="shared" si="0"/>
        <v>197.91666666666666</v>
      </c>
      <c r="J11" s="127">
        <v>103500</v>
      </c>
      <c r="K11" s="153">
        <v>3.7878622952726218E-3</v>
      </c>
      <c r="L11" s="158">
        <v>23.39511754068716</v>
      </c>
      <c r="M11" s="163"/>
    </row>
    <row r="12" spans="1:14">
      <c r="A12" s="38"/>
      <c r="B12" s="41" t="s">
        <v>0</v>
      </c>
      <c r="C12" s="41" t="s">
        <v>14</v>
      </c>
      <c r="D12" s="44" t="s">
        <v>15</v>
      </c>
      <c r="E12" s="39">
        <v>116</v>
      </c>
      <c r="F12" s="40" t="s">
        <v>16</v>
      </c>
      <c r="G12" s="105">
        <f>IFERROR(VLOOKUP(C12,Sheet5!A:D,4,0),0)</f>
        <v>737</v>
      </c>
      <c r="H12" s="191">
        <f>IFERROR(VLOOKUP(C12,Sheet5!A:D,3,0),0)</f>
        <v>3</v>
      </c>
      <c r="I12" s="127">
        <f t="shared" si="0"/>
        <v>245.66666666666666</v>
      </c>
      <c r="J12" s="127">
        <v>148495.01</v>
      </c>
      <c r="K12" s="153">
        <v>2.9385836964378133E-4</v>
      </c>
      <c r="L12" s="158">
        <v>160.01617456896554</v>
      </c>
      <c r="M12" s="163"/>
    </row>
    <row r="13" spans="1:14">
      <c r="A13" s="38"/>
      <c r="B13" s="41" t="s">
        <v>0</v>
      </c>
      <c r="C13" s="41" t="s">
        <v>632</v>
      </c>
      <c r="D13" s="44" t="s">
        <v>633</v>
      </c>
      <c r="E13" s="39">
        <v>76</v>
      </c>
      <c r="F13" s="40" t="s">
        <v>634</v>
      </c>
      <c r="G13" s="105">
        <f>IFERROR(VLOOKUP(C13,Sheet5!A:D,4,0),0)</f>
        <v>2701</v>
      </c>
      <c r="H13" s="191">
        <f>IFERROR(VLOOKUP(C13,Sheet5!A:D,3,0),0)</f>
        <v>11</v>
      </c>
      <c r="I13" s="127">
        <f t="shared" si="0"/>
        <v>245.54545454545453</v>
      </c>
      <c r="J13" s="127">
        <v>35406</v>
      </c>
      <c r="K13" s="153">
        <v>1.0769490588980371E-3</v>
      </c>
      <c r="L13" s="158">
        <v>58.233552631578945</v>
      </c>
      <c r="M13" s="163"/>
    </row>
    <row r="14" spans="1:14">
      <c r="A14" s="38"/>
      <c r="B14" s="41" t="s">
        <v>630</v>
      </c>
      <c r="C14" s="41" t="s">
        <v>635</v>
      </c>
      <c r="D14" s="44" t="s">
        <v>590</v>
      </c>
      <c r="E14" s="39">
        <v>26</v>
      </c>
      <c r="F14" s="40" t="s">
        <v>636</v>
      </c>
      <c r="G14" s="105">
        <f>IFERROR(VLOOKUP(C14,Sheet5!A:D,4,0),0)</f>
        <v>0</v>
      </c>
      <c r="H14" s="191">
        <f>IFERROR(VLOOKUP(C14,Sheet5!A:D,3,0),0)</f>
        <v>0</v>
      </c>
      <c r="I14" s="127">
        <f t="shared" si="0"/>
        <v>0</v>
      </c>
      <c r="J14" s="127">
        <v>0</v>
      </c>
      <c r="K14" s="153">
        <v>0</v>
      </c>
      <c r="L14" s="158">
        <v>0</v>
      </c>
      <c r="M14" s="163"/>
    </row>
    <row r="15" spans="1:14">
      <c r="A15" s="38"/>
      <c r="B15" s="41" t="s">
        <v>630</v>
      </c>
      <c r="C15" s="41" t="s">
        <v>637</v>
      </c>
      <c r="D15" s="44" t="s">
        <v>638</v>
      </c>
      <c r="E15" s="39">
        <v>217</v>
      </c>
      <c r="F15" s="40" t="s">
        <v>21</v>
      </c>
      <c r="G15" s="105">
        <f>IFERROR(VLOOKUP(C15,Sheet5!A:D,4,0),0)</f>
        <v>15000</v>
      </c>
      <c r="H15" s="191">
        <f>IFERROR(VLOOKUP(C15,Sheet5!A:D,3,0),0)</f>
        <v>463</v>
      </c>
      <c r="I15" s="127">
        <f t="shared" si="0"/>
        <v>32.39740820734341</v>
      </c>
      <c r="J15" s="127">
        <v>102000</v>
      </c>
      <c r="K15" s="153">
        <v>5.9808352030620345E-3</v>
      </c>
      <c r="L15" s="158">
        <v>58.755760368663594</v>
      </c>
      <c r="M15" s="163"/>
      <c r="N15" s="3">
        <v>34.04</v>
      </c>
    </row>
    <row r="16" spans="1:14">
      <c r="A16" s="38"/>
      <c r="B16" s="41" t="s">
        <v>0</v>
      </c>
      <c r="C16" s="41" t="s">
        <v>17</v>
      </c>
      <c r="D16" s="44" t="s">
        <v>18</v>
      </c>
      <c r="E16" s="39">
        <v>236</v>
      </c>
      <c r="F16" s="40" t="s">
        <v>3</v>
      </c>
      <c r="G16" s="105">
        <f>IFERROR(VLOOKUP(C16,Sheet5!A:D,4,0),0)</f>
        <v>1827</v>
      </c>
      <c r="H16" s="191">
        <f>IFERROR(VLOOKUP(C16,Sheet5!A:D,3,0),0)</f>
        <v>3</v>
      </c>
      <c r="I16" s="127">
        <f t="shared" si="0"/>
        <v>609</v>
      </c>
      <c r="J16" s="127">
        <v>8221</v>
      </c>
      <c r="K16" s="153">
        <v>7.2846572773295579E-4</v>
      </c>
      <c r="L16" s="158">
        <v>4.3543432203389827</v>
      </c>
      <c r="M16" s="163"/>
    </row>
    <row r="17" spans="1:13" s="24" customFormat="1">
      <c r="A17" s="38"/>
      <c r="B17" s="44" t="s">
        <v>0</v>
      </c>
      <c r="C17" s="44" t="s">
        <v>19</v>
      </c>
      <c r="D17" s="44" t="s">
        <v>20</v>
      </c>
      <c r="E17" s="58">
        <v>120</v>
      </c>
      <c r="F17" s="59" t="s">
        <v>21</v>
      </c>
      <c r="G17" s="105">
        <f>IFERROR(VLOOKUP(C17,Sheet5!A:D,4,0),0)</f>
        <v>6398</v>
      </c>
      <c r="H17" s="191">
        <f>IFERROR(VLOOKUP(C17,Sheet5!A:D,3,0),0)</f>
        <v>108</v>
      </c>
      <c r="I17" s="127">
        <f t="shared" si="0"/>
        <v>59.24074074074074</v>
      </c>
      <c r="J17" s="127">
        <v>41649.9</v>
      </c>
      <c r="K17" s="153">
        <v>2.5510255752793933E-3</v>
      </c>
      <c r="L17" s="158">
        <v>43.385312500000005</v>
      </c>
      <c r="M17" s="163"/>
    </row>
    <row r="18" spans="1:13">
      <c r="A18" s="38"/>
      <c r="B18" s="41" t="s">
        <v>0</v>
      </c>
      <c r="C18" s="41" t="s">
        <v>22</v>
      </c>
      <c r="D18" s="44" t="s">
        <v>23</v>
      </c>
      <c r="E18" s="39">
        <v>64</v>
      </c>
      <c r="F18" s="40" t="s">
        <v>24</v>
      </c>
      <c r="G18" s="105">
        <f>IFERROR(VLOOKUP(C18,Sheet5!A:D,4,0),0)</f>
        <v>5061</v>
      </c>
      <c r="H18" s="191">
        <f>IFERROR(VLOOKUP(C18,Sheet5!A:D,3,0),0)</f>
        <v>3</v>
      </c>
      <c r="I18" s="127">
        <f t="shared" si="0"/>
        <v>1687</v>
      </c>
      <c r="J18" s="127">
        <v>25141.5</v>
      </c>
      <c r="K18" s="153">
        <v>2.0179337975131306E-3</v>
      </c>
      <c r="L18" s="158">
        <v>49.1044921875</v>
      </c>
      <c r="M18" s="163"/>
    </row>
    <row r="19" spans="1:13">
      <c r="A19" s="38"/>
      <c r="B19" s="41" t="s">
        <v>0</v>
      </c>
      <c r="C19" s="41" t="s">
        <v>25</v>
      </c>
      <c r="D19" s="44" t="s">
        <v>26</v>
      </c>
      <c r="E19" s="39">
        <v>108</v>
      </c>
      <c r="F19" s="40" t="s">
        <v>13</v>
      </c>
      <c r="G19" s="105">
        <f>IFERROR(VLOOKUP(C19,Sheet5!A:D,4,0),0)</f>
        <v>5698</v>
      </c>
      <c r="H19" s="191">
        <f>IFERROR(VLOOKUP(C19,Sheet5!A:D,3,0),0)</f>
        <v>7</v>
      </c>
      <c r="I19" s="127">
        <f t="shared" si="0"/>
        <v>814</v>
      </c>
      <c r="J19" s="127">
        <v>33335</v>
      </c>
      <c r="K19" s="153">
        <v>2.2719199324698317E-3</v>
      </c>
      <c r="L19" s="158">
        <v>38.582175925925924</v>
      </c>
      <c r="M19" s="163"/>
    </row>
    <row r="20" spans="1:13">
      <c r="A20" s="38"/>
      <c r="B20" s="41" t="s">
        <v>0</v>
      </c>
      <c r="C20" s="41" t="s">
        <v>463</v>
      </c>
      <c r="D20" s="44" t="s">
        <v>464</v>
      </c>
      <c r="E20" s="39">
        <v>786</v>
      </c>
      <c r="F20" s="40" t="s">
        <v>84</v>
      </c>
      <c r="G20" s="105">
        <f>IFERROR(VLOOKUP(C20,Sheet5!A:D,4,0),0)</f>
        <v>33408</v>
      </c>
      <c r="H20" s="191">
        <f>IFERROR(VLOOKUP(C20,Sheet5!A:D,3,0),0)</f>
        <v>240</v>
      </c>
      <c r="I20" s="127">
        <f t="shared" si="0"/>
        <v>139.19999999999999</v>
      </c>
      <c r="J20" s="127">
        <v>242808</v>
      </c>
      <c r="K20" s="153">
        <v>1.3320516164259763E-2</v>
      </c>
      <c r="L20" s="158">
        <v>38.614503816793892</v>
      </c>
      <c r="M20" s="163"/>
    </row>
    <row r="21" spans="1:13">
      <c r="A21" s="38"/>
      <c r="B21" s="41" t="s">
        <v>0</v>
      </c>
      <c r="C21" s="41" t="s">
        <v>27</v>
      </c>
      <c r="D21" s="44" t="s">
        <v>28</v>
      </c>
      <c r="E21" s="39">
        <v>105</v>
      </c>
      <c r="F21" s="40" t="s">
        <v>6</v>
      </c>
      <c r="G21" s="105">
        <f>IFERROR(VLOOKUP(C21,Sheet5!A:D,4,0),0)</f>
        <v>2660</v>
      </c>
      <c r="H21" s="191">
        <f>IFERROR(VLOOKUP(C21,Sheet5!A:D,3,0),0)</f>
        <v>3</v>
      </c>
      <c r="I21" s="127">
        <f t="shared" si="0"/>
        <v>886.66666666666663</v>
      </c>
      <c r="J21" s="127">
        <v>47030</v>
      </c>
      <c r="K21" s="153">
        <v>1.0606014426763342E-3</v>
      </c>
      <c r="L21" s="158">
        <v>55.988095238095241</v>
      </c>
      <c r="M21" s="163"/>
    </row>
    <row r="22" spans="1:13">
      <c r="A22" s="38"/>
      <c r="B22" s="41" t="s">
        <v>0</v>
      </c>
      <c r="C22" s="41" t="s">
        <v>29</v>
      </c>
      <c r="D22" s="44" t="s">
        <v>30</v>
      </c>
      <c r="E22" s="39">
        <v>80</v>
      </c>
      <c r="F22" s="40" t="s">
        <v>24</v>
      </c>
      <c r="G22" s="105">
        <f>IFERROR(VLOOKUP(C22,Sheet5!A:D,4,0),0)</f>
        <v>58163.45</v>
      </c>
      <c r="H22" s="191">
        <f>IFERROR(VLOOKUP(C22,Sheet5!A:D,3,0),0)</f>
        <v>176</v>
      </c>
      <c r="I22" s="127">
        <f t="shared" si="0"/>
        <v>330.47414772727274</v>
      </c>
      <c r="J22" s="127">
        <v>307741.3</v>
      </c>
      <c r="K22" s="153">
        <v>2.3191067286102564E-2</v>
      </c>
      <c r="L22" s="158">
        <v>480.84578124999996</v>
      </c>
      <c r="M22" s="163"/>
    </row>
    <row r="23" spans="1:13">
      <c r="A23" s="38"/>
      <c r="B23" s="41" t="s">
        <v>0</v>
      </c>
      <c r="C23" s="41" t="s">
        <v>31</v>
      </c>
      <c r="D23" s="44" t="s">
        <v>32</v>
      </c>
      <c r="E23" s="39">
        <v>138</v>
      </c>
      <c r="F23" s="40" t="s">
        <v>3</v>
      </c>
      <c r="G23" s="105">
        <f>IFERROR(VLOOKUP(C23,Sheet5!A:D,4,0),0)</f>
        <v>4333</v>
      </c>
      <c r="H23" s="191">
        <f>IFERROR(VLOOKUP(C23,Sheet5!A:D,3,0),0)</f>
        <v>3</v>
      </c>
      <c r="I23" s="127">
        <f t="shared" si="0"/>
        <v>1444.3333333333333</v>
      </c>
      <c r="J23" s="127">
        <v>23412</v>
      </c>
      <c r="K23" s="153">
        <v>1.7276639289911864E-3</v>
      </c>
      <c r="L23" s="158">
        <v>21.206521739130434</v>
      </c>
      <c r="M23" s="163"/>
    </row>
    <row r="24" spans="1:13" s="24" customFormat="1">
      <c r="A24" s="38"/>
      <c r="B24" s="44" t="s">
        <v>0</v>
      </c>
      <c r="C24" s="44" t="s">
        <v>33</v>
      </c>
      <c r="D24" s="44" t="s">
        <v>34</v>
      </c>
      <c r="E24" s="58">
        <v>407</v>
      </c>
      <c r="F24" s="59" t="s">
        <v>3</v>
      </c>
      <c r="G24" s="105">
        <f>IFERROR(VLOOKUP(C24,Sheet5!A:D,4,0),0)</f>
        <v>5709</v>
      </c>
      <c r="H24" s="191">
        <f>IFERROR(VLOOKUP(C24,Sheet5!A:D,3,0),0)</f>
        <v>11</v>
      </c>
      <c r="I24" s="127">
        <f t="shared" si="0"/>
        <v>519</v>
      </c>
      <c r="J24" s="127">
        <v>44094</v>
      </c>
      <c r="K24" s="153">
        <v>2.2763058782854103E-3</v>
      </c>
      <c r="L24" s="158">
        <v>13.542383292383292</v>
      </c>
      <c r="M24" s="163"/>
    </row>
    <row r="25" spans="1:13" s="24" customFormat="1">
      <c r="A25" s="38"/>
      <c r="B25" s="44" t="s">
        <v>0</v>
      </c>
      <c r="C25" s="44" t="s">
        <v>35</v>
      </c>
      <c r="D25" s="44" t="s">
        <v>36</v>
      </c>
      <c r="E25" s="58">
        <v>85</v>
      </c>
      <c r="F25" s="59" t="s">
        <v>6</v>
      </c>
      <c r="G25" s="105">
        <f>IFERROR(VLOOKUP(C25,Sheet5!A:D,4,0),0)</f>
        <v>5309</v>
      </c>
      <c r="H25" s="191">
        <f>IFERROR(VLOOKUP(C25,Sheet5!A:D,3,0),0)</f>
        <v>1</v>
      </c>
      <c r="I25" s="127">
        <f t="shared" si="0"/>
        <v>5309</v>
      </c>
      <c r="J25" s="127">
        <v>52246</v>
      </c>
      <c r="K25" s="153">
        <v>2.1168169395370893E-3</v>
      </c>
      <c r="L25" s="158">
        <v>76.832352941176467</v>
      </c>
      <c r="M25" s="163"/>
    </row>
    <row r="26" spans="1:13" s="24" customFormat="1">
      <c r="A26" s="38"/>
      <c r="B26" s="44" t="s">
        <v>0</v>
      </c>
      <c r="C26" s="44" t="s">
        <v>639</v>
      </c>
      <c r="D26" s="44" t="s">
        <v>38</v>
      </c>
      <c r="E26" s="58">
        <v>60</v>
      </c>
      <c r="F26" s="59" t="s">
        <v>6</v>
      </c>
      <c r="G26" s="105">
        <f>IFERROR(VLOOKUP(C26,Sheet5!A:D,4,0),0)</f>
        <v>5935</v>
      </c>
      <c r="H26" s="191">
        <f>IFERROR(VLOOKUP(C26,Sheet5!A:D,3,0),0)</f>
        <v>2</v>
      </c>
      <c r="I26" s="127">
        <f t="shared" si="0"/>
        <v>2967.5</v>
      </c>
      <c r="J26" s="127">
        <v>35636</v>
      </c>
      <c r="K26" s="153">
        <v>2.3664171286782117E-3</v>
      </c>
      <c r="L26" s="158">
        <v>74.24166666666666</v>
      </c>
      <c r="M26" s="163"/>
    </row>
    <row r="27" spans="1:13" s="24" customFormat="1">
      <c r="A27" s="38"/>
      <c r="B27" s="44" t="s">
        <v>0</v>
      </c>
      <c r="C27" s="44" t="s">
        <v>39</v>
      </c>
      <c r="D27" s="44" t="s">
        <v>40</v>
      </c>
      <c r="E27" s="58">
        <v>763</v>
      </c>
      <c r="F27" s="59" t="s">
        <v>13</v>
      </c>
      <c r="G27" s="105">
        <f>IFERROR(VLOOKUP(C27,Sheet5!A:D,4,0),0)</f>
        <v>26082</v>
      </c>
      <c r="H27" s="191">
        <f>IFERROR(VLOOKUP(C27,Sheet5!A:D,3,0),0)</f>
        <v>34</v>
      </c>
      <c r="I27" s="127">
        <f t="shared" si="0"/>
        <v>767.11764705882354</v>
      </c>
      <c r="J27" s="127">
        <v>109522</v>
      </c>
      <c r="K27" s="153">
        <v>1.0399476251084266E-2</v>
      </c>
      <c r="L27" s="158">
        <v>17.942660550458715</v>
      </c>
      <c r="M27" s="163"/>
    </row>
    <row r="28" spans="1:13" s="24" customFormat="1">
      <c r="A28" s="38"/>
      <c r="B28" s="44" t="s">
        <v>0</v>
      </c>
      <c r="C28" s="44" t="s">
        <v>41</v>
      </c>
      <c r="D28" s="44" t="s">
        <v>640</v>
      </c>
      <c r="E28" s="58">
        <v>167</v>
      </c>
      <c r="F28" s="59" t="s">
        <v>13</v>
      </c>
      <c r="G28" s="105">
        <f>IFERROR(VLOOKUP(C28,Sheet5!A:D,4,0),0)</f>
        <v>19514</v>
      </c>
      <c r="H28" s="191">
        <f>IFERROR(VLOOKUP(C28,Sheet5!A:D,3,0),0)</f>
        <v>44</v>
      </c>
      <c r="I28" s="127">
        <f t="shared" si="0"/>
        <v>443.5</v>
      </c>
      <c r="J28" s="127">
        <v>124426</v>
      </c>
      <c r="K28" s="153">
        <v>7.7806678768368364E-3</v>
      </c>
      <c r="L28" s="158">
        <v>93.133233532934128</v>
      </c>
      <c r="M28" s="163"/>
    </row>
    <row r="29" spans="1:13" s="24" customFormat="1">
      <c r="A29" s="38"/>
      <c r="B29" s="44" t="s">
        <v>630</v>
      </c>
      <c r="C29" s="44" t="s">
        <v>641</v>
      </c>
      <c r="D29" s="44" t="s">
        <v>642</v>
      </c>
      <c r="E29" s="58">
        <v>1995</v>
      </c>
      <c r="F29" s="59" t="s">
        <v>3</v>
      </c>
      <c r="G29" s="105">
        <f>IFERROR(VLOOKUP(C29,Sheet5!A:D,4,0),0)</f>
        <v>50000</v>
      </c>
      <c r="H29" s="191">
        <f>IFERROR(VLOOKUP(C29,Sheet5!A:D,3,0),0)</f>
        <v>246</v>
      </c>
      <c r="I29" s="127">
        <f t="shared" si="0"/>
        <v>203.2520325203252</v>
      </c>
      <c r="J29" s="127">
        <v>330000</v>
      </c>
      <c r="K29" s="153">
        <v>1.9936117343540116E-2</v>
      </c>
      <c r="L29" s="158">
        <v>20.676691729323309</v>
      </c>
      <c r="M29" s="163"/>
    </row>
    <row r="30" spans="1:13" s="25" customFormat="1">
      <c r="A30" s="38"/>
      <c r="B30" s="44" t="s">
        <v>0</v>
      </c>
      <c r="C30" s="44" t="s">
        <v>808</v>
      </c>
      <c r="D30" s="44" t="s">
        <v>809</v>
      </c>
      <c r="E30" s="58">
        <v>137</v>
      </c>
      <c r="F30" s="59" t="s">
        <v>3</v>
      </c>
      <c r="G30" s="105">
        <f>IFERROR(VLOOKUP(C30,Sheet5!A:D,4,0),0)</f>
        <v>1246</v>
      </c>
      <c r="H30" s="191">
        <f>IFERROR(VLOOKUP(C30,Sheet5!A:D,3,0),0)</f>
        <v>2</v>
      </c>
      <c r="I30" s="127">
        <f t="shared" si="0"/>
        <v>623</v>
      </c>
      <c r="J30" s="127">
        <v>25620</v>
      </c>
      <c r="K30" s="153">
        <v>4.9680804420101964E-4</v>
      </c>
      <c r="L30" s="158">
        <v>23.375912408759124</v>
      </c>
      <c r="M30" s="163"/>
    </row>
    <row r="31" spans="1:13">
      <c r="A31" s="38"/>
      <c r="B31" s="41" t="s">
        <v>0</v>
      </c>
      <c r="C31" s="41" t="s">
        <v>43</v>
      </c>
      <c r="D31" s="44" t="s">
        <v>44</v>
      </c>
      <c r="E31" s="39">
        <v>217</v>
      </c>
      <c r="F31" s="40" t="s">
        <v>3</v>
      </c>
      <c r="G31" s="105">
        <f>IFERROR(VLOOKUP(C31,Sheet5!A:D,4,0),0)</f>
        <v>1761</v>
      </c>
      <c r="H31" s="191">
        <f>IFERROR(VLOOKUP(C31,Sheet5!A:D,3,0),0)</f>
        <v>2</v>
      </c>
      <c r="I31" s="127">
        <f t="shared" si="0"/>
        <v>880.5</v>
      </c>
      <c r="J31" s="127">
        <v>6966</v>
      </c>
      <c r="K31" s="153">
        <v>7.0215005283948292E-4</v>
      </c>
      <c r="L31" s="158">
        <v>4.0126728110599075</v>
      </c>
      <c r="M31" s="163"/>
    </row>
    <row r="32" spans="1:13">
      <c r="A32" s="38"/>
      <c r="B32" s="41" t="s">
        <v>0</v>
      </c>
      <c r="C32" s="41" t="s">
        <v>45</v>
      </c>
      <c r="D32" s="44" t="s">
        <v>46</v>
      </c>
      <c r="E32" s="39">
        <v>162</v>
      </c>
      <c r="F32" s="40" t="s">
        <v>21</v>
      </c>
      <c r="G32" s="105">
        <f>IFERROR(VLOOKUP(C32,Sheet5!A:D,4,0),0)</f>
        <v>4425.7</v>
      </c>
      <c r="H32" s="191">
        <f>IFERROR(VLOOKUP(C32,Sheet5!A:D,3,0),0)</f>
        <v>49</v>
      </c>
      <c r="I32" s="127">
        <f t="shared" si="0"/>
        <v>90.320408163265299</v>
      </c>
      <c r="J32" s="127">
        <v>23187.200000000001</v>
      </c>
      <c r="K32" s="153">
        <v>1.7646254905461097E-3</v>
      </c>
      <c r="L32" s="158">
        <v>17.891358024691357</v>
      </c>
      <c r="M32" s="163"/>
    </row>
    <row r="33" spans="1:13">
      <c r="A33" s="38"/>
      <c r="B33" s="41" t="s">
        <v>0</v>
      </c>
      <c r="C33" s="41" t="s">
        <v>643</v>
      </c>
      <c r="D33" s="44" t="s">
        <v>644</v>
      </c>
      <c r="E33" s="39">
        <v>26</v>
      </c>
      <c r="F33" s="40" t="s">
        <v>634</v>
      </c>
      <c r="G33" s="105">
        <f>IFERROR(VLOOKUP(C33,Sheet5!A:D,4,0),0)</f>
        <v>5100</v>
      </c>
      <c r="H33" s="191">
        <f>IFERROR(VLOOKUP(C33,Sheet5!A:D,3,0),0)</f>
        <v>2</v>
      </c>
      <c r="I33" s="127">
        <f t="shared" si="0"/>
        <v>2550</v>
      </c>
      <c r="J33" s="127">
        <v>36951</v>
      </c>
      <c r="K33" s="153">
        <v>2.0334839690410917E-3</v>
      </c>
      <c r="L33" s="158">
        <v>177.64903846153845</v>
      </c>
      <c r="M33" s="163"/>
    </row>
    <row r="34" spans="1:13">
      <c r="A34" s="38"/>
      <c r="B34" s="41" t="s">
        <v>0</v>
      </c>
      <c r="C34" s="41" t="s">
        <v>49</v>
      </c>
      <c r="D34" s="41" t="s">
        <v>50</v>
      </c>
      <c r="E34" s="39">
        <v>185</v>
      </c>
      <c r="F34" s="40" t="s">
        <v>13</v>
      </c>
      <c r="G34" s="105">
        <f>IFERROR(VLOOKUP(C34,Sheet5!A:D,4,0),0)</f>
        <v>0</v>
      </c>
      <c r="H34" s="191">
        <f>IFERROR(VLOOKUP(C34,Sheet5!A:D,3,0),0)</f>
        <v>0</v>
      </c>
      <c r="I34" s="127">
        <f t="shared" si="0"/>
        <v>0</v>
      </c>
      <c r="J34" s="127">
        <v>15583</v>
      </c>
      <c r="K34" s="153">
        <v>0</v>
      </c>
      <c r="L34" s="158">
        <v>10.529054054054054</v>
      </c>
      <c r="M34" s="163"/>
    </row>
    <row r="35" spans="1:13">
      <c r="A35" s="38"/>
      <c r="B35" s="41" t="s">
        <v>0</v>
      </c>
      <c r="C35" s="41" t="s">
        <v>51</v>
      </c>
      <c r="D35" s="41" t="s">
        <v>645</v>
      </c>
      <c r="E35" s="39">
        <v>168</v>
      </c>
      <c r="F35" s="40" t="s">
        <v>3</v>
      </c>
      <c r="G35" s="105">
        <f>IFERROR(VLOOKUP(C35,Sheet5!A:D,4,0),0)</f>
        <v>0</v>
      </c>
      <c r="H35" s="191">
        <f>IFERROR(VLOOKUP(C35,Sheet5!A:D,3,0),0)</f>
        <v>0</v>
      </c>
      <c r="I35" s="127">
        <f t="shared" si="0"/>
        <v>0</v>
      </c>
      <c r="J35" s="127">
        <v>1760</v>
      </c>
      <c r="K35" s="153">
        <v>0</v>
      </c>
      <c r="L35" s="158">
        <v>1.3095238095238095</v>
      </c>
      <c r="M35" s="163" t="s">
        <v>536</v>
      </c>
    </row>
    <row r="36" spans="1:13">
      <c r="A36" s="38"/>
      <c r="B36" s="41" t="s">
        <v>630</v>
      </c>
      <c r="C36" s="41" t="s">
        <v>533</v>
      </c>
      <c r="D36" s="41" t="s">
        <v>646</v>
      </c>
      <c r="E36" s="39">
        <v>428</v>
      </c>
      <c r="F36" s="40" t="s">
        <v>3</v>
      </c>
      <c r="G36" s="105">
        <f>IFERROR(VLOOKUP(C36,Sheet5!A:D,4,0),0)</f>
        <v>12000</v>
      </c>
      <c r="H36" s="191">
        <f>IFERROR(VLOOKUP(C36,Sheet5!A:D,3,0),0)</f>
        <v>62</v>
      </c>
      <c r="I36" s="127">
        <f t="shared" si="0"/>
        <v>193.54838709677421</v>
      </c>
      <c r="J36" s="127">
        <v>80970</v>
      </c>
      <c r="K36" s="153">
        <v>4.7846681624496281E-3</v>
      </c>
      <c r="L36" s="158">
        <v>23.647780373831775</v>
      </c>
      <c r="M36" s="163"/>
    </row>
    <row r="37" spans="1:13">
      <c r="A37" s="38"/>
      <c r="B37" s="41" t="s">
        <v>595</v>
      </c>
      <c r="C37" s="41" t="s">
        <v>534</v>
      </c>
      <c r="D37" s="41" t="s">
        <v>647</v>
      </c>
      <c r="E37" s="39">
        <v>200</v>
      </c>
      <c r="F37" s="40" t="s">
        <v>3</v>
      </c>
      <c r="G37" s="105">
        <f>IFERROR(VLOOKUP(C37,Sheet5!A:D,4,0),0)</f>
        <v>5500</v>
      </c>
      <c r="H37" s="191">
        <f>IFERROR(VLOOKUP(C37,Sheet5!A:D,3,0),0)</f>
        <v>22</v>
      </c>
      <c r="I37" s="127">
        <f t="shared" si="0"/>
        <v>250</v>
      </c>
      <c r="J37" s="127">
        <v>36933</v>
      </c>
      <c r="K37" s="153">
        <v>2.1929729077894127E-3</v>
      </c>
      <c r="L37" s="158">
        <v>23.083124999999999</v>
      </c>
      <c r="M37" s="163"/>
    </row>
    <row r="38" spans="1:13">
      <c r="A38" s="38"/>
      <c r="B38" s="41" t="s">
        <v>0</v>
      </c>
      <c r="C38" s="41" t="s">
        <v>54</v>
      </c>
      <c r="D38" s="41" t="s">
        <v>55</v>
      </c>
      <c r="E38" s="39">
        <v>145</v>
      </c>
      <c r="F38" s="40" t="s">
        <v>3</v>
      </c>
      <c r="G38" s="105">
        <f>IFERROR(VLOOKUP(C38,Sheet5!A:D,4,0),0)</f>
        <v>6551</v>
      </c>
      <c r="H38" s="191">
        <f>IFERROR(VLOOKUP(C38,Sheet5!A:D,3,0),0)</f>
        <v>8</v>
      </c>
      <c r="I38" s="127">
        <f t="shared" si="0"/>
        <v>818.875</v>
      </c>
      <c r="J38" s="127">
        <v>75242</v>
      </c>
      <c r="K38" s="153">
        <v>2.6120300943506258E-3</v>
      </c>
      <c r="L38" s="158">
        <v>64.863793103448273</v>
      </c>
      <c r="M38" s="163"/>
    </row>
    <row r="39" spans="1:13">
      <c r="A39" s="38"/>
      <c r="B39" s="41" t="s">
        <v>0</v>
      </c>
      <c r="C39" s="41" t="s">
        <v>554</v>
      </c>
      <c r="D39" s="41" t="s">
        <v>555</v>
      </c>
      <c r="E39" s="39">
        <v>123</v>
      </c>
      <c r="F39" s="40" t="s">
        <v>598</v>
      </c>
      <c r="G39" s="105">
        <f>IFERROR(VLOOKUP(C39,Sheet5!A:D,4,0),0)</f>
        <v>688</v>
      </c>
      <c r="H39" s="191">
        <f>IFERROR(VLOOKUP(C39,Sheet5!A:D,3,0),0)</f>
        <v>2</v>
      </c>
      <c r="I39" s="127">
        <f t="shared" si="0"/>
        <v>344</v>
      </c>
      <c r="J39" s="127">
        <v>4010</v>
      </c>
      <c r="K39" s="153">
        <v>2.7432097464711198E-4</v>
      </c>
      <c r="L39" s="158">
        <v>4.0752032520325203</v>
      </c>
      <c r="M39" s="163"/>
    </row>
    <row r="40" spans="1:13">
      <c r="A40" s="38"/>
      <c r="B40" s="41" t="s">
        <v>0</v>
      </c>
      <c r="C40" s="41" t="s">
        <v>599</v>
      </c>
      <c r="D40" s="41" t="s">
        <v>648</v>
      </c>
      <c r="E40" s="39">
        <v>20</v>
      </c>
      <c r="F40" s="40" t="s">
        <v>597</v>
      </c>
      <c r="G40" s="105">
        <f>IFERROR(VLOOKUP(C40,Sheet5!A:D,4,0),0)</f>
        <v>0</v>
      </c>
      <c r="H40" s="191">
        <f>IFERROR(VLOOKUP(C40,Sheet5!A:D,3,0),0)</f>
        <v>0</v>
      </c>
      <c r="I40" s="127">
        <f t="shared" si="0"/>
        <v>0</v>
      </c>
      <c r="J40" s="127">
        <v>0</v>
      </c>
      <c r="K40" s="153">
        <v>0</v>
      </c>
      <c r="L40" s="158">
        <v>0</v>
      </c>
      <c r="M40" s="163"/>
    </row>
    <row r="41" spans="1:13">
      <c r="A41" s="38"/>
      <c r="B41" s="41" t="s">
        <v>595</v>
      </c>
      <c r="C41" s="41" t="s">
        <v>600</v>
      </c>
      <c r="D41" s="41" t="s">
        <v>601</v>
      </c>
      <c r="E41" s="39">
        <v>25</v>
      </c>
      <c r="F41" s="40" t="s">
        <v>6</v>
      </c>
      <c r="G41" s="105">
        <f>IFERROR(VLOOKUP(C41,Sheet5!A:D,4,0),0)</f>
        <v>0</v>
      </c>
      <c r="H41" s="191">
        <f>IFERROR(VLOOKUP(C41,Sheet5!A:D,3,0),0)</f>
        <v>0</v>
      </c>
      <c r="I41" s="127">
        <f t="shared" si="0"/>
        <v>0</v>
      </c>
      <c r="J41" s="127">
        <v>0</v>
      </c>
      <c r="K41" s="153">
        <v>0</v>
      </c>
      <c r="L41" s="158">
        <v>0</v>
      </c>
      <c r="M41" s="164"/>
    </row>
    <row r="42" spans="1:13">
      <c r="A42" s="38"/>
      <c r="B42" s="41" t="s">
        <v>0</v>
      </c>
      <c r="C42" s="41" t="s">
        <v>805</v>
      </c>
      <c r="D42" s="41" t="s">
        <v>806</v>
      </c>
      <c r="E42" s="39">
        <v>100</v>
      </c>
      <c r="F42" s="40" t="s">
        <v>770</v>
      </c>
      <c r="G42" s="105">
        <f>IFERROR(VLOOKUP(C42,Sheet5!A:D,4,0),0)</f>
        <v>0</v>
      </c>
      <c r="H42" s="191">
        <f>IFERROR(VLOOKUP(C42,Sheet5!A:D,3,0),0)</f>
        <v>0</v>
      </c>
      <c r="I42" s="127">
        <f t="shared" si="0"/>
        <v>0</v>
      </c>
      <c r="J42" s="127">
        <v>0</v>
      </c>
      <c r="K42" s="153">
        <v>0</v>
      </c>
      <c r="L42" s="158">
        <v>0</v>
      </c>
      <c r="M42" s="164"/>
    </row>
    <row r="43" spans="1:13">
      <c r="A43" s="60" t="s">
        <v>56</v>
      </c>
      <c r="B43" s="61" t="s">
        <v>57</v>
      </c>
      <c r="C43" s="61" t="s">
        <v>58</v>
      </c>
      <c r="D43" s="61"/>
      <c r="E43" s="62">
        <v>12136</v>
      </c>
      <c r="F43" s="63"/>
      <c r="G43" s="64">
        <f>SUM(G3:G42)</f>
        <v>430788.15</v>
      </c>
      <c r="H43" s="203">
        <f>SUM(H3:H42)</f>
        <v>2218</v>
      </c>
      <c r="I43" s="64">
        <f t="shared" si="0"/>
        <v>194.22369251577999</v>
      </c>
      <c r="J43" s="64">
        <v>3104405.9099999997</v>
      </c>
      <c r="K43" s="154">
        <v>0.17176486217213122</v>
      </c>
      <c r="L43" s="64">
        <v>31.975176231872112</v>
      </c>
      <c r="M43" s="165"/>
    </row>
    <row r="44" spans="1:13">
      <c r="A44" s="45"/>
      <c r="B44" s="45" t="s">
        <v>59</v>
      </c>
      <c r="C44" s="46" t="s">
        <v>602</v>
      </c>
      <c r="D44" s="47" t="s">
        <v>603</v>
      </c>
      <c r="E44" s="39">
        <v>74</v>
      </c>
      <c r="F44" s="40" t="s">
        <v>24</v>
      </c>
      <c r="G44" s="105">
        <f>IFERROR(VLOOKUP(C44,Sheet5!A:D,4,0),0)</f>
        <v>2066</v>
      </c>
      <c r="H44" s="191">
        <f>IFERROR(VLOOKUP(C44,Sheet5!A:D,3,0),0)</f>
        <v>11</v>
      </c>
      <c r="I44" s="127">
        <f t="shared" si="0"/>
        <v>187.81818181818181</v>
      </c>
      <c r="J44" s="127">
        <v>12469</v>
      </c>
      <c r="K44" s="153">
        <v>8.2376036863507753E-4</v>
      </c>
      <c r="L44" s="158">
        <v>21.0625</v>
      </c>
      <c r="M44" s="163"/>
    </row>
    <row r="45" spans="1:13">
      <c r="A45" s="45"/>
      <c r="B45" s="45" t="s">
        <v>59</v>
      </c>
      <c r="C45" s="46" t="s">
        <v>64</v>
      </c>
      <c r="D45" s="47" t="s">
        <v>65</v>
      </c>
      <c r="E45" s="39">
        <v>148</v>
      </c>
      <c r="F45" s="40" t="s">
        <v>3</v>
      </c>
      <c r="G45" s="105">
        <f>IFERROR(VLOOKUP(C45,Sheet5!A:D,4,0),0)</f>
        <v>1698</v>
      </c>
      <c r="H45" s="191">
        <f>IFERROR(VLOOKUP(C45,Sheet5!A:D,3,0),0)</f>
        <v>1</v>
      </c>
      <c r="I45" s="127">
        <f t="shared" si="0"/>
        <v>1698</v>
      </c>
      <c r="J45" s="127">
        <v>13388</v>
      </c>
      <c r="K45" s="153">
        <v>6.7703054498662236E-4</v>
      </c>
      <c r="L45" s="158">
        <v>11.307432432432432</v>
      </c>
      <c r="M45" s="163"/>
    </row>
    <row r="46" spans="1:13">
      <c r="A46" s="65"/>
      <c r="B46" s="66" t="s">
        <v>59</v>
      </c>
      <c r="C46" s="67" t="s">
        <v>66</v>
      </c>
      <c r="D46" s="68" t="s">
        <v>67</v>
      </c>
      <c r="E46" s="39">
        <v>88</v>
      </c>
      <c r="F46" s="40" t="s">
        <v>3</v>
      </c>
      <c r="G46" s="105">
        <f>IFERROR(VLOOKUP(C46,Sheet5!A:D,4,0),0)</f>
        <v>1640</v>
      </c>
      <c r="H46" s="191">
        <f>IFERROR(VLOOKUP(C46,Sheet5!A:D,3,0),0)</f>
        <v>1</v>
      </c>
      <c r="I46" s="127">
        <f t="shared" si="0"/>
        <v>1640</v>
      </c>
      <c r="J46" s="127">
        <v>13042</v>
      </c>
      <c r="K46" s="153">
        <v>6.5390464886811578E-4</v>
      </c>
      <c r="L46" s="158">
        <v>18.525568181818183</v>
      </c>
      <c r="M46" s="166"/>
    </row>
    <row r="47" spans="1:13">
      <c r="A47" s="45"/>
      <c r="B47" s="45" t="s">
        <v>59</v>
      </c>
      <c r="C47" s="46" t="s">
        <v>556</v>
      </c>
      <c r="D47" s="47" t="s">
        <v>649</v>
      </c>
      <c r="E47" s="39">
        <v>46</v>
      </c>
      <c r="F47" s="40" t="s">
        <v>84</v>
      </c>
      <c r="G47" s="105">
        <f>IFERROR(VLOOKUP(C47,Sheet5!A:D,4,0),0)</f>
        <v>2386</v>
      </c>
      <c r="H47" s="191">
        <f>IFERROR(VLOOKUP(C47,Sheet5!A:D,3,0),0)</f>
        <v>19</v>
      </c>
      <c r="I47" s="127">
        <f t="shared" si="0"/>
        <v>125.57894736842105</v>
      </c>
      <c r="J47" s="127">
        <v>19190</v>
      </c>
      <c r="K47" s="153">
        <v>9.5135151963373428E-4</v>
      </c>
      <c r="L47" s="158">
        <v>52.146739130434781</v>
      </c>
      <c r="M47" s="163"/>
    </row>
    <row r="48" spans="1:13">
      <c r="A48" s="45"/>
      <c r="B48" s="45" t="s">
        <v>59</v>
      </c>
      <c r="C48" s="46" t="s">
        <v>557</v>
      </c>
      <c r="D48" s="47" t="s">
        <v>604</v>
      </c>
      <c r="E48" s="39">
        <v>22</v>
      </c>
      <c r="F48" s="40" t="s">
        <v>24</v>
      </c>
      <c r="G48" s="105">
        <f>IFERROR(VLOOKUP(C48,Sheet5!A:D,4,0),0)</f>
        <v>535</v>
      </c>
      <c r="H48" s="191">
        <f>IFERROR(VLOOKUP(C48,Sheet5!A:D,3,0),0)</f>
        <v>3</v>
      </c>
      <c r="I48" s="127">
        <f t="shared" si="0"/>
        <v>178.33333333333334</v>
      </c>
      <c r="J48" s="127">
        <v>2576</v>
      </c>
      <c r="K48" s="153">
        <v>2.1331645557587923E-4</v>
      </c>
      <c r="L48" s="158">
        <v>14.636363636363637</v>
      </c>
      <c r="M48" s="163"/>
    </row>
    <row r="49" spans="1:13">
      <c r="A49" s="45"/>
      <c r="B49" s="45" t="s">
        <v>59</v>
      </c>
      <c r="C49" s="46" t="s">
        <v>558</v>
      </c>
      <c r="D49" s="47" t="s">
        <v>605</v>
      </c>
      <c r="E49" s="39">
        <v>94</v>
      </c>
      <c r="F49" s="40" t="s">
        <v>3</v>
      </c>
      <c r="G49" s="105">
        <f>IFERROR(VLOOKUP(C49,Sheet5!A:D,4,0),0)</f>
        <v>1898</v>
      </c>
      <c r="H49" s="191">
        <f>IFERROR(VLOOKUP(C49,Sheet5!A:D,3,0),0)</f>
        <v>2</v>
      </c>
      <c r="I49" s="127">
        <f t="shared" si="0"/>
        <v>949</v>
      </c>
      <c r="J49" s="127">
        <v>5430</v>
      </c>
      <c r="K49" s="153">
        <v>7.5677501436078275E-4</v>
      </c>
      <c r="L49" s="158">
        <v>7.2207446808510642</v>
      </c>
      <c r="M49" s="163"/>
    </row>
    <row r="50" spans="1:13">
      <c r="A50" s="45"/>
      <c r="B50" s="45" t="s">
        <v>59</v>
      </c>
      <c r="C50" s="46" t="s">
        <v>552</v>
      </c>
      <c r="D50" s="47" t="s">
        <v>650</v>
      </c>
      <c r="E50" s="39">
        <v>213</v>
      </c>
      <c r="F50" s="40" t="s">
        <v>3</v>
      </c>
      <c r="G50" s="105">
        <f>IFERROR(VLOOKUP(C50,Sheet5!A:D,4,0),0)</f>
        <v>2379</v>
      </c>
      <c r="H50" s="191">
        <f>IFERROR(VLOOKUP(C50,Sheet5!A:D,3,0),0)</f>
        <v>1</v>
      </c>
      <c r="I50" s="127">
        <f t="shared" si="0"/>
        <v>2379</v>
      </c>
      <c r="J50" s="127">
        <v>20069</v>
      </c>
      <c r="K50" s="153">
        <v>9.4856046320563865E-4</v>
      </c>
      <c r="L50" s="158">
        <v>11.777582159624414</v>
      </c>
      <c r="M50" s="163"/>
    </row>
    <row r="51" spans="1:13">
      <c r="A51" s="45"/>
      <c r="B51" s="45" t="s">
        <v>59</v>
      </c>
      <c r="C51" s="46" t="s">
        <v>80</v>
      </c>
      <c r="D51" s="47" t="s">
        <v>81</v>
      </c>
      <c r="E51" s="39">
        <v>59</v>
      </c>
      <c r="F51" s="40" t="s">
        <v>6</v>
      </c>
      <c r="G51" s="105">
        <f>IFERROR(VLOOKUP(C51,Sheet5!A:D,4,0),0)</f>
        <v>5726</v>
      </c>
      <c r="H51" s="191">
        <f>IFERROR(VLOOKUP(C51,Sheet5!A:D,3,0),0)</f>
        <v>16</v>
      </c>
      <c r="I51" s="127">
        <f t="shared" si="0"/>
        <v>357.875</v>
      </c>
      <c r="J51" s="127">
        <v>22184</v>
      </c>
      <c r="K51" s="153">
        <v>2.2830841581822142E-3</v>
      </c>
      <c r="L51" s="158">
        <v>47</v>
      </c>
      <c r="M51" s="163"/>
    </row>
    <row r="52" spans="1:13">
      <c r="A52" s="148"/>
      <c r="B52" s="45" t="s">
        <v>59</v>
      </c>
      <c r="C52" s="149" t="s">
        <v>856</v>
      </c>
      <c r="D52" s="150" t="s">
        <v>859</v>
      </c>
      <c r="E52" s="144">
        <v>114</v>
      </c>
      <c r="F52" s="145" t="s">
        <v>858</v>
      </c>
      <c r="G52" s="105">
        <f>IFERROR(VLOOKUP(C52,Sheet5!A:D,4,0),0)</f>
        <v>0</v>
      </c>
      <c r="H52" s="191">
        <f>IFERROR(VLOOKUP(C52,Sheet5!A:D,3,0),0)</f>
        <v>0</v>
      </c>
      <c r="I52" s="127">
        <f t="shared" si="0"/>
        <v>0</v>
      </c>
      <c r="J52" s="127">
        <v>51203</v>
      </c>
      <c r="K52" s="153">
        <v>0</v>
      </c>
      <c r="L52" s="158">
        <v>56.143640350877192</v>
      </c>
      <c r="M52" s="167"/>
    </row>
    <row r="53" spans="1:13">
      <c r="A53" s="45"/>
      <c r="B53" s="45" t="s">
        <v>59</v>
      </c>
      <c r="C53" s="46" t="s">
        <v>85</v>
      </c>
      <c r="D53" s="47" t="s">
        <v>86</v>
      </c>
      <c r="E53" s="39">
        <v>120</v>
      </c>
      <c r="F53" s="40" t="s">
        <v>3</v>
      </c>
      <c r="G53" s="105">
        <f>IFERROR(VLOOKUP(C53,Sheet5!A:D,4,0),0)</f>
        <v>0</v>
      </c>
      <c r="H53" s="191">
        <f>IFERROR(VLOOKUP(C53,Sheet5!A:D,3,0),0)</f>
        <v>0</v>
      </c>
      <c r="I53" s="127">
        <f t="shared" si="0"/>
        <v>0</v>
      </c>
      <c r="J53" s="127">
        <v>0</v>
      </c>
      <c r="K53" s="153">
        <v>0</v>
      </c>
      <c r="L53" s="158">
        <v>0</v>
      </c>
      <c r="M53" s="163" t="s">
        <v>537</v>
      </c>
    </row>
    <row r="54" spans="1:13">
      <c r="A54" s="148"/>
      <c r="B54" s="148" t="s">
        <v>861</v>
      </c>
      <c r="C54" s="149" t="s">
        <v>860</v>
      </c>
      <c r="D54" s="150" t="s">
        <v>857</v>
      </c>
      <c r="E54" s="144">
        <v>135</v>
      </c>
      <c r="F54" s="145" t="s">
        <v>858</v>
      </c>
      <c r="G54" s="105">
        <f>IFERROR(VLOOKUP(C54,Sheet5!A:D,4,0),0)</f>
        <v>0</v>
      </c>
      <c r="H54" s="191">
        <f>IFERROR(VLOOKUP(C54,Sheet5!A:D,3,0),0)</f>
        <v>0</v>
      </c>
      <c r="I54" s="127">
        <f t="shared" si="0"/>
        <v>0</v>
      </c>
      <c r="J54" s="127">
        <v>14070</v>
      </c>
      <c r="K54" s="153">
        <v>0</v>
      </c>
      <c r="L54" s="158">
        <v>13.027777777777779</v>
      </c>
      <c r="M54" s="167"/>
    </row>
    <row r="55" spans="1:13">
      <c r="A55" s="45"/>
      <c r="B55" s="45" t="s">
        <v>651</v>
      </c>
      <c r="C55" s="46" t="s">
        <v>652</v>
      </c>
      <c r="D55" s="47" t="s">
        <v>653</v>
      </c>
      <c r="E55" s="39">
        <v>30</v>
      </c>
      <c r="F55" s="40" t="s">
        <v>654</v>
      </c>
      <c r="G55" s="105">
        <f>IFERROR(VLOOKUP(C55,Sheet5!A:D,4,0),0)</f>
        <v>1369.8</v>
      </c>
      <c r="H55" s="191">
        <f>IFERROR(VLOOKUP(C55,Sheet5!A:D,3,0),0)</f>
        <v>17</v>
      </c>
      <c r="I55" s="127">
        <f t="shared" si="0"/>
        <v>80.576470588235296</v>
      </c>
      <c r="J55" s="127">
        <v>6017.42</v>
      </c>
      <c r="K55" s="153">
        <v>5.4616987074362498E-4</v>
      </c>
      <c r="L55" s="158">
        <v>25.072583333333334</v>
      </c>
      <c r="M55" s="163"/>
    </row>
    <row r="56" spans="1:13">
      <c r="A56" s="45"/>
      <c r="B56" s="45" t="s">
        <v>131</v>
      </c>
      <c r="C56" s="46" t="s">
        <v>655</v>
      </c>
      <c r="D56" s="47" t="s">
        <v>656</v>
      </c>
      <c r="E56" s="39">
        <v>247</v>
      </c>
      <c r="F56" s="40" t="s">
        <v>21</v>
      </c>
      <c r="G56" s="105">
        <f>IFERROR(VLOOKUP(C56,Sheet5!A:D,4,0),0)</f>
        <v>3120</v>
      </c>
      <c r="H56" s="191">
        <f>IFERROR(VLOOKUP(C56,Sheet5!A:D,3,0),0)</f>
        <v>25</v>
      </c>
      <c r="I56" s="127">
        <f t="shared" si="0"/>
        <v>124.8</v>
      </c>
      <c r="J56" s="127">
        <v>26562</v>
      </c>
      <c r="K56" s="153">
        <v>1.2440137222369033E-3</v>
      </c>
      <c r="L56" s="158">
        <v>13.442307692307692</v>
      </c>
      <c r="M56" s="163"/>
    </row>
    <row r="57" spans="1:13">
      <c r="A57" s="45"/>
      <c r="B57" s="45" t="s">
        <v>59</v>
      </c>
      <c r="C57" s="46" t="s">
        <v>93</v>
      </c>
      <c r="D57" s="47" t="s">
        <v>657</v>
      </c>
      <c r="E57" s="39">
        <v>43</v>
      </c>
      <c r="F57" s="40" t="s">
        <v>6</v>
      </c>
      <c r="G57" s="105">
        <f>IFERROR(VLOOKUP(C57,Sheet5!A:D,4,0),0)</f>
        <v>2794</v>
      </c>
      <c r="H57" s="191">
        <f>IFERROR(VLOOKUP(C57,Sheet5!A:D,3,0),0)</f>
        <v>10</v>
      </c>
      <c r="I57" s="127">
        <f t="shared" si="0"/>
        <v>279.39999999999998</v>
      </c>
      <c r="J57" s="127">
        <v>12103</v>
      </c>
      <c r="K57" s="153">
        <v>1.1140302371570217E-3</v>
      </c>
      <c r="L57" s="158">
        <v>35.183139534883722</v>
      </c>
      <c r="M57" s="163"/>
    </row>
    <row r="58" spans="1:13">
      <c r="A58" s="45"/>
      <c r="B58" s="45" t="s">
        <v>59</v>
      </c>
      <c r="C58" s="46" t="s">
        <v>94</v>
      </c>
      <c r="D58" s="47" t="s">
        <v>95</v>
      </c>
      <c r="E58" s="39">
        <v>103</v>
      </c>
      <c r="F58" s="40" t="s">
        <v>3</v>
      </c>
      <c r="G58" s="105">
        <f>IFERROR(VLOOKUP(C58,Sheet5!A:D,4,0),0)</f>
        <v>2902</v>
      </c>
      <c r="H58" s="191">
        <f>IFERROR(VLOOKUP(C58,Sheet5!A:D,3,0),0)</f>
        <v>3</v>
      </c>
      <c r="I58" s="127">
        <f t="shared" si="0"/>
        <v>967.33333333333337</v>
      </c>
      <c r="J58" s="127">
        <v>10045</v>
      </c>
      <c r="K58" s="153">
        <v>1.1570922506190682E-3</v>
      </c>
      <c r="L58" s="158">
        <v>12.190533980582524</v>
      </c>
      <c r="M58" s="163" t="s">
        <v>538</v>
      </c>
    </row>
    <row r="59" spans="1:13">
      <c r="A59" s="45"/>
      <c r="B59" s="45" t="s">
        <v>59</v>
      </c>
      <c r="C59" s="46" t="s">
        <v>96</v>
      </c>
      <c r="D59" s="47" t="s">
        <v>97</v>
      </c>
      <c r="E59" s="39">
        <v>192</v>
      </c>
      <c r="F59" s="40" t="s">
        <v>3</v>
      </c>
      <c r="G59" s="105">
        <f>IFERROR(VLOOKUP(C59,Sheet5!A:D,4,0),0)</f>
        <v>558</v>
      </c>
      <c r="H59" s="191">
        <f>IFERROR(VLOOKUP(C59,Sheet5!A:D,3,0),0)</f>
        <v>1</v>
      </c>
      <c r="I59" s="127">
        <f t="shared" si="0"/>
        <v>558</v>
      </c>
      <c r="J59" s="127">
        <v>6068</v>
      </c>
      <c r="K59" s="153">
        <v>2.2248706955390769E-4</v>
      </c>
      <c r="L59" s="158">
        <v>3.9505208333333335</v>
      </c>
      <c r="M59" s="163"/>
    </row>
    <row r="60" spans="1:13">
      <c r="A60" s="45"/>
      <c r="B60" s="45" t="s">
        <v>59</v>
      </c>
      <c r="C60" s="46" t="s">
        <v>658</v>
      </c>
      <c r="D60" s="47" t="s">
        <v>659</v>
      </c>
      <c r="E60" s="39">
        <v>9</v>
      </c>
      <c r="F60" s="40" t="s">
        <v>13</v>
      </c>
      <c r="G60" s="105">
        <f>IFERROR(VLOOKUP(C60,Sheet5!A:D,4,0),0)</f>
        <v>0</v>
      </c>
      <c r="H60" s="191">
        <f>IFERROR(VLOOKUP(C60,Sheet5!A:D,3,0),0)</f>
        <v>0</v>
      </c>
      <c r="I60" s="127">
        <f t="shared" si="0"/>
        <v>0</v>
      </c>
      <c r="J60" s="127">
        <v>0</v>
      </c>
      <c r="K60" s="153">
        <v>0</v>
      </c>
      <c r="L60" s="158">
        <v>0</v>
      </c>
      <c r="M60" s="163"/>
    </row>
    <row r="61" spans="1:13" ht="15" customHeight="1">
      <c r="A61" s="45"/>
      <c r="B61" s="45" t="s">
        <v>59</v>
      </c>
      <c r="C61" s="46" t="s">
        <v>98</v>
      </c>
      <c r="D61" s="47" t="s">
        <v>99</v>
      </c>
      <c r="E61" s="39">
        <v>755</v>
      </c>
      <c r="F61" s="40" t="s">
        <v>3</v>
      </c>
      <c r="G61" s="105">
        <f>IFERROR(VLOOKUP(C61,Sheet5!A:D,4,0),0)</f>
        <v>10885</v>
      </c>
      <c r="H61" s="191">
        <f>IFERROR(VLOOKUP(C61,Sheet5!A:D,3,0),0)</f>
        <v>28</v>
      </c>
      <c r="I61" s="127">
        <f t="shared" si="0"/>
        <v>388.75</v>
      </c>
      <c r="J61" s="127">
        <v>41624</v>
      </c>
      <c r="K61" s="153">
        <v>4.3400927456886829E-3</v>
      </c>
      <c r="L61" s="158">
        <v>6.8913907284768214</v>
      </c>
      <c r="M61" s="163"/>
    </row>
    <row r="62" spans="1:13">
      <c r="A62" s="45"/>
      <c r="B62" s="45" t="s">
        <v>59</v>
      </c>
      <c r="C62" s="46" t="s">
        <v>100</v>
      </c>
      <c r="D62" s="47" t="s">
        <v>101</v>
      </c>
      <c r="E62" s="39">
        <v>164</v>
      </c>
      <c r="F62" s="40" t="s">
        <v>3</v>
      </c>
      <c r="G62" s="105">
        <f>IFERROR(VLOOKUP(C62,Sheet5!A:D,4,0),0)</f>
        <v>8631</v>
      </c>
      <c r="H62" s="191">
        <f>IFERROR(VLOOKUP(C62,Sheet5!A:D,3,0),0)</f>
        <v>15</v>
      </c>
      <c r="I62" s="127">
        <f t="shared" si="0"/>
        <v>575.4</v>
      </c>
      <c r="J62" s="127">
        <v>37254</v>
      </c>
      <c r="K62" s="153">
        <v>3.4413725758418948E-3</v>
      </c>
      <c r="L62" s="158">
        <v>28.394817073170731</v>
      </c>
      <c r="M62" s="163"/>
    </row>
    <row r="63" spans="1:13">
      <c r="A63" s="45"/>
      <c r="B63" s="45" t="s">
        <v>59</v>
      </c>
      <c r="C63" s="46" t="s">
        <v>102</v>
      </c>
      <c r="D63" s="47" t="s">
        <v>103</v>
      </c>
      <c r="E63" s="39">
        <v>69</v>
      </c>
      <c r="F63" s="40" t="s">
        <v>3</v>
      </c>
      <c r="G63" s="105">
        <f>IFERROR(VLOOKUP(C63,Sheet5!A:D,4,0),0)</f>
        <v>2698.5</v>
      </c>
      <c r="H63" s="191">
        <f>IFERROR(VLOOKUP(C63,Sheet5!A:D,3,0),0)</f>
        <v>8</v>
      </c>
      <c r="I63" s="127">
        <f t="shared" si="0"/>
        <v>337.3125</v>
      </c>
      <c r="J63" s="127">
        <v>11976.5</v>
      </c>
      <c r="K63" s="153">
        <v>1.07595225303086E-3</v>
      </c>
      <c r="L63" s="158">
        <v>21.696557971014492</v>
      </c>
      <c r="M63" s="163"/>
    </row>
    <row r="64" spans="1:13">
      <c r="A64" s="45"/>
      <c r="B64" s="45" t="s">
        <v>59</v>
      </c>
      <c r="C64" s="46" t="s">
        <v>104</v>
      </c>
      <c r="D64" s="47" t="s">
        <v>105</v>
      </c>
      <c r="E64" s="39">
        <v>77</v>
      </c>
      <c r="F64" s="40" t="s">
        <v>84</v>
      </c>
      <c r="G64" s="105">
        <f>IFERROR(VLOOKUP(C64,Sheet5!A:D,4,0),0)</f>
        <v>1966</v>
      </c>
      <c r="H64" s="191">
        <f>IFERROR(VLOOKUP(C64,Sheet5!A:D,3,0),0)</f>
        <v>37</v>
      </c>
      <c r="I64" s="127">
        <f t="shared" si="0"/>
        <v>53.135135135135137</v>
      </c>
      <c r="J64" s="127">
        <v>14194.4</v>
      </c>
      <c r="K64" s="153">
        <v>7.8388813394799739E-4</v>
      </c>
      <c r="L64" s="158">
        <v>23.042857142857141</v>
      </c>
      <c r="M64" s="163"/>
    </row>
    <row r="65" spans="1:13">
      <c r="A65" s="45"/>
      <c r="B65" s="45" t="s">
        <v>59</v>
      </c>
      <c r="C65" s="46" t="s">
        <v>106</v>
      </c>
      <c r="D65" s="47" t="s">
        <v>107</v>
      </c>
      <c r="E65" s="39">
        <v>110</v>
      </c>
      <c r="F65" s="40" t="s">
        <v>3</v>
      </c>
      <c r="G65" s="105">
        <f>IFERROR(VLOOKUP(C65,Sheet5!A:D,4,0),0)</f>
        <v>5611</v>
      </c>
      <c r="H65" s="191">
        <f>IFERROR(VLOOKUP(C65,Sheet5!A:D,3,0),0)</f>
        <v>7</v>
      </c>
      <c r="I65" s="127">
        <f t="shared" si="0"/>
        <v>801.57142857142856</v>
      </c>
      <c r="J65" s="127">
        <v>22906</v>
      </c>
      <c r="K65" s="153">
        <v>2.2372310882920717E-3</v>
      </c>
      <c r="L65" s="158">
        <v>26.029545454545456</v>
      </c>
      <c r="M65" s="163" t="s">
        <v>539</v>
      </c>
    </row>
    <row r="66" spans="1:13">
      <c r="A66" s="45"/>
      <c r="B66" s="45" t="s">
        <v>59</v>
      </c>
      <c r="C66" s="46" t="s">
        <v>108</v>
      </c>
      <c r="D66" s="47" t="s">
        <v>109</v>
      </c>
      <c r="E66" s="39">
        <v>198</v>
      </c>
      <c r="F66" s="40" t="s">
        <v>3</v>
      </c>
      <c r="G66" s="105">
        <f>IFERROR(VLOOKUP(C66,Sheet5!A:D,4,0),0)</f>
        <v>2319</v>
      </c>
      <c r="H66" s="191">
        <f>IFERROR(VLOOKUP(C66,Sheet5!A:D,3,0),0)</f>
        <v>4</v>
      </c>
      <c r="I66" s="127">
        <f t="shared" si="0"/>
        <v>579.75</v>
      </c>
      <c r="J66" s="127">
        <v>11879.2</v>
      </c>
      <c r="K66" s="153">
        <v>9.2463712239339052E-4</v>
      </c>
      <c r="L66" s="158">
        <v>7.4994949494949497</v>
      </c>
      <c r="M66" s="163" t="s">
        <v>540</v>
      </c>
    </row>
    <row r="67" spans="1:13">
      <c r="A67" s="45"/>
      <c r="B67" s="45" t="s">
        <v>59</v>
      </c>
      <c r="C67" s="46" t="s">
        <v>110</v>
      </c>
      <c r="D67" s="47" t="s">
        <v>111</v>
      </c>
      <c r="E67" s="39">
        <v>137</v>
      </c>
      <c r="F67" s="40" t="s">
        <v>3</v>
      </c>
      <c r="G67" s="105">
        <f>IFERROR(VLOOKUP(C67,Sheet5!A:D,4,0),0)</f>
        <v>6409</v>
      </c>
      <c r="H67" s="191">
        <f>IFERROR(VLOOKUP(C67,Sheet5!A:D,3,0),0)</f>
        <v>9</v>
      </c>
      <c r="I67" s="127">
        <f t="shared" si="0"/>
        <v>712.11111111111109</v>
      </c>
      <c r="J67" s="127">
        <v>18498</v>
      </c>
      <c r="K67" s="153">
        <v>2.5554115210949719E-3</v>
      </c>
      <c r="L67" s="158">
        <v>16.877737226277372</v>
      </c>
      <c r="M67" s="163"/>
    </row>
    <row r="68" spans="1:13">
      <c r="A68" s="45"/>
      <c r="B68" s="45" t="s">
        <v>59</v>
      </c>
      <c r="C68" s="46" t="s">
        <v>112</v>
      </c>
      <c r="D68" s="47" t="s">
        <v>113</v>
      </c>
      <c r="E68" s="39">
        <v>356</v>
      </c>
      <c r="F68" s="40" t="s">
        <v>24</v>
      </c>
      <c r="G68" s="105">
        <f>IFERROR(VLOOKUP(C68,Sheet5!A:D,4,0),0)</f>
        <v>54250.7</v>
      </c>
      <c r="H68" s="191">
        <f>IFERROR(VLOOKUP(C68,Sheet5!A:D,3,0),0)</f>
        <v>420</v>
      </c>
      <c r="I68" s="127">
        <f t="shared" ref="I68:I131" si="1">IFERROR(G68/H68,0)</f>
        <v>129.16833333333332</v>
      </c>
      <c r="J68" s="127">
        <v>269472.7</v>
      </c>
      <c r="K68" s="153">
        <v>2.1630966423383833E-2</v>
      </c>
      <c r="L68" s="158">
        <v>94.618223314606752</v>
      </c>
      <c r="M68" s="163"/>
    </row>
    <row r="69" spans="1:13">
      <c r="A69" s="45"/>
      <c r="B69" s="45" t="s">
        <v>59</v>
      </c>
      <c r="C69" s="46" t="s">
        <v>114</v>
      </c>
      <c r="D69" s="47" t="s">
        <v>115</v>
      </c>
      <c r="E69" s="39">
        <v>78</v>
      </c>
      <c r="F69" s="40" t="s">
        <v>3</v>
      </c>
      <c r="G69" s="105">
        <f>IFERROR(VLOOKUP(C69,Sheet5!A:D,4,0),0)</f>
        <v>2563.5</v>
      </c>
      <c r="H69" s="191">
        <f>IFERROR(VLOOKUP(C69,Sheet5!A:D,3,0),0)</f>
        <v>14</v>
      </c>
      <c r="I69" s="127">
        <f t="shared" si="1"/>
        <v>183.10714285714286</v>
      </c>
      <c r="J69" s="127">
        <v>14257.5</v>
      </c>
      <c r="K69" s="153">
        <v>1.0221247362033018E-3</v>
      </c>
      <c r="L69" s="158">
        <v>22.848557692307693</v>
      </c>
      <c r="M69" s="163"/>
    </row>
    <row r="70" spans="1:13">
      <c r="A70" s="45"/>
      <c r="B70" s="45" t="s">
        <v>59</v>
      </c>
      <c r="C70" s="46" t="s">
        <v>116</v>
      </c>
      <c r="D70" s="47" t="s">
        <v>117</v>
      </c>
      <c r="E70" s="39">
        <v>129</v>
      </c>
      <c r="F70" s="40" t="s">
        <v>3</v>
      </c>
      <c r="G70" s="105">
        <f>IFERROR(VLOOKUP(C70,Sheet5!A:D,4,0),0)</f>
        <v>1658</v>
      </c>
      <c r="H70" s="191">
        <f>IFERROR(VLOOKUP(C70,Sheet5!A:D,3,0),0)</f>
        <v>3</v>
      </c>
      <c r="I70" s="127">
        <f t="shared" si="1"/>
        <v>552.66666666666663</v>
      </c>
      <c r="J70" s="127">
        <v>8709</v>
      </c>
      <c r="K70" s="153">
        <v>6.6108165111179024E-4</v>
      </c>
      <c r="L70" s="158">
        <v>8.4389534883720927</v>
      </c>
      <c r="M70" s="163"/>
    </row>
    <row r="71" spans="1:13">
      <c r="A71" s="45"/>
      <c r="B71" s="45" t="s">
        <v>59</v>
      </c>
      <c r="C71" s="46" t="s">
        <v>120</v>
      </c>
      <c r="D71" s="47" t="s">
        <v>121</v>
      </c>
      <c r="E71" s="39">
        <v>52</v>
      </c>
      <c r="F71" s="40" t="s">
        <v>21</v>
      </c>
      <c r="G71" s="105">
        <f>IFERROR(VLOOKUP(C71,Sheet5!A:D,4,0),0)</f>
        <v>4785</v>
      </c>
      <c r="H71" s="191">
        <f>IFERROR(VLOOKUP(C71,Sheet5!A:D,3,0),0)</f>
        <v>112</v>
      </c>
      <c r="I71" s="127">
        <f t="shared" si="1"/>
        <v>42.723214285714285</v>
      </c>
      <c r="J71" s="127">
        <v>28669</v>
      </c>
      <c r="K71" s="153">
        <v>1.9078864297767892E-3</v>
      </c>
      <c r="L71" s="158">
        <v>68.915865384615387</v>
      </c>
      <c r="M71" s="163"/>
    </row>
    <row r="72" spans="1:13">
      <c r="A72" s="45"/>
      <c r="B72" s="45" t="s">
        <v>660</v>
      </c>
      <c r="C72" s="46" t="s">
        <v>535</v>
      </c>
      <c r="D72" s="46" t="s">
        <v>661</v>
      </c>
      <c r="E72" s="39">
        <v>353</v>
      </c>
      <c r="F72" s="40" t="s">
        <v>169</v>
      </c>
      <c r="G72" s="105">
        <f>IFERROR(VLOOKUP(C72,Sheet5!A:D,4,0),0)</f>
        <v>12329.2</v>
      </c>
      <c r="H72" s="191">
        <f>IFERROR(VLOOKUP(C72,Sheet5!A:D,3,0),0)</f>
        <v>139</v>
      </c>
      <c r="I72" s="127">
        <f t="shared" si="1"/>
        <v>88.699280575539575</v>
      </c>
      <c r="J72" s="127">
        <v>89129.799999999988</v>
      </c>
      <c r="K72" s="153">
        <v>4.9159275590394957E-3</v>
      </c>
      <c r="L72" s="158">
        <v>31.561543909348437</v>
      </c>
      <c r="M72" s="163"/>
    </row>
    <row r="73" spans="1:13">
      <c r="A73" s="45"/>
      <c r="B73" s="45" t="s">
        <v>662</v>
      </c>
      <c r="C73" s="46" t="s">
        <v>122</v>
      </c>
      <c r="D73" s="69" t="s">
        <v>123</v>
      </c>
      <c r="E73" s="39">
        <v>51</v>
      </c>
      <c r="F73" s="40" t="s">
        <v>3</v>
      </c>
      <c r="G73" s="105">
        <f>IFERROR(VLOOKUP(C73,Sheet5!A:D,4,0),0)</f>
        <v>5101</v>
      </c>
      <c r="H73" s="191">
        <f>IFERROR(VLOOKUP(C73,Sheet5!A:D,3,0),0)</f>
        <v>12</v>
      </c>
      <c r="I73" s="127">
        <f t="shared" si="1"/>
        <v>425.08333333333331</v>
      </c>
      <c r="J73" s="127">
        <v>21816</v>
      </c>
      <c r="K73" s="153">
        <v>2.0338826913879624E-3</v>
      </c>
      <c r="L73" s="158">
        <v>53.470588235294116</v>
      </c>
      <c r="M73" s="163" t="s">
        <v>541</v>
      </c>
    </row>
    <row r="74" spans="1:13">
      <c r="A74" s="38"/>
      <c r="B74" s="45" t="s">
        <v>59</v>
      </c>
      <c r="C74" s="46" t="s">
        <v>124</v>
      </c>
      <c r="D74" s="42" t="s">
        <v>663</v>
      </c>
      <c r="E74" s="39">
        <v>141</v>
      </c>
      <c r="F74" s="40" t="s">
        <v>3</v>
      </c>
      <c r="G74" s="105">
        <f>IFERROR(VLOOKUP(C74,Sheet5!A:D,4,0),0)</f>
        <v>5957</v>
      </c>
      <c r="H74" s="191">
        <f>IFERROR(VLOOKUP(C74,Sheet5!A:D,3,0),0)</f>
        <v>7</v>
      </c>
      <c r="I74" s="127">
        <f t="shared" si="1"/>
        <v>851</v>
      </c>
      <c r="J74" s="127">
        <v>34887</v>
      </c>
      <c r="K74" s="153">
        <v>2.3751890203093694E-3</v>
      </c>
      <c r="L74" s="158">
        <v>30.928191489361701</v>
      </c>
      <c r="M74" s="163" t="s">
        <v>542</v>
      </c>
    </row>
    <row r="75" spans="1:13">
      <c r="A75" s="38"/>
      <c r="B75" s="41" t="s">
        <v>59</v>
      </c>
      <c r="C75" s="41" t="s">
        <v>125</v>
      </c>
      <c r="D75" s="42" t="s">
        <v>126</v>
      </c>
      <c r="E75" s="39">
        <v>197</v>
      </c>
      <c r="F75" s="40" t="s">
        <v>3</v>
      </c>
      <c r="G75" s="105">
        <f>IFERROR(VLOOKUP(C75,Sheet5!A:D,4,0),0)</f>
        <v>10388</v>
      </c>
      <c r="H75" s="191">
        <f>IFERROR(VLOOKUP(C75,Sheet5!A:D,3,0),0)</f>
        <v>11</v>
      </c>
      <c r="I75" s="127">
        <f t="shared" si="1"/>
        <v>944.36363636363637</v>
      </c>
      <c r="J75" s="127">
        <v>45348</v>
      </c>
      <c r="K75" s="153">
        <v>4.1419277392938944E-3</v>
      </c>
      <c r="L75" s="158">
        <v>28.774111675126903</v>
      </c>
      <c r="M75" s="163"/>
    </row>
    <row r="76" spans="1:13">
      <c r="A76" s="38"/>
      <c r="B76" s="41" t="s">
        <v>59</v>
      </c>
      <c r="C76" s="41" t="s">
        <v>127</v>
      </c>
      <c r="D76" s="42" t="s">
        <v>128</v>
      </c>
      <c r="E76" s="39">
        <v>250</v>
      </c>
      <c r="F76" s="40" t="s">
        <v>3</v>
      </c>
      <c r="G76" s="105">
        <f>IFERROR(VLOOKUP(C76,Sheet5!A:D,4,0),0)</f>
        <v>6896.4</v>
      </c>
      <c r="H76" s="191">
        <f>IFERROR(VLOOKUP(C76,Sheet5!A:D,3,0),0)</f>
        <v>5</v>
      </c>
      <c r="I76" s="127">
        <f t="shared" si="1"/>
        <v>1379.28</v>
      </c>
      <c r="J76" s="127">
        <v>68885.099999999991</v>
      </c>
      <c r="K76" s="153">
        <v>2.7497487929598009E-3</v>
      </c>
      <c r="L76" s="158">
        <v>34.442549999999997</v>
      </c>
      <c r="M76" s="163"/>
    </row>
    <row r="77" spans="1:13">
      <c r="A77" s="38"/>
      <c r="B77" s="41" t="s">
        <v>59</v>
      </c>
      <c r="C77" s="41" t="s">
        <v>664</v>
      </c>
      <c r="D77" s="42" t="s">
        <v>665</v>
      </c>
      <c r="E77" s="39">
        <v>5</v>
      </c>
      <c r="F77" s="40" t="s">
        <v>145</v>
      </c>
      <c r="G77" s="105">
        <f>IFERROR(VLOOKUP(C77,Sheet5!A:D,4,0),0)</f>
        <v>0</v>
      </c>
      <c r="H77" s="191">
        <f>IFERROR(VLOOKUP(C77,Sheet5!A:D,3,0),0)</f>
        <v>0</v>
      </c>
      <c r="I77" s="127">
        <f t="shared" si="1"/>
        <v>0</v>
      </c>
      <c r="J77" s="127">
        <v>0</v>
      </c>
      <c r="K77" s="153">
        <v>0</v>
      </c>
      <c r="L77" s="158">
        <v>0</v>
      </c>
      <c r="M77" s="163"/>
    </row>
    <row r="78" spans="1:13">
      <c r="A78" s="38"/>
      <c r="B78" s="41" t="s">
        <v>59</v>
      </c>
      <c r="C78" s="41" t="s">
        <v>666</v>
      </c>
      <c r="D78" s="42" t="s">
        <v>667</v>
      </c>
      <c r="E78" s="39">
        <v>8</v>
      </c>
      <c r="F78" s="40" t="s">
        <v>6</v>
      </c>
      <c r="G78" s="105">
        <f>IFERROR(VLOOKUP(C78,Sheet5!A:D,4,0),0)</f>
        <v>0</v>
      </c>
      <c r="H78" s="191">
        <f>IFERROR(VLOOKUP(C78,Sheet5!A:D,3,0),0)</f>
        <v>0</v>
      </c>
      <c r="I78" s="127">
        <f t="shared" si="1"/>
        <v>0</v>
      </c>
      <c r="J78" s="127">
        <v>0</v>
      </c>
      <c r="K78" s="153">
        <v>0</v>
      </c>
      <c r="L78" s="158">
        <v>0</v>
      </c>
      <c r="M78" s="163"/>
    </row>
    <row r="79" spans="1:13">
      <c r="A79" s="38"/>
      <c r="B79" s="41" t="s">
        <v>59</v>
      </c>
      <c r="C79" s="41" t="s">
        <v>559</v>
      </c>
      <c r="D79" s="42" t="s">
        <v>560</v>
      </c>
      <c r="E79" s="39">
        <v>15</v>
      </c>
      <c r="F79" s="40" t="s">
        <v>24</v>
      </c>
      <c r="G79" s="105">
        <f>IFERROR(VLOOKUP(C79,Sheet5!A:D,4,0),0)</f>
        <v>0</v>
      </c>
      <c r="H79" s="191">
        <f>IFERROR(VLOOKUP(C79,Sheet5!A:D,3,0),0)</f>
        <v>0</v>
      </c>
      <c r="I79" s="127">
        <f t="shared" si="1"/>
        <v>0</v>
      </c>
      <c r="J79" s="127">
        <v>0</v>
      </c>
      <c r="K79" s="153">
        <v>0</v>
      </c>
      <c r="L79" s="158">
        <v>0</v>
      </c>
      <c r="M79" s="163"/>
    </row>
    <row r="80" spans="1:13">
      <c r="A80" s="193"/>
      <c r="B80" s="41" t="s">
        <v>59</v>
      </c>
      <c r="C80" s="195" t="s">
        <v>955</v>
      </c>
      <c r="D80" s="212" t="s">
        <v>956</v>
      </c>
      <c r="E80" s="196">
        <v>100</v>
      </c>
      <c r="F80" s="197" t="s">
        <v>957</v>
      </c>
      <c r="G80" s="208">
        <f>IFERROR(VLOOKUP(C80,Sheet5!A:D,4,0),0)</f>
        <v>370211</v>
      </c>
      <c r="H80" s="209">
        <f>IFERROR(VLOOKUP(C80,Sheet5!A:D,3,0),0)</f>
        <v>899</v>
      </c>
      <c r="I80" s="209">
        <f t="shared" si="1"/>
        <v>411.80311457174639</v>
      </c>
      <c r="J80" s="209">
        <v>370211</v>
      </c>
      <c r="K80" s="210">
        <v>0.1476113987573866</v>
      </c>
      <c r="L80" s="211">
        <v>462.76375000000002</v>
      </c>
      <c r="M80" s="198"/>
    </row>
    <row r="81" spans="1:13">
      <c r="A81" s="60" t="s">
        <v>129</v>
      </c>
      <c r="B81" s="61" t="s">
        <v>130</v>
      </c>
      <c r="C81" s="61" t="s">
        <v>58</v>
      </c>
      <c r="D81" s="61"/>
      <c r="E81" s="64">
        <v>4953</v>
      </c>
      <c r="F81" s="63"/>
      <c r="G81" s="64">
        <f>SUM(G44:G80)</f>
        <v>541731.1</v>
      </c>
      <c r="H81" s="203">
        <f>SUM(H44:H80)</f>
        <v>1840</v>
      </c>
      <c r="I81" s="64">
        <f t="shared" si="1"/>
        <v>294.41907608695652</v>
      </c>
      <c r="J81" s="64">
        <v>1344133.62</v>
      </c>
      <c r="K81" s="154">
        <v>0.21600029556490127</v>
      </c>
      <c r="L81" s="64">
        <v>33.922209267110844</v>
      </c>
      <c r="M81" s="168">
        <v>83964.3</v>
      </c>
    </row>
    <row r="82" spans="1:13">
      <c r="A82" s="38"/>
      <c r="B82" s="44" t="s">
        <v>131</v>
      </c>
      <c r="C82" s="41" t="s">
        <v>132</v>
      </c>
      <c r="D82" s="44" t="s">
        <v>133</v>
      </c>
      <c r="E82" s="39">
        <v>770</v>
      </c>
      <c r="F82" s="40" t="s">
        <v>84</v>
      </c>
      <c r="G82" s="105">
        <f>IFERROR(VLOOKUP(C82,Sheet5!A:D,4,0),0)</f>
        <v>13734.1</v>
      </c>
      <c r="H82" s="191">
        <f>IFERROR(VLOOKUP(C82,Sheet5!A:D,3,0),0)</f>
        <v>90</v>
      </c>
      <c r="I82" s="127">
        <f t="shared" si="1"/>
        <v>152.60111111111112</v>
      </c>
      <c r="J82" s="127">
        <v>112643.09000000001</v>
      </c>
      <c r="K82" s="153">
        <v>5.4760925841582861E-3</v>
      </c>
      <c r="L82" s="158">
        <v>18.28621590909091</v>
      </c>
      <c r="M82" s="163"/>
    </row>
    <row r="83" spans="1:13">
      <c r="A83" s="38"/>
      <c r="B83" s="44" t="s">
        <v>131</v>
      </c>
      <c r="C83" s="41" t="s">
        <v>134</v>
      </c>
      <c r="D83" s="44" t="s">
        <v>135</v>
      </c>
      <c r="E83" s="39">
        <v>309</v>
      </c>
      <c r="F83" s="40" t="s">
        <v>136</v>
      </c>
      <c r="G83" s="105">
        <f>IFERROR(VLOOKUP(C83,Sheet5!A:D,4,0),0)</f>
        <v>0</v>
      </c>
      <c r="H83" s="191">
        <f>IFERROR(VLOOKUP(C83,Sheet5!A:D,3,0),0)</f>
        <v>0</v>
      </c>
      <c r="I83" s="127">
        <f t="shared" si="1"/>
        <v>0</v>
      </c>
      <c r="J83" s="127">
        <v>30318.010000000002</v>
      </c>
      <c r="K83" s="153">
        <v>0</v>
      </c>
      <c r="L83" s="158">
        <v>12.264567152103561</v>
      </c>
      <c r="M83" s="163"/>
    </row>
    <row r="84" spans="1:13">
      <c r="A84" s="38"/>
      <c r="B84" s="44" t="s">
        <v>131</v>
      </c>
      <c r="C84" s="41" t="s">
        <v>668</v>
      </c>
      <c r="D84" s="44" t="s">
        <v>138</v>
      </c>
      <c r="E84" s="39">
        <v>34</v>
      </c>
      <c r="F84" s="40" t="s">
        <v>3</v>
      </c>
      <c r="G84" s="105">
        <f>IFERROR(VLOOKUP(C84,Sheet5!A:D,4,0),0)</f>
        <v>466</v>
      </c>
      <c r="H84" s="191">
        <f>IFERROR(VLOOKUP(C84,Sheet5!A:D,3,0),0)</f>
        <v>4</v>
      </c>
      <c r="I84" s="127">
        <f t="shared" si="1"/>
        <v>116.5</v>
      </c>
      <c r="J84" s="127">
        <v>3410</v>
      </c>
      <c r="K84" s="153">
        <v>1.8580461364179387E-4</v>
      </c>
      <c r="L84" s="158">
        <v>12.536764705882353</v>
      </c>
      <c r="M84" s="163" t="s">
        <v>543</v>
      </c>
    </row>
    <row r="85" spans="1:13">
      <c r="A85" s="38"/>
      <c r="B85" s="44" t="s">
        <v>131</v>
      </c>
      <c r="C85" s="41" t="s">
        <v>139</v>
      </c>
      <c r="D85" s="44" t="s">
        <v>140</v>
      </c>
      <c r="E85" s="39">
        <v>59</v>
      </c>
      <c r="F85" s="40" t="s">
        <v>84</v>
      </c>
      <c r="G85" s="105">
        <f>IFERROR(VLOOKUP(C85,Sheet5!A:D,4,0),0)</f>
        <v>1109.2</v>
      </c>
      <c r="H85" s="191">
        <f>IFERROR(VLOOKUP(C85,Sheet5!A:D,3,0),0)</f>
        <v>6</v>
      </c>
      <c r="I85" s="127">
        <f t="shared" si="1"/>
        <v>184.86666666666667</v>
      </c>
      <c r="J85" s="127">
        <v>12939.400000000001</v>
      </c>
      <c r="K85" s="153">
        <v>4.4226282714909392E-4</v>
      </c>
      <c r="L85" s="158">
        <v>27.41398305084746</v>
      </c>
      <c r="M85" s="163"/>
    </row>
    <row r="86" spans="1:13">
      <c r="A86" s="38"/>
      <c r="B86" s="44" t="s">
        <v>131</v>
      </c>
      <c r="C86" s="41" t="s">
        <v>581</v>
      </c>
      <c r="D86" s="44" t="s">
        <v>570</v>
      </c>
      <c r="E86" s="39">
        <v>11</v>
      </c>
      <c r="F86" s="40" t="s">
        <v>21</v>
      </c>
      <c r="G86" s="105">
        <f>IFERROR(VLOOKUP(C86,Sheet5!A:D,4,0),0)</f>
        <v>385</v>
      </c>
      <c r="H86" s="191">
        <f>IFERROR(VLOOKUP(C86,Sheet5!A:D,3,0),0)</f>
        <v>25</v>
      </c>
      <c r="I86" s="127">
        <f t="shared" si="1"/>
        <v>15.4</v>
      </c>
      <c r="J86" s="127">
        <v>7920</v>
      </c>
      <c r="K86" s="153">
        <v>1.5350810354525888E-4</v>
      </c>
      <c r="L86" s="158">
        <v>90</v>
      </c>
      <c r="M86" s="163"/>
    </row>
    <row r="87" spans="1:13">
      <c r="A87" s="38"/>
      <c r="B87" s="44" t="s">
        <v>131</v>
      </c>
      <c r="C87" s="41" t="s">
        <v>143</v>
      </c>
      <c r="D87" s="44" t="s">
        <v>144</v>
      </c>
      <c r="E87" s="39">
        <v>966</v>
      </c>
      <c r="F87" s="40" t="s">
        <v>145</v>
      </c>
      <c r="G87" s="105">
        <f>IFERROR(VLOOKUP(C87,Sheet5!A:D,4,0),0)</f>
        <v>13499.6</v>
      </c>
      <c r="H87" s="191">
        <f>IFERROR(VLOOKUP(C87,Sheet5!A:D,3,0),0)</f>
        <v>110</v>
      </c>
      <c r="I87" s="127">
        <f t="shared" si="1"/>
        <v>122.72363636363637</v>
      </c>
      <c r="J87" s="127">
        <v>104201.8</v>
      </c>
      <c r="K87" s="153">
        <v>5.3825921938170833E-3</v>
      </c>
      <c r="L87" s="158">
        <v>13.483669772256729</v>
      </c>
      <c r="M87" s="163"/>
    </row>
    <row r="88" spans="1:13">
      <c r="A88" s="38"/>
      <c r="B88" s="44" t="s">
        <v>131</v>
      </c>
      <c r="C88" s="41" t="s">
        <v>553</v>
      </c>
      <c r="D88" s="44" t="s">
        <v>550</v>
      </c>
      <c r="E88" s="39">
        <v>90</v>
      </c>
      <c r="F88" s="40" t="s">
        <v>21</v>
      </c>
      <c r="G88" s="105">
        <f>IFERROR(VLOOKUP(C88,Sheet5!A:D,4,0),0)</f>
        <v>2557.6</v>
      </c>
      <c r="H88" s="191">
        <f>IFERROR(VLOOKUP(C88,Sheet5!A:D,3,0),0)</f>
        <v>93</v>
      </c>
      <c r="I88" s="127">
        <f t="shared" si="1"/>
        <v>27.501075268817203</v>
      </c>
      <c r="J88" s="127">
        <v>19454.21</v>
      </c>
      <c r="K88" s="153">
        <v>1.019772274356764E-3</v>
      </c>
      <c r="L88" s="158">
        <v>27.019736111111111</v>
      </c>
      <c r="M88" s="163"/>
    </row>
    <row r="89" spans="1:13">
      <c r="A89" s="96"/>
      <c r="B89" s="100" t="s">
        <v>775</v>
      </c>
      <c r="C89" s="97" t="s">
        <v>776</v>
      </c>
      <c r="D89" s="100" t="s">
        <v>777</v>
      </c>
      <c r="E89" s="98">
        <v>76</v>
      </c>
      <c r="F89" s="99" t="s">
        <v>778</v>
      </c>
      <c r="G89" s="105">
        <f>IFERROR(VLOOKUP(C89,Sheet5!A:D,4,0),0)</f>
        <v>715</v>
      </c>
      <c r="H89" s="191">
        <f>IFERROR(VLOOKUP(C89,Sheet5!A:D,3,0),0)</f>
        <v>30</v>
      </c>
      <c r="I89" s="127">
        <f t="shared" si="1"/>
        <v>23.833333333333332</v>
      </c>
      <c r="J89" s="127">
        <v>9775</v>
      </c>
      <c r="K89" s="153">
        <v>2.8508647801262367E-4</v>
      </c>
      <c r="L89" s="158">
        <v>16.077302631578949</v>
      </c>
      <c r="M89" s="169"/>
    </row>
    <row r="90" spans="1:13">
      <c r="A90" s="38"/>
      <c r="B90" s="44" t="s">
        <v>131</v>
      </c>
      <c r="C90" s="41" t="s">
        <v>154</v>
      </c>
      <c r="D90" s="44" t="s">
        <v>481</v>
      </c>
      <c r="E90" s="39">
        <v>34</v>
      </c>
      <c r="F90" s="40" t="s">
        <v>84</v>
      </c>
      <c r="G90" s="105">
        <f>IFERROR(VLOOKUP(C90,Sheet5!A:D,4,0),0)</f>
        <v>6864</v>
      </c>
      <c r="H90" s="191">
        <f>IFERROR(VLOOKUP(C90,Sheet5!A:D,3,0),0)</f>
        <v>1</v>
      </c>
      <c r="I90" s="127">
        <f t="shared" si="1"/>
        <v>6864</v>
      </c>
      <c r="J90" s="127">
        <v>19751</v>
      </c>
      <c r="K90" s="153">
        <v>2.7368301889211873E-3</v>
      </c>
      <c r="L90" s="158">
        <v>72.61397058823529</v>
      </c>
      <c r="M90" s="163"/>
    </row>
    <row r="91" spans="1:13">
      <c r="A91" s="38"/>
      <c r="B91" s="44" t="s">
        <v>131</v>
      </c>
      <c r="C91" s="41" t="s">
        <v>155</v>
      </c>
      <c r="D91" s="44" t="s">
        <v>156</v>
      </c>
      <c r="E91" s="39">
        <v>411</v>
      </c>
      <c r="F91" s="40" t="s">
        <v>3</v>
      </c>
      <c r="G91" s="105">
        <f>IFERROR(VLOOKUP(C91,Sheet5!A:D,4,0),0)</f>
        <v>3713</v>
      </c>
      <c r="H91" s="191">
        <f>IFERROR(VLOOKUP(C91,Sheet5!A:D,3,0),0)</f>
        <v>10</v>
      </c>
      <c r="I91" s="127">
        <f t="shared" si="1"/>
        <v>371.3</v>
      </c>
      <c r="J91" s="127">
        <v>23000</v>
      </c>
      <c r="K91" s="153">
        <v>1.480456073931289E-3</v>
      </c>
      <c r="L91" s="158">
        <v>6.995133819951338</v>
      </c>
      <c r="M91" s="163"/>
    </row>
    <row r="92" spans="1:13">
      <c r="A92" s="38"/>
      <c r="B92" s="44" t="s">
        <v>131</v>
      </c>
      <c r="C92" s="41" t="s">
        <v>157</v>
      </c>
      <c r="D92" s="44" t="s">
        <v>158</v>
      </c>
      <c r="E92" s="39">
        <v>409</v>
      </c>
      <c r="F92" s="40" t="s">
        <v>136</v>
      </c>
      <c r="G92" s="105">
        <f>IFERROR(VLOOKUP(C92,Sheet5!A:D,4,0),0)</f>
        <v>3792</v>
      </c>
      <c r="H92" s="191">
        <f>IFERROR(VLOOKUP(C92,Sheet5!A:D,3,0),0)</f>
        <v>13</v>
      </c>
      <c r="I92" s="127">
        <f t="shared" si="1"/>
        <v>291.69230769230768</v>
      </c>
      <c r="J92" s="127">
        <v>32426</v>
      </c>
      <c r="K92" s="153">
        <v>1.5119551393340824E-3</v>
      </c>
      <c r="L92" s="158">
        <v>9.9101466992665035</v>
      </c>
      <c r="M92" s="163"/>
    </row>
    <row r="93" spans="1:13">
      <c r="A93" s="38"/>
      <c r="B93" s="44" t="s">
        <v>131</v>
      </c>
      <c r="C93" s="41" t="s">
        <v>159</v>
      </c>
      <c r="D93" s="44" t="s">
        <v>160</v>
      </c>
      <c r="E93" s="39">
        <v>63</v>
      </c>
      <c r="F93" s="40" t="s">
        <v>84</v>
      </c>
      <c r="G93" s="105">
        <f>IFERROR(VLOOKUP(C93,Sheet5!A:D,4,0),0)</f>
        <v>980</v>
      </c>
      <c r="H93" s="191">
        <f>IFERROR(VLOOKUP(C93,Sheet5!A:D,3,0),0)</f>
        <v>3</v>
      </c>
      <c r="I93" s="127">
        <f t="shared" si="1"/>
        <v>326.66666666666669</v>
      </c>
      <c r="J93" s="127">
        <v>7370</v>
      </c>
      <c r="K93" s="153">
        <v>3.9074789993338627E-4</v>
      </c>
      <c r="L93" s="158">
        <v>14.623015873015873</v>
      </c>
      <c r="M93" s="163"/>
    </row>
    <row r="94" spans="1:13">
      <c r="A94" s="38"/>
      <c r="B94" s="44" t="s">
        <v>131</v>
      </c>
      <c r="C94" s="41" t="s">
        <v>161</v>
      </c>
      <c r="D94" s="44" t="s">
        <v>162</v>
      </c>
      <c r="E94" s="39">
        <v>170</v>
      </c>
      <c r="F94" s="40" t="s">
        <v>145</v>
      </c>
      <c r="G94" s="105">
        <f>IFERROR(VLOOKUP(C94,Sheet5!A:D,4,0),0)</f>
        <v>0</v>
      </c>
      <c r="H94" s="191">
        <f>IFERROR(VLOOKUP(C94,Sheet5!A:D,3,0),0)</f>
        <v>0</v>
      </c>
      <c r="I94" s="127">
        <f t="shared" si="1"/>
        <v>0</v>
      </c>
      <c r="J94" s="127">
        <v>10803</v>
      </c>
      <c r="K94" s="153">
        <v>0</v>
      </c>
      <c r="L94" s="158">
        <v>7.9433823529411764</v>
      </c>
      <c r="M94" s="163"/>
    </row>
    <row r="95" spans="1:13" s="24" customFormat="1">
      <c r="A95" s="38"/>
      <c r="B95" s="44" t="s">
        <v>131</v>
      </c>
      <c r="C95" s="44" t="s">
        <v>163</v>
      </c>
      <c r="D95" s="44" t="s">
        <v>164</v>
      </c>
      <c r="E95" s="58">
        <v>44.7</v>
      </c>
      <c r="F95" s="59" t="s">
        <v>21</v>
      </c>
      <c r="G95" s="105">
        <f>IFERROR(VLOOKUP(C95,Sheet5!A:D,4,0),0)</f>
        <v>2430</v>
      </c>
      <c r="H95" s="191">
        <f>IFERROR(VLOOKUP(C95,Sheet5!A:D,3,0),0)</f>
        <v>121</v>
      </c>
      <c r="I95" s="127">
        <f t="shared" si="1"/>
        <v>20.082644628099175</v>
      </c>
      <c r="J95" s="127">
        <v>17583</v>
      </c>
      <c r="K95" s="153">
        <v>9.688953028960496E-4</v>
      </c>
      <c r="L95" s="158">
        <v>49.169463087248317</v>
      </c>
      <c r="M95" s="163"/>
    </row>
    <row r="96" spans="1:13" s="24" customFormat="1">
      <c r="A96" s="38"/>
      <c r="B96" s="44" t="s">
        <v>670</v>
      </c>
      <c r="C96" s="44" t="s">
        <v>582</v>
      </c>
      <c r="D96" s="44" t="s">
        <v>424</v>
      </c>
      <c r="E96" s="58">
        <v>25</v>
      </c>
      <c r="F96" s="59" t="s">
        <v>21</v>
      </c>
      <c r="G96" s="105">
        <f>IFERROR(VLOOKUP(C96,Sheet5!A:D,4,0),0)</f>
        <v>986</v>
      </c>
      <c r="H96" s="191">
        <f>IFERROR(VLOOKUP(C96,Sheet5!A:D,3,0),0)</f>
        <v>69</v>
      </c>
      <c r="I96" s="127">
        <f t="shared" si="1"/>
        <v>14.289855072463768</v>
      </c>
      <c r="J96" s="127">
        <v>6924</v>
      </c>
      <c r="K96" s="153">
        <v>3.9314023401461107E-4</v>
      </c>
      <c r="L96" s="158">
        <v>34.619999999999997</v>
      </c>
      <c r="M96" s="163"/>
    </row>
    <row r="97" spans="1:13">
      <c r="A97" s="38"/>
      <c r="B97" s="44" t="s">
        <v>131</v>
      </c>
      <c r="C97" s="41" t="s">
        <v>165</v>
      </c>
      <c r="D97" s="44" t="s">
        <v>166</v>
      </c>
      <c r="E97" s="39">
        <v>434</v>
      </c>
      <c r="F97" s="40" t="s">
        <v>84</v>
      </c>
      <c r="G97" s="105">
        <f>IFERROR(VLOOKUP(C97,Sheet5!A:D,4,0),0)</f>
        <v>4606.3999999999996</v>
      </c>
      <c r="H97" s="191">
        <f>IFERROR(VLOOKUP(C97,Sheet5!A:D,3,0),0)</f>
        <v>19</v>
      </c>
      <c r="I97" s="127">
        <f t="shared" si="1"/>
        <v>242.44210526315788</v>
      </c>
      <c r="J97" s="127">
        <v>34912.6</v>
      </c>
      <c r="K97" s="153">
        <v>1.8366746186256637E-3</v>
      </c>
      <c r="L97" s="158">
        <v>10.055472350230414</v>
      </c>
      <c r="M97" s="163"/>
    </row>
    <row r="98" spans="1:13">
      <c r="A98" s="38"/>
      <c r="B98" s="44" t="s">
        <v>131</v>
      </c>
      <c r="C98" s="41" t="s">
        <v>671</v>
      </c>
      <c r="D98" s="44" t="s">
        <v>672</v>
      </c>
      <c r="E98" s="39">
        <v>422</v>
      </c>
      <c r="F98" s="40" t="s">
        <v>673</v>
      </c>
      <c r="G98" s="105">
        <f>IFERROR(VLOOKUP(C98,Sheet5!A:D,4,0),0)</f>
        <v>0</v>
      </c>
      <c r="H98" s="191">
        <f>IFERROR(VLOOKUP(C98,Sheet5!A:D,3,0),0)</f>
        <v>0</v>
      </c>
      <c r="I98" s="127">
        <f t="shared" si="1"/>
        <v>0</v>
      </c>
      <c r="J98" s="127">
        <v>21010</v>
      </c>
      <c r="K98" s="153">
        <v>0</v>
      </c>
      <c r="L98" s="158">
        <v>6.2233412322274884</v>
      </c>
      <c r="M98" s="163"/>
    </row>
    <row r="99" spans="1:13">
      <c r="A99" s="38"/>
      <c r="B99" s="44" t="s">
        <v>131</v>
      </c>
      <c r="C99" s="41" t="s">
        <v>170</v>
      </c>
      <c r="D99" s="44" t="s">
        <v>482</v>
      </c>
      <c r="E99" s="39">
        <v>92</v>
      </c>
      <c r="F99" s="40" t="s">
        <v>3</v>
      </c>
      <c r="G99" s="105">
        <f>IFERROR(VLOOKUP(C99,Sheet5!A:D,4,0),0)</f>
        <v>2071</v>
      </c>
      <c r="H99" s="191">
        <f>IFERROR(VLOOKUP(C99,Sheet5!A:D,3,0),0)</f>
        <v>8</v>
      </c>
      <c r="I99" s="127">
        <f t="shared" si="1"/>
        <v>258.875</v>
      </c>
      <c r="J99" s="127">
        <v>22652</v>
      </c>
      <c r="K99" s="153">
        <v>8.2575398036943161E-4</v>
      </c>
      <c r="L99" s="158">
        <v>30.777173913043477</v>
      </c>
      <c r="M99" s="163"/>
    </row>
    <row r="100" spans="1:13">
      <c r="A100" s="193"/>
      <c r="B100" s="44" t="s">
        <v>131</v>
      </c>
      <c r="C100" s="195" t="s">
        <v>934</v>
      </c>
      <c r="D100" s="194" t="s">
        <v>935</v>
      </c>
      <c r="E100" s="196">
        <v>37</v>
      </c>
      <c r="F100" s="197" t="s">
        <v>936</v>
      </c>
      <c r="G100" s="105">
        <f>IFERROR(VLOOKUP(C100,Sheet5!A:D,4,0),0)</f>
        <v>360</v>
      </c>
      <c r="H100" s="191">
        <f>IFERROR(VLOOKUP(C100,Sheet5!A:D,3,0),0)</f>
        <v>2</v>
      </c>
      <c r="I100" s="127">
        <f t="shared" si="1"/>
        <v>180</v>
      </c>
      <c r="J100" s="127">
        <v>6710</v>
      </c>
      <c r="K100" s="153">
        <v>1.4354004487348882E-4</v>
      </c>
      <c r="L100" s="158">
        <v>22.668918918918919</v>
      </c>
      <c r="M100" s="198"/>
    </row>
    <row r="101" spans="1:13">
      <c r="A101" s="38"/>
      <c r="B101" s="44" t="s">
        <v>131</v>
      </c>
      <c r="C101" s="41" t="s">
        <v>173</v>
      </c>
      <c r="D101" s="44" t="s">
        <v>174</v>
      </c>
      <c r="E101" s="39">
        <v>146</v>
      </c>
      <c r="F101" s="40" t="s">
        <v>13</v>
      </c>
      <c r="G101" s="105">
        <f>IFERROR(VLOOKUP(C101,Sheet5!A:D,4,0),0)</f>
        <v>1445</v>
      </c>
      <c r="H101" s="191">
        <f>IFERROR(VLOOKUP(C101,Sheet5!A:D,3,0),0)</f>
        <v>4</v>
      </c>
      <c r="I101" s="127">
        <f t="shared" si="1"/>
        <v>361.25</v>
      </c>
      <c r="J101" s="127">
        <v>7375</v>
      </c>
      <c r="K101" s="153">
        <v>5.7615379122830936E-4</v>
      </c>
      <c r="L101" s="158">
        <v>6.3142123287671232</v>
      </c>
      <c r="M101" s="163"/>
    </row>
    <row r="102" spans="1:13">
      <c r="A102" s="38"/>
      <c r="B102" s="44" t="s">
        <v>131</v>
      </c>
      <c r="C102" s="41" t="s">
        <v>175</v>
      </c>
      <c r="D102" s="44" t="s">
        <v>571</v>
      </c>
      <c r="E102" s="39">
        <v>121</v>
      </c>
      <c r="F102" s="40" t="s">
        <v>3</v>
      </c>
      <c r="G102" s="105">
        <f>IFERROR(VLOOKUP(C102,Sheet5!A:D,4,0),0)</f>
        <v>3981</v>
      </c>
      <c r="H102" s="191">
        <f>IFERROR(VLOOKUP(C102,Sheet5!A:D,3,0),0)</f>
        <v>18</v>
      </c>
      <c r="I102" s="127">
        <f t="shared" si="1"/>
        <v>221.16666666666666</v>
      </c>
      <c r="J102" s="127">
        <v>17112</v>
      </c>
      <c r="K102" s="153">
        <v>1.5873136628926641E-3</v>
      </c>
      <c r="L102" s="158">
        <v>17.677685950413224</v>
      </c>
      <c r="M102" s="163"/>
    </row>
    <row r="103" spans="1:13">
      <c r="A103" s="101"/>
      <c r="B103" s="44" t="s">
        <v>131</v>
      </c>
      <c r="C103" s="41" t="s">
        <v>816</v>
      </c>
      <c r="D103" s="102" t="s">
        <v>817</v>
      </c>
      <c r="E103" s="104">
        <v>73</v>
      </c>
      <c r="F103" s="112" t="s">
        <v>818</v>
      </c>
      <c r="G103" s="105">
        <f>IFERROR(VLOOKUP(C103,Sheet5!A:D,4,0),0)</f>
        <v>2898</v>
      </c>
      <c r="H103" s="191">
        <f>IFERROR(VLOOKUP(C103,Sheet5!A:D,3,0),0)</f>
        <v>26</v>
      </c>
      <c r="I103" s="127">
        <f t="shared" si="1"/>
        <v>111.46153846153847</v>
      </c>
      <c r="J103" s="127">
        <v>10394</v>
      </c>
      <c r="K103" s="153">
        <v>1.1554973612315851E-3</v>
      </c>
      <c r="L103" s="158">
        <v>17.797945205479451</v>
      </c>
      <c r="M103" s="170"/>
    </row>
    <row r="104" spans="1:13">
      <c r="A104" s="38"/>
      <c r="B104" s="44" t="s">
        <v>131</v>
      </c>
      <c r="C104" s="41" t="s">
        <v>179</v>
      </c>
      <c r="D104" s="44" t="s">
        <v>180</v>
      </c>
      <c r="E104" s="39">
        <v>422</v>
      </c>
      <c r="F104" s="40" t="s">
        <v>136</v>
      </c>
      <c r="G104" s="105">
        <f>IFERROR(VLOOKUP(C104,Sheet5!A:D,4,0),0)</f>
        <v>0</v>
      </c>
      <c r="H104" s="191">
        <f>IFERROR(VLOOKUP(C104,Sheet5!A:D,3,0),0)</f>
        <v>0</v>
      </c>
      <c r="I104" s="127">
        <f t="shared" si="1"/>
        <v>0</v>
      </c>
      <c r="J104" s="127">
        <v>33406</v>
      </c>
      <c r="K104" s="153">
        <v>0</v>
      </c>
      <c r="L104" s="158">
        <v>9.895142180094787</v>
      </c>
      <c r="M104" s="163"/>
    </row>
    <row r="105" spans="1:13">
      <c r="A105" s="38"/>
      <c r="B105" s="44" t="s">
        <v>131</v>
      </c>
      <c r="C105" s="41" t="s">
        <v>181</v>
      </c>
      <c r="D105" s="44" t="s">
        <v>182</v>
      </c>
      <c r="E105" s="39">
        <v>292</v>
      </c>
      <c r="F105" s="40" t="s">
        <v>74</v>
      </c>
      <c r="G105" s="105">
        <f>IFERROR(VLOOKUP(C105,Sheet5!A:D,4,0),0)</f>
        <v>6780</v>
      </c>
      <c r="H105" s="191">
        <f>IFERROR(VLOOKUP(C105,Sheet5!A:D,3,0),0)</f>
        <v>7</v>
      </c>
      <c r="I105" s="127">
        <f t="shared" si="1"/>
        <v>968.57142857142856</v>
      </c>
      <c r="J105" s="127">
        <v>61150</v>
      </c>
      <c r="K105" s="153">
        <v>2.7033375117840397E-3</v>
      </c>
      <c r="L105" s="158">
        <v>26.177226027397261</v>
      </c>
      <c r="M105" s="163"/>
    </row>
    <row r="106" spans="1:13">
      <c r="A106" s="38"/>
      <c r="B106" s="44" t="s">
        <v>131</v>
      </c>
      <c r="C106" s="70" t="s">
        <v>183</v>
      </c>
      <c r="D106" s="44" t="s">
        <v>184</v>
      </c>
      <c r="E106" s="39">
        <v>378</v>
      </c>
      <c r="F106" s="40" t="s">
        <v>84</v>
      </c>
      <c r="G106" s="105">
        <f>IFERROR(VLOOKUP(C106,Sheet5!A:D,4,0),0)</f>
        <v>0</v>
      </c>
      <c r="H106" s="191">
        <f>IFERROR(VLOOKUP(C106,Sheet5!A:D,3,0),0)</f>
        <v>0</v>
      </c>
      <c r="I106" s="127">
        <f t="shared" si="1"/>
        <v>0</v>
      </c>
      <c r="J106" s="127">
        <v>451007</v>
      </c>
      <c r="K106" s="153">
        <v>0</v>
      </c>
      <c r="L106" s="158">
        <v>149.14252645502646</v>
      </c>
      <c r="M106" s="163"/>
    </row>
    <row r="107" spans="1:13">
      <c r="A107" s="38"/>
      <c r="B107" s="41" t="s">
        <v>131</v>
      </c>
      <c r="C107" s="41" t="s">
        <v>185</v>
      </c>
      <c r="D107" s="44" t="s">
        <v>572</v>
      </c>
      <c r="E107" s="39">
        <v>614</v>
      </c>
      <c r="F107" s="40" t="s">
        <v>3</v>
      </c>
      <c r="G107" s="105">
        <f>IFERROR(VLOOKUP(C107,Sheet5!A:D,4,0),0)</f>
        <v>5548</v>
      </c>
      <c r="H107" s="191">
        <f>IFERROR(VLOOKUP(C107,Sheet5!A:D,3,0),0)</f>
        <v>42</v>
      </c>
      <c r="I107" s="127">
        <f t="shared" si="1"/>
        <v>132.0952380952381</v>
      </c>
      <c r="J107" s="127">
        <v>39896</v>
      </c>
      <c r="K107" s="153">
        <v>2.2121115804392111E-3</v>
      </c>
      <c r="L107" s="158">
        <v>8.1221498371335503</v>
      </c>
      <c r="M107" s="163"/>
    </row>
    <row r="108" spans="1:13" s="23" customFormat="1">
      <c r="A108" s="71"/>
      <c r="B108" s="72" t="s">
        <v>131</v>
      </c>
      <c r="C108" s="72" t="s">
        <v>186</v>
      </c>
      <c r="D108" s="73" t="s">
        <v>187</v>
      </c>
      <c r="E108" s="74">
        <v>517</v>
      </c>
      <c r="F108" s="75" t="s">
        <v>3</v>
      </c>
      <c r="G108" s="105">
        <f>IFERROR(VLOOKUP(C108,Sheet5!A:D,4,0),0)</f>
        <v>9801.2000000000007</v>
      </c>
      <c r="H108" s="191">
        <f>IFERROR(VLOOKUP(C108,Sheet5!A:D,3,0),0)</f>
        <v>15</v>
      </c>
      <c r="I108" s="127">
        <f t="shared" si="1"/>
        <v>653.41333333333341</v>
      </c>
      <c r="J108" s="127">
        <v>120453.4</v>
      </c>
      <c r="K108" s="153">
        <v>3.9079574661501082E-3</v>
      </c>
      <c r="L108" s="158">
        <v>29.123162475822049</v>
      </c>
      <c r="M108" s="171"/>
    </row>
    <row r="109" spans="1:13" s="23" customFormat="1">
      <c r="A109" s="71"/>
      <c r="B109" s="72" t="s">
        <v>131</v>
      </c>
      <c r="C109" s="72" t="s">
        <v>583</v>
      </c>
      <c r="D109" s="73" t="s">
        <v>573</v>
      </c>
      <c r="E109" s="74">
        <v>79</v>
      </c>
      <c r="F109" s="75" t="s">
        <v>3</v>
      </c>
      <c r="G109" s="105">
        <f>IFERROR(VLOOKUP(C109,Sheet5!A:D,4,0),0)</f>
        <v>900</v>
      </c>
      <c r="H109" s="191">
        <f>IFERROR(VLOOKUP(C109,Sheet5!A:D,3,0),0)</f>
        <v>1</v>
      </c>
      <c r="I109" s="127">
        <f t="shared" si="1"/>
        <v>900</v>
      </c>
      <c r="J109" s="127">
        <v>900</v>
      </c>
      <c r="K109" s="153">
        <v>3.5885011218372208E-4</v>
      </c>
      <c r="L109" s="158">
        <v>1.4240506329113924</v>
      </c>
      <c r="M109" s="171"/>
    </row>
    <row r="110" spans="1:13" s="23" customFormat="1">
      <c r="A110" s="71"/>
      <c r="B110" s="41" t="s">
        <v>131</v>
      </c>
      <c r="C110" s="72" t="s">
        <v>584</v>
      </c>
      <c r="D110" s="44" t="s">
        <v>551</v>
      </c>
      <c r="E110" s="74">
        <v>52</v>
      </c>
      <c r="F110" s="75" t="s">
        <v>21</v>
      </c>
      <c r="G110" s="105">
        <f>IFERROR(VLOOKUP(C110,Sheet5!A:D,4,0),0)</f>
        <v>812</v>
      </c>
      <c r="H110" s="191">
        <f>IFERROR(VLOOKUP(C110,Sheet5!A:D,3,0),0)</f>
        <v>38</v>
      </c>
      <c r="I110" s="127">
        <f t="shared" si="1"/>
        <v>21.368421052631579</v>
      </c>
      <c r="J110" s="127">
        <v>10030</v>
      </c>
      <c r="K110" s="153">
        <v>3.2376254565909149E-4</v>
      </c>
      <c r="L110" s="158">
        <v>24.110576923076923</v>
      </c>
      <c r="M110" s="171"/>
    </row>
    <row r="111" spans="1:13">
      <c r="A111" s="38"/>
      <c r="B111" s="41" t="s">
        <v>131</v>
      </c>
      <c r="C111" s="41" t="s">
        <v>192</v>
      </c>
      <c r="D111" s="44" t="s">
        <v>193</v>
      </c>
      <c r="E111" s="39">
        <v>105</v>
      </c>
      <c r="F111" s="40" t="s">
        <v>3</v>
      </c>
      <c r="G111" s="105">
        <f>IFERROR(VLOOKUP(C111,Sheet5!A:D,4,0),0)</f>
        <v>2160</v>
      </c>
      <c r="H111" s="191">
        <f>IFERROR(VLOOKUP(C111,Sheet5!A:D,3,0),0)</f>
        <v>3</v>
      </c>
      <c r="I111" s="127">
        <f t="shared" si="1"/>
        <v>720</v>
      </c>
      <c r="J111" s="127">
        <v>17709</v>
      </c>
      <c r="K111" s="153">
        <v>8.6124026924093303E-4</v>
      </c>
      <c r="L111" s="158">
        <v>21.082142857142856</v>
      </c>
      <c r="M111" s="163"/>
    </row>
    <row r="112" spans="1:13">
      <c r="A112" s="38"/>
      <c r="B112" s="41" t="s">
        <v>131</v>
      </c>
      <c r="C112" s="41" t="s">
        <v>195</v>
      </c>
      <c r="D112" s="44" t="s">
        <v>196</v>
      </c>
      <c r="E112" s="39">
        <v>45</v>
      </c>
      <c r="F112" s="40" t="s">
        <v>3</v>
      </c>
      <c r="G112" s="105">
        <f>IFERROR(VLOOKUP(C112,Sheet5!A:D,4,0),0)</f>
        <v>1387</v>
      </c>
      <c r="H112" s="191">
        <f>IFERROR(VLOOKUP(C112,Sheet5!A:D,3,0),0)</f>
        <v>16</v>
      </c>
      <c r="I112" s="127">
        <f t="shared" si="1"/>
        <v>86.6875</v>
      </c>
      <c r="J112" s="127">
        <v>9714</v>
      </c>
      <c r="K112" s="153">
        <v>5.5302789510980278E-4</v>
      </c>
      <c r="L112" s="158">
        <v>26.983333333333334</v>
      </c>
      <c r="M112" s="163"/>
    </row>
    <row r="113" spans="1:13">
      <c r="A113" s="38"/>
      <c r="B113" s="41" t="s">
        <v>131</v>
      </c>
      <c r="C113" s="44" t="s">
        <v>197</v>
      </c>
      <c r="D113" s="44" t="s">
        <v>198</v>
      </c>
      <c r="E113" s="39">
        <v>78</v>
      </c>
      <c r="F113" s="40" t="s">
        <v>6</v>
      </c>
      <c r="G113" s="105">
        <f>IFERROR(VLOOKUP(C113,Sheet5!A:D,4,0),0)</f>
        <v>7606</v>
      </c>
      <c r="H113" s="191">
        <f>IFERROR(VLOOKUP(C113,Sheet5!A:D,3,0),0)</f>
        <v>39</v>
      </c>
      <c r="I113" s="127">
        <f t="shared" si="1"/>
        <v>195.02564102564102</v>
      </c>
      <c r="J113" s="127">
        <v>37767</v>
      </c>
      <c r="K113" s="153">
        <v>3.0326821702993225E-3</v>
      </c>
      <c r="L113" s="158">
        <v>60.52403846153846</v>
      </c>
      <c r="M113" s="163"/>
    </row>
    <row r="114" spans="1:13">
      <c r="A114" s="38"/>
      <c r="B114" s="41" t="s">
        <v>131</v>
      </c>
      <c r="C114" s="41" t="s">
        <v>199</v>
      </c>
      <c r="D114" s="44" t="s">
        <v>200</v>
      </c>
      <c r="E114" s="39">
        <v>183</v>
      </c>
      <c r="F114" s="40" t="s">
        <v>3</v>
      </c>
      <c r="G114" s="105">
        <f>IFERROR(VLOOKUP(C114,Sheet5!A:D,4,0),0)</f>
        <v>1543.4</v>
      </c>
      <c r="H114" s="191">
        <f>IFERROR(VLOOKUP(C114,Sheet5!A:D,3,0),0)</f>
        <v>6</v>
      </c>
      <c r="I114" s="127">
        <f t="shared" si="1"/>
        <v>257.23333333333335</v>
      </c>
      <c r="J114" s="127">
        <v>9451.2000000000007</v>
      </c>
      <c r="K114" s="153">
        <v>6.1538807016039629E-4</v>
      </c>
      <c r="L114" s="158">
        <v>6.4557377049180333</v>
      </c>
      <c r="M114" s="163"/>
    </row>
    <row r="115" spans="1:13">
      <c r="A115" s="38"/>
      <c r="B115" s="44" t="s">
        <v>131</v>
      </c>
      <c r="C115" s="30" t="s">
        <v>201</v>
      </c>
      <c r="D115" s="44" t="s">
        <v>202</v>
      </c>
      <c r="E115" s="39">
        <v>300</v>
      </c>
      <c r="F115" s="40" t="s">
        <v>3</v>
      </c>
      <c r="G115" s="105">
        <f>IFERROR(VLOOKUP(C115,Sheet5!A:D,4,0),0)</f>
        <v>399</v>
      </c>
      <c r="H115" s="191">
        <f>IFERROR(VLOOKUP(C115,Sheet5!A:D,3,0),0)</f>
        <v>1</v>
      </c>
      <c r="I115" s="127">
        <f t="shared" si="1"/>
        <v>399</v>
      </c>
      <c r="J115" s="127">
        <v>10504.900000000001</v>
      </c>
      <c r="K115" s="153">
        <v>1.5909021640145011E-4</v>
      </c>
      <c r="L115" s="158">
        <v>4.3770416666666669</v>
      </c>
      <c r="M115" s="163"/>
    </row>
    <row r="116" spans="1:13">
      <c r="A116" s="38"/>
      <c r="B116" s="44" t="s">
        <v>131</v>
      </c>
      <c r="C116" s="70" t="s">
        <v>203</v>
      </c>
      <c r="D116" s="44" t="s">
        <v>204</v>
      </c>
      <c r="E116" s="39">
        <v>170</v>
      </c>
      <c r="F116" s="40" t="s">
        <v>3</v>
      </c>
      <c r="G116" s="105">
        <f>IFERROR(VLOOKUP(C116,Sheet5!A:D,4,0),0)</f>
        <v>2538</v>
      </c>
      <c r="H116" s="191">
        <f>IFERROR(VLOOKUP(C116,Sheet5!A:D,3,0),0)</f>
        <v>3</v>
      </c>
      <c r="I116" s="127">
        <f t="shared" si="1"/>
        <v>846</v>
      </c>
      <c r="J116" s="127">
        <v>18443.010000000002</v>
      </c>
      <c r="K116" s="153">
        <v>1.0119573163580964E-3</v>
      </c>
      <c r="L116" s="158">
        <v>13.561036764705884</v>
      </c>
      <c r="M116" s="163"/>
    </row>
    <row r="117" spans="1:13">
      <c r="A117" s="38"/>
      <c r="B117" s="44" t="s">
        <v>131</v>
      </c>
      <c r="C117" s="70" t="s">
        <v>207</v>
      </c>
      <c r="D117" s="44" t="s">
        <v>484</v>
      </c>
      <c r="E117" s="39">
        <v>192</v>
      </c>
      <c r="F117" s="40" t="s">
        <v>3</v>
      </c>
      <c r="G117" s="105">
        <f>IFERROR(VLOOKUP(C117,Sheet5!A:D,4,0),0)</f>
        <v>5696</v>
      </c>
      <c r="H117" s="191">
        <f>IFERROR(VLOOKUP(C117,Sheet5!A:D,3,0),0)</f>
        <v>6</v>
      </c>
      <c r="I117" s="127">
        <f t="shared" si="1"/>
        <v>949.33333333333337</v>
      </c>
      <c r="J117" s="127">
        <v>32137</v>
      </c>
      <c r="K117" s="153">
        <v>2.2711224877760899E-3</v>
      </c>
      <c r="L117" s="158">
        <v>20.922526041666668</v>
      </c>
      <c r="M117" s="163"/>
    </row>
    <row r="118" spans="1:13">
      <c r="A118" s="38"/>
      <c r="B118" s="44" t="s">
        <v>131</v>
      </c>
      <c r="C118" s="70" t="s">
        <v>208</v>
      </c>
      <c r="D118" s="44" t="s">
        <v>209</v>
      </c>
      <c r="E118" s="39">
        <v>135</v>
      </c>
      <c r="F118" s="40" t="s">
        <v>3</v>
      </c>
      <c r="G118" s="105">
        <f>IFERROR(VLOOKUP(C118,Sheet5!A:D,4,0),0)</f>
        <v>2762</v>
      </c>
      <c r="H118" s="191">
        <f>IFERROR(VLOOKUP(C118,Sheet5!A:D,3,0),0)</f>
        <v>7</v>
      </c>
      <c r="I118" s="127">
        <f t="shared" si="1"/>
        <v>394.57142857142856</v>
      </c>
      <c r="J118" s="127">
        <v>20265</v>
      </c>
      <c r="K118" s="153">
        <v>1.1012711220571561E-3</v>
      </c>
      <c r="L118" s="158">
        <v>18.763888888888889</v>
      </c>
      <c r="M118" s="163"/>
    </row>
    <row r="119" spans="1:13">
      <c r="A119" s="38"/>
      <c r="B119" s="44" t="s">
        <v>131</v>
      </c>
      <c r="C119" s="70" t="s">
        <v>561</v>
      </c>
      <c r="D119" s="44" t="s">
        <v>562</v>
      </c>
      <c r="E119" s="39">
        <v>92</v>
      </c>
      <c r="F119" s="40" t="s">
        <v>21</v>
      </c>
      <c r="G119" s="105">
        <f>IFERROR(VLOOKUP(C119,Sheet5!A:D,4,0),0)</f>
        <v>1545</v>
      </c>
      <c r="H119" s="191">
        <f>IFERROR(VLOOKUP(C119,Sheet5!A:D,3,0),0)</f>
        <v>32</v>
      </c>
      <c r="I119" s="127">
        <f t="shared" si="1"/>
        <v>48.28125</v>
      </c>
      <c r="J119" s="127">
        <v>22487</v>
      </c>
      <c r="K119" s="153">
        <v>6.1602602591538961E-4</v>
      </c>
      <c r="L119" s="158">
        <v>30.552989130434781</v>
      </c>
      <c r="M119" s="163"/>
    </row>
    <row r="120" spans="1:13">
      <c r="A120" s="38"/>
      <c r="B120" s="44" t="s">
        <v>131</v>
      </c>
      <c r="C120" s="70" t="s">
        <v>210</v>
      </c>
      <c r="D120" s="44" t="s">
        <v>211</v>
      </c>
      <c r="E120" s="39">
        <v>81</v>
      </c>
      <c r="F120" s="40" t="s">
        <v>3</v>
      </c>
      <c r="G120" s="105">
        <f>IFERROR(VLOOKUP(C120,Sheet5!A:D,4,0),0)</f>
        <v>485</v>
      </c>
      <c r="H120" s="191">
        <f>IFERROR(VLOOKUP(C120,Sheet5!A:D,3,0),0)</f>
        <v>3</v>
      </c>
      <c r="I120" s="127">
        <f t="shared" si="1"/>
        <v>161.66666666666666</v>
      </c>
      <c r="J120" s="127">
        <v>6036</v>
      </c>
      <c r="K120" s="153">
        <v>1.9338033823233913E-4</v>
      </c>
      <c r="L120" s="158">
        <v>9.3148148148148149</v>
      </c>
      <c r="M120" s="163"/>
    </row>
    <row r="121" spans="1:13" ht="15" customHeight="1">
      <c r="A121" s="38"/>
      <c r="B121" s="44" t="s">
        <v>131</v>
      </c>
      <c r="C121" s="70" t="s">
        <v>212</v>
      </c>
      <c r="D121" s="44" t="s">
        <v>213</v>
      </c>
      <c r="E121" s="39">
        <v>201</v>
      </c>
      <c r="F121" s="40" t="s">
        <v>3</v>
      </c>
      <c r="G121" s="105">
        <f>IFERROR(VLOOKUP(C121,Sheet5!A:D,4,0),0)</f>
        <v>2056</v>
      </c>
      <c r="H121" s="191">
        <f>IFERROR(VLOOKUP(C121,Sheet5!A:D,3,0),0)</f>
        <v>11</v>
      </c>
      <c r="I121" s="127">
        <f t="shared" si="1"/>
        <v>186.90909090909091</v>
      </c>
      <c r="J121" s="127">
        <v>12645</v>
      </c>
      <c r="K121" s="153">
        <v>8.1977314516636958E-4</v>
      </c>
      <c r="L121" s="158">
        <v>7.8638059701492535</v>
      </c>
      <c r="M121" s="163" t="s">
        <v>544</v>
      </c>
    </row>
    <row r="122" spans="1:13">
      <c r="A122" s="38"/>
      <c r="B122" s="44" t="s">
        <v>131</v>
      </c>
      <c r="C122" s="70" t="s">
        <v>214</v>
      </c>
      <c r="D122" s="44" t="s">
        <v>215</v>
      </c>
      <c r="E122" s="39">
        <v>216</v>
      </c>
      <c r="F122" s="40" t="s">
        <v>84</v>
      </c>
      <c r="G122" s="105">
        <f>IFERROR(VLOOKUP(C122,Sheet5!A:D,4,0),0)</f>
        <v>4094</v>
      </c>
      <c r="H122" s="191">
        <f>IFERROR(VLOOKUP(C122,Sheet5!A:D,3,0),0)</f>
        <v>16</v>
      </c>
      <c r="I122" s="127">
        <f t="shared" si="1"/>
        <v>255.875</v>
      </c>
      <c r="J122" s="127">
        <v>21409</v>
      </c>
      <c r="K122" s="153">
        <v>1.6323692880890646E-3</v>
      </c>
      <c r="L122" s="158">
        <v>12.389467592592593</v>
      </c>
      <c r="M122" s="163"/>
    </row>
    <row r="123" spans="1:13">
      <c r="A123" s="38"/>
      <c r="B123" s="44" t="s">
        <v>669</v>
      </c>
      <c r="C123" s="70" t="s">
        <v>674</v>
      </c>
      <c r="D123" s="44" t="s">
        <v>675</v>
      </c>
      <c r="E123" s="39">
        <v>76</v>
      </c>
      <c r="F123" s="40" t="s">
        <v>676</v>
      </c>
      <c r="G123" s="105">
        <f>IFERROR(VLOOKUP(C123,Sheet5!A:D,4,0),0)</f>
        <v>2593.4</v>
      </c>
      <c r="H123" s="191">
        <f>IFERROR(VLOOKUP(C123,Sheet5!A:D,3,0),0)</f>
        <v>22</v>
      </c>
      <c r="I123" s="127">
        <f t="shared" si="1"/>
        <v>117.88181818181819</v>
      </c>
      <c r="J123" s="127">
        <v>46003.4</v>
      </c>
      <c r="K123" s="153">
        <v>1.0340465343747387E-3</v>
      </c>
      <c r="L123" s="158">
        <v>75.663486842105272</v>
      </c>
      <c r="M123" s="163"/>
    </row>
    <row r="124" spans="1:13">
      <c r="A124" s="38"/>
      <c r="B124" s="44" t="s">
        <v>131</v>
      </c>
      <c r="C124" s="70" t="s">
        <v>585</v>
      </c>
      <c r="D124" s="44" t="s">
        <v>566</v>
      </c>
      <c r="E124" s="39">
        <v>120</v>
      </c>
      <c r="F124" s="40" t="s">
        <v>3</v>
      </c>
      <c r="G124" s="105">
        <f>IFERROR(VLOOKUP(C124,Sheet5!A:D,4,0),0)</f>
        <v>847</v>
      </c>
      <c r="H124" s="191">
        <f>IFERROR(VLOOKUP(C124,Sheet5!A:D,3,0),0)</f>
        <v>2</v>
      </c>
      <c r="I124" s="127">
        <f t="shared" si="1"/>
        <v>423.5</v>
      </c>
      <c r="J124" s="127">
        <v>19075</v>
      </c>
      <c r="K124" s="153">
        <v>3.3771782779956958E-4</v>
      </c>
      <c r="L124" s="158">
        <v>19.869791666666668</v>
      </c>
      <c r="M124" s="163"/>
    </row>
    <row r="125" spans="1:13">
      <c r="A125" s="38"/>
      <c r="B125" s="44" t="s">
        <v>131</v>
      </c>
      <c r="C125" s="70" t="s">
        <v>220</v>
      </c>
      <c r="D125" s="44" t="s">
        <v>221</v>
      </c>
      <c r="E125" s="39">
        <v>133</v>
      </c>
      <c r="F125" s="40" t="s">
        <v>3</v>
      </c>
      <c r="G125" s="105">
        <f>IFERROR(VLOOKUP(C125,Sheet5!A:D,4,0),0)</f>
        <v>4087.6</v>
      </c>
      <c r="H125" s="191">
        <f>IFERROR(VLOOKUP(C125,Sheet5!A:D,3,0),0)</f>
        <v>23</v>
      </c>
      <c r="I125" s="127">
        <f t="shared" si="1"/>
        <v>177.72173913043477</v>
      </c>
      <c r="J125" s="127">
        <v>19572.599999999999</v>
      </c>
      <c r="K125" s="153">
        <v>1.6298174650690915E-3</v>
      </c>
      <c r="L125" s="158">
        <v>18.395300751879699</v>
      </c>
      <c r="M125" s="163"/>
    </row>
    <row r="126" spans="1:13">
      <c r="A126" s="38"/>
      <c r="B126" s="44" t="s">
        <v>131</v>
      </c>
      <c r="C126" s="70" t="s">
        <v>222</v>
      </c>
      <c r="D126" s="44" t="s">
        <v>223</v>
      </c>
      <c r="E126" s="39">
        <v>138</v>
      </c>
      <c r="F126" s="40" t="s">
        <v>3</v>
      </c>
      <c r="G126" s="105">
        <f>IFERROR(VLOOKUP(C126,Sheet5!A:D,4,0),0)</f>
        <v>1427</v>
      </c>
      <c r="H126" s="191">
        <f>IFERROR(VLOOKUP(C126,Sheet5!A:D,3,0),0)</f>
        <v>3</v>
      </c>
      <c r="I126" s="127">
        <f t="shared" si="1"/>
        <v>475.66666666666669</v>
      </c>
      <c r="J126" s="127">
        <v>9901</v>
      </c>
      <c r="K126" s="153">
        <v>5.689767889846349E-4</v>
      </c>
      <c r="L126" s="158">
        <v>8.9682971014492754</v>
      </c>
      <c r="M126" s="163"/>
    </row>
    <row r="127" spans="1:13">
      <c r="A127" s="38"/>
      <c r="B127" s="44" t="s">
        <v>677</v>
      </c>
      <c r="C127" s="70" t="s">
        <v>224</v>
      </c>
      <c r="D127" s="44" t="s">
        <v>225</v>
      </c>
      <c r="E127" s="39">
        <v>172</v>
      </c>
      <c r="F127" s="40" t="s">
        <v>3</v>
      </c>
      <c r="G127" s="105">
        <f>IFERROR(VLOOKUP(C127,Sheet5!A:D,4,0),0)</f>
        <v>8725</v>
      </c>
      <c r="H127" s="191">
        <f>IFERROR(VLOOKUP(C127,Sheet5!A:D,3,0),0)</f>
        <v>15</v>
      </c>
      <c r="I127" s="127">
        <f t="shared" si="1"/>
        <v>581.66666666666663</v>
      </c>
      <c r="J127" s="127">
        <v>62811</v>
      </c>
      <c r="K127" s="153">
        <v>3.4788524764477503E-3</v>
      </c>
      <c r="L127" s="158">
        <v>45.647529069767444</v>
      </c>
      <c r="M127" s="163"/>
    </row>
    <row r="128" spans="1:13">
      <c r="A128" s="38"/>
      <c r="B128" s="44" t="s">
        <v>669</v>
      </c>
      <c r="C128" s="70" t="s">
        <v>678</v>
      </c>
      <c r="D128" s="44" t="s">
        <v>679</v>
      </c>
      <c r="E128" s="39">
        <v>80</v>
      </c>
      <c r="F128" s="40" t="s">
        <v>145</v>
      </c>
      <c r="G128" s="105">
        <f>IFERROR(VLOOKUP(C128,Sheet5!A:D,4,0),0)</f>
        <v>0</v>
      </c>
      <c r="H128" s="191">
        <f>IFERROR(VLOOKUP(C128,Sheet5!A:D,3,0),0)</f>
        <v>0</v>
      </c>
      <c r="I128" s="127">
        <f t="shared" si="1"/>
        <v>0</v>
      </c>
      <c r="J128" s="127">
        <v>0</v>
      </c>
      <c r="K128" s="153">
        <v>0</v>
      </c>
      <c r="L128" s="158">
        <v>0</v>
      </c>
      <c r="M128" s="163"/>
    </row>
    <row r="129" spans="1:13">
      <c r="A129" s="38"/>
      <c r="B129" s="44" t="s">
        <v>131</v>
      </c>
      <c r="C129" s="70" t="s">
        <v>574</v>
      </c>
      <c r="D129" s="44" t="s">
        <v>575</v>
      </c>
      <c r="E129" s="39">
        <v>5</v>
      </c>
      <c r="F129" s="40" t="s">
        <v>84</v>
      </c>
      <c r="G129" s="105">
        <f>IFERROR(VLOOKUP(C129,Sheet5!A:D,4,0),0)</f>
        <v>0</v>
      </c>
      <c r="H129" s="191">
        <f>IFERROR(VLOOKUP(C129,Sheet5!A:D,3,0),0)</f>
        <v>0</v>
      </c>
      <c r="I129" s="127">
        <f t="shared" si="1"/>
        <v>0</v>
      </c>
      <c r="J129" s="127">
        <v>0</v>
      </c>
      <c r="K129" s="153">
        <v>0</v>
      </c>
      <c r="L129" s="158">
        <v>0</v>
      </c>
      <c r="M129" s="163"/>
    </row>
    <row r="130" spans="1:13">
      <c r="A130" s="38"/>
      <c r="B130" s="44" t="s">
        <v>131</v>
      </c>
      <c r="C130" s="41" t="s">
        <v>586</v>
      </c>
      <c r="D130" s="42" t="s">
        <v>576</v>
      </c>
      <c r="E130" s="39">
        <v>3</v>
      </c>
      <c r="F130" s="40" t="s">
        <v>24</v>
      </c>
      <c r="G130" s="105">
        <f>IFERROR(VLOOKUP(C130,Sheet5!A:D,4,0),0)</f>
        <v>0</v>
      </c>
      <c r="H130" s="191">
        <f>IFERROR(VLOOKUP(C130,Sheet5!A:D,3,0),0)</f>
        <v>0</v>
      </c>
      <c r="I130" s="127">
        <f t="shared" si="1"/>
        <v>0</v>
      </c>
      <c r="J130" s="127">
        <v>0</v>
      </c>
      <c r="K130" s="153">
        <v>0</v>
      </c>
      <c r="L130" s="158">
        <v>0</v>
      </c>
      <c r="M130" s="163"/>
    </row>
    <row r="131" spans="1:13">
      <c r="A131" s="38"/>
      <c r="B131" s="44" t="s">
        <v>131</v>
      </c>
      <c r="C131" s="70" t="s">
        <v>577</v>
      </c>
      <c r="D131" s="44" t="s">
        <v>578</v>
      </c>
      <c r="E131" s="39">
        <v>10</v>
      </c>
      <c r="F131" s="40" t="s">
        <v>84</v>
      </c>
      <c r="G131" s="105">
        <f>IFERROR(VLOOKUP(C131,Sheet5!A:D,4,0),0)</f>
        <v>0</v>
      </c>
      <c r="H131" s="191">
        <f>IFERROR(VLOOKUP(C131,Sheet5!A:D,3,0),0)</f>
        <v>0</v>
      </c>
      <c r="I131" s="127">
        <f t="shared" si="1"/>
        <v>0</v>
      </c>
      <c r="J131" s="127">
        <v>0</v>
      </c>
      <c r="K131" s="153">
        <v>0</v>
      </c>
      <c r="L131" s="158">
        <v>0</v>
      </c>
      <c r="M131" s="163"/>
    </row>
    <row r="132" spans="1:13">
      <c r="A132" s="38"/>
      <c r="B132" s="44" t="s">
        <v>677</v>
      </c>
      <c r="C132" s="70" t="s">
        <v>579</v>
      </c>
      <c r="D132" s="44" t="s">
        <v>569</v>
      </c>
      <c r="E132" s="39">
        <v>6</v>
      </c>
      <c r="F132" s="40" t="s">
        <v>21</v>
      </c>
      <c r="G132" s="105">
        <f>IFERROR(VLOOKUP(C132,Sheet5!A:D,4,0),0)</f>
        <v>930</v>
      </c>
      <c r="H132" s="191">
        <f>IFERROR(VLOOKUP(C132,Sheet5!A:D,3,0),0)</f>
        <v>93</v>
      </c>
      <c r="I132" s="127">
        <f t="shared" ref="I132:I158" si="2">IFERROR(G132/H132,0)</f>
        <v>10</v>
      </c>
      <c r="J132" s="127">
        <v>2530</v>
      </c>
      <c r="K132" s="153">
        <v>3.7081178258984614E-4</v>
      </c>
      <c r="L132" s="158">
        <v>52.708333333333336</v>
      </c>
      <c r="M132" s="163"/>
    </row>
    <row r="133" spans="1:13">
      <c r="A133" s="38"/>
      <c r="B133" s="44" t="s">
        <v>669</v>
      </c>
      <c r="C133" s="70" t="s">
        <v>587</v>
      </c>
      <c r="D133" s="44" t="s">
        <v>189</v>
      </c>
      <c r="E133" s="39">
        <v>6</v>
      </c>
      <c r="F133" s="40" t="s">
        <v>13</v>
      </c>
      <c r="G133" s="105">
        <f>IFERROR(VLOOKUP(C133,Sheet5!A:D,4,0),0)</f>
        <v>0</v>
      </c>
      <c r="H133" s="191">
        <f>IFERROR(VLOOKUP(C133,Sheet5!A:D,3,0),0)</f>
        <v>0</v>
      </c>
      <c r="I133" s="127">
        <f t="shared" si="2"/>
        <v>0</v>
      </c>
      <c r="J133" s="127">
        <v>0</v>
      </c>
      <c r="K133" s="153">
        <v>0</v>
      </c>
      <c r="L133" s="158">
        <v>0</v>
      </c>
      <c r="M133" s="163"/>
    </row>
    <row r="134" spans="1:13">
      <c r="A134" s="38"/>
      <c r="B134" s="44" t="s">
        <v>677</v>
      </c>
      <c r="C134" s="70" t="s">
        <v>563</v>
      </c>
      <c r="D134" s="44" t="s">
        <v>564</v>
      </c>
      <c r="E134" s="39">
        <v>13</v>
      </c>
      <c r="F134" s="40" t="s">
        <v>21</v>
      </c>
      <c r="G134" s="105">
        <f>IFERROR(VLOOKUP(C134,Sheet5!A:D,4,0),0)</f>
        <v>0</v>
      </c>
      <c r="H134" s="191">
        <f>IFERROR(VLOOKUP(C134,Sheet5!A:D,3,0),0)</f>
        <v>0</v>
      </c>
      <c r="I134" s="127">
        <f t="shared" si="2"/>
        <v>0</v>
      </c>
      <c r="J134" s="127">
        <v>0</v>
      </c>
      <c r="K134" s="153">
        <v>0</v>
      </c>
      <c r="L134" s="158">
        <v>0</v>
      </c>
      <c r="M134" s="163"/>
    </row>
    <row r="135" spans="1:13">
      <c r="A135" s="116"/>
      <c r="B135" s="44" t="s">
        <v>131</v>
      </c>
      <c r="C135" s="126" t="s">
        <v>833</v>
      </c>
      <c r="D135" s="117" t="s">
        <v>847</v>
      </c>
      <c r="E135" s="119">
        <v>0</v>
      </c>
      <c r="F135" s="120" t="s">
        <v>834</v>
      </c>
      <c r="G135" s="105">
        <f>IFERROR(VLOOKUP(C135,Sheet5!A:D,4,0),0)</f>
        <v>0</v>
      </c>
      <c r="H135" s="191">
        <f>IFERROR(VLOOKUP(C135,Sheet5!A:D,3,0),0)</f>
        <v>0</v>
      </c>
      <c r="I135" s="127">
        <f t="shared" si="2"/>
        <v>0</v>
      </c>
      <c r="J135" s="127">
        <v>0</v>
      </c>
      <c r="K135" s="153">
        <v>0</v>
      </c>
      <c r="L135" s="158">
        <v>0</v>
      </c>
      <c r="M135" s="172"/>
    </row>
    <row r="136" spans="1:13">
      <c r="A136" s="133"/>
      <c r="B136" s="44" t="s">
        <v>131</v>
      </c>
      <c r="C136" s="140" t="s">
        <v>845</v>
      </c>
      <c r="D136" s="139" t="s">
        <v>848</v>
      </c>
      <c r="E136" s="134">
        <v>5</v>
      </c>
      <c r="F136" s="135" t="s">
        <v>849</v>
      </c>
      <c r="G136" s="105">
        <f>IFERROR(VLOOKUP(C136,Sheet5!A:D,4,0),0)</f>
        <v>0</v>
      </c>
      <c r="H136" s="191">
        <f>IFERROR(VLOOKUP(C136,Sheet5!A:D,3,0),0)</f>
        <v>0</v>
      </c>
      <c r="I136" s="127">
        <f t="shared" si="2"/>
        <v>0</v>
      </c>
      <c r="J136" s="127">
        <v>0</v>
      </c>
      <c r="K136" s="153">
        <v>0</v>
      </c>
      <c r="L136" s="158">
        <v>0</v>
      </c>
      <c r="M136" s="173"/>
    </row>
    <row r="137" spans="1:13">
      <c r="A137" s="38"/>
      <c r="B137" s="44" t="s">
        <v>669</v>
      </c>
      <c r="C137" s="41" t="s">
        <v>580</v>
      </c>
      <c r="D137" s="44" t="s">
        <v>680</v>
      </c>
      <c r="E137" s="39">
        <v>3</v>
      </c>
      <c r="F137" s="40" t="s">
        <v>21</v>
      </c>
      <c r="G137" s="105">
        <f>IFERROR(VLOOKUP(C137,Sheet5!A:D,4,0),0)</f>
        <v>0</v>
      </c>
      <c r="H137" s="191">
        <f>IFERROR(VLOOKUP(C137,Sheet5!A:D,3,0),0)</f>
        <v>0</v>
      </c>
      <c r="I137" s="127">
        <f t="shared" si="2"/>
        <v>0</v>
      </c>
      <c r="J137" s="127">
        <v>0</v>
      </c>
      <c r="K137" s="153">
        <v>0</v>
      </c>
      <c r="L137" s="158">
        <v>0</v>
      </c>
      <c r="M137" s="163"/>
    </row>
    <row r="138" spans="1:13">
      <c r="A138" s="141"/>
      <c r="B138" s="142" t="s">
        <v>851</v>
      </c>
      <c r="C138" s="143" t="s">
        <v>850</v>
      </c>
      <c r="D138" s="142" t="s">
        <v>852</v>
      </c>
      <c r="E138" s="144">
        <v>5</v>
      </c>
      <c r="F138" s="145" t="s">
        <v>849</v>
      </c>
      <c r="G138" s="105">
        <f>IFERROR(VLOOKUP(C138,Sheet5!A:D,4,0),0)</f>
        <v>0</v>
      </c>
      <c r="H138" s="191">
        <f>IFERROR(VLOOKUP(C138,Sheet5!A:D,3,0),0)</f>
        <v>0</v>
      </c>
      <c r="I138" s="127">
        <f t="shared" si="2"/>
        <v>0</v>
      </c>
      <c r="J138" s="127">
        <v>0</v>
      </c>
      <c r="K138" s="153">
        <v>0</v>
      </c>
      <c r="L138" s="158">
        <v>0</v>
      </c>
      <c r="M138" s="167"/>
    </row>
    <row r="139" spans="1:13">
      <c r="A139" s="60" t="s">
        <v>226</v>
      </c>
      <c r="B139" s="61" t="s">
        <v>227</v>
      </c>
      <c r="C139" s="61" t="s">
        <v>58</v>
      </c>
      <c r="D139" s="61"/>
      <c r="E139" s="64">
        <v>9728.7000000000007</v>
      </c>
      <c r="F139" s="63"/>
      <c r="G139" s="64">
        <f>SUM(G82:G138)</f>
        <v>141315.5</v>
      </c>
      <c r="H139" s="203">
        <f>SUM(H82:H138)</f>
        <v>1056</v>
      </c>
      <c r="I139" s="64">
        <f t="shared" si="2"/>
        <v>133.82149621212122</v>
      </c>
      <c r="J139" s="64">
        <v>1633987.6199999999</v>
      </c>
      <c r="K139" s="154">
        <v>5.6345647809220863E-2</v>
      </c>
      <c r="L139" s="64">
        <v>20.994423972370406</v>
      </c>
      <c r="M139" s="168"/>
    </row>
    <row r="140" spans="1:13">
      <c r="A140" s="38"/>
      <c r="B140" s="77" t="s">
        <v>228</v>
      </c>
      <c r="C140" s="70" t="s">
        <v>229</v>
      </c>
      <c r="D140" s="44" t="s">
        <v>230</v>
      </c>
      <c r="E140" s="39">
        <v>780</v>
      </c>
      <c r="F140" s="40" t="s">
        <v>145</v>
      </c>
      <c r="G140" s="105">
        <f>IFERROR(VLOOKUP(C140,Sheet5!A:D,4,0),0)</f>
        <v>4765</v>
      </c>
      <c r="H140" s="191">
        <f>IFERROR(VLOOKUP(C140,Sheet5!A:D,3,0),0)</f>
        <v>56</v>
      </c>
      <c r="I140" s="127">
        <f t="shared" si="2"/>
        <v>85.089285714285708</v>
      </c>
      <c r="J140" s="127">
        <v>67586</v>
      </c>
      <c r="K140" s="153">
        <v>1.899911982839373E-3</v>
      </c>
      <c r="L140" s="158">
        <v>10.831089743589743</v>
      </c>
      <c r="M140" s="163"/>
    </row>
    <row r="141" spans="1:13">
      <c r="A141" s="44"/>
      <c r="B141" s="44" t="s">
        <v>228</v>
      </c>
      <c r="C141" s="44" t="s">
        <v>231</v>
      </c>
      <c r="D141" s="44" t="s">
        <v>232</v>
      </c>
      <c r="E141" s="39">
        <v>184</v>
      </c>
      <c r="F141" s="40" t="s">
        <v>84</v>
      </c>
      <c r="G141" s="105">
        <f>IFERROR(VLOOKUP(C141,Sheet5!A:D,4,0),0)</f>
        <v>4313</v>
      </c>
      <c r="H141" s="191">
        <f>IFERROR(VLOOKUP(C141,Sheet5!A:D,3,0),0)</f>
        <v>101</v>
      </c>
      <c r="I141" s="127">
        <f t="shared" si="2"/>
        <v>42.702970297029701</v>
      </c>
      <c r="J141" s="127">
        <v>43375.4</v>
      </c>
      <c r="K141" s="153">
        <v>1.7196894820537703E-3</v>
      </c>
      <c r="L141" s="158">
        <v>29.466983695652175</v>
      </c>
      <c r="M141" s="163"/>
    </row>
    <row r="142" spans="1:13">
      <c r="A142" s="44"/>
      <c r="B142" s="44" t="s">
        <v>228</v>
      </c>
      <c r="C142" s="44" t="s">
        <v>233</v>
      </c>
      <c r="D142" s="44" t="s">
        <v>234</v>
      </c>
      <c r="E142" s="39">
        <v>5480</v>
      </c>
      <c r="F142" s="40" t="s">
        <v>145</v>
      </c>
      <c r="G142" s="105">
        <f>IFERROR(VLOOKUP(C142,Sheet5!A:D,4,0),0)</f>
        <v>77836.2</v>
      </c>
      <c r="H142" s="191">
        <f>IFERROR(VLOOKUP(C142,Sheet5!A:D,3,0),0)</f>
        <v>2159</v>
      </c>
      <c r="I142" s="127">
        <f t="shared" si="2"/>
        <v>36.051968503937005</v>
      </c>
      <c r="J142" s="127">
        <v>479317.60000000003</v>
      </c>
      <c r="K142" s="153">
        <v>3.1035032335505142E-2</v>
      </c>
      <c r="L142" s="158">
        <v>10.933339416058395</v>
      </c>
      <c r="M142" s="163"/>
    </row>
    <row r="143" spans="1:13">
      <c r="A143" s="44"/>
      <c r="B143" s="44" t="s">
        <v>228</v>
      </c>
      <c r="C143" s="44" t="s">
        <v>235</v>
      </c>
      <c r="D143" s="44" t="s">
        <v>236</v>
      </c>
      <c r="E143" s="39">
        <v>75</v>
      </c>
      <c r="F143" s="40" t="s">
        <v>3</v>
      </c>
      <c r="G143" s="105">
        <f>IFERROR(VLOOKUP(C143,Sheet5!A:D,4,0),0)</f>
        <v>0</v>
      </c>
      <c r="H143" s="191">
        <f>IFERROR(VLOOKUP(C143,Sheet5!A:D,3,0),0)</f>
        <v>0</v>
      </c>
      <c r="I143" s="127">
        <f t="shared" si="2"/>
        <v>0</v>
      </c>
      <c r="J143" s="127">
        <v>1309</v>
      </c>
      <c r="K143" s="153">
        <v>0</v>
      </c>
      <c r="L143" s="158">
        <v>2.1816666666666666</v>
      </c>
      <c r="M143" s="163"/>
    </row>
    <row r="144" spans="1:13">
      <c r="A144" s="44"/>
      <c r="B144" s="44" t="s">
        <v>228</v>
      </c>
      <c r="C144" s="44" t="s">
        <v>681</v>
      </c>
      <c r="D144" s="44" t="s">
        <v>682</v>
      </c>
      <c r="E144" s="39">
        <v>137</v>
      </c>
      <c r="F144" s="40" t="s">
        <v>13</v>
      </c>
      <c r="G144" s="105">
        <f>IFERROR(VLOOKUP(C144,Sheet5!A:D,4,0),0)</f>
        <v>13979</v>
      </c>
      <c r="H144" s="191">
        <f>IFERROR(VLOOKUP(C144,Sheet5!A:D,3,0),0)</f>
        <v>24</v>
      </c>
      <c r="I144" s="127">
        <f t="shared" si="2"/>
        <v>582.45833333333337</v>
      </c>
      <c r="J144" s="127">
        <v>86074</v>
      </c>
      <c r="K144" s="153">
        <v>5.5737396869069457E-3</v>
      </c>
      <c r="L144" s="158">
        <v>78.534671532846716</v>
      </c>
      <c r="M144" s="163"/>
    </row>
    <row r="145" spans="1:13">
      <c r="A145" s="44"/>
      <c r="B145" s="44" t="s">
        <v>228</v>
      </c>
      <c r="C145" s="44" t="s">
        <v>239</v>
      </c>
      <c r="D145" s="44" t="s">
        <v>240</v>
      </c>
      <c r="E145" s="39">
        <v>72</v>
      </c>
      <c r="F145" s="40" t="s">
        <v>3</v>
      </c>
      <c r="G145" s="105">
        <f>IFERROR(VLOOKUP(C145,Sheet5!A:D,4,0),0)</f>
        <v>4085</v>
      </c>
      <c r="H145" s="191">
        <f>IFERROR(VLOOKUP(C145,Sheet5!A:D,3,0),0)</f>
        <v>5</v>
      </c>
      <c r="I145" s="127">
        <f t="shared" si="2"/>
        <v>817</v>
      </c>
      <c r="J145" s="127">
        <v>15022</v>
      </c>
      <c r="K145" s="153">
        <v>1.6287807869672275E-3</v>
      </c>
      <c r="L145" s="158">
        <v>26.079861111111111</v>
      </c>
      <c r="M145" s="163"/>
    </row>
    <row r="146" spans="1:13">
      <c r="A146" s="44"/>
      <c r="B146" s="44" t="s">
        <v>228</v>
      </c>
      <c r="C146" s="44" t="s">
        <v>683</v>
      </c>
      <c r="D146" s="44" t="s">
        <v>684</v>
      </c>
      <c r="E146" s="39">
        <v>112</v>
      </c>
      <c r="F146" s="40" t="s">
        <v>3</v>
      </c>
      <c r="G146" s="105">
        <f>IFERROR(VLOOKUP(C146,Sheet5!A:D,4,0),0)</f>
        <v>75</v>
      </c>
      <c r="H146" s="191">
        <f>IFERROR(VLOOKUP(C146,Sheet5!A:D,3,0),0)</f>
        <v>2</v>
      </c>
      <c r="I146" s="127">
        <f t="shared" si="2"/>
        <v>37.5</v>
      </c>
      <c r="J146" s="127">
        <v>6297</v>
      </c>
      <c r="K146" s="153">
        <v>2.9904176015310173E-5</v>
      </c>
      <c r="L146" s="158">
        <v>7.0279017857142856</v>
      </c>
      <c r="M146" s="163"/>
    </row>
    <row r="147" spans="1:13">
      <c r="A147" s="44"/>
      <c r="B147" s="44" t="s">
        <v>685</v>
      </c>
      <c r="C147" s="44" t="s">
        <v>686</v>
      </c>
      <c r="D147" s="44" t="s">
        <v>687</v>
      </c>
      <c r="E147" s="39">
        <v>24</v>
      </c>
      <c r="F147" s="40" t="s">
        <v>6</v>
      </c>
      <c r="G147" s="105">
        <f>IFERROR(VLOOKUP(C147,Sheet5!A:D,4,0),0)</f>
        <v>3420</v>
      </c>
      <c r="H147" s="191">
        <f>IFERROR(VLOOKUP(C147,Sheet5!A:D,3,0),0)</f>
        <v>17</v>
      </c>
      <c r="I147" s="127">
        <f t="shared" si="2"/>
        <v>201.1764705882353</v>
      </c>
      <c r="J147" s="127">
        <v>20782</v>
      </c>
      <c r="K147" s="153">
        <v>1.3636304262981439E-3</v>
      </c>
      <c r="L147" s="158">
        <v>108.23958333333333</v>
      </c>
      <c r="M147" s="163"/>
    </row>
    <row r="148" spans="1:13">
      <c r="A148" s="44"/>
      <c r="B148" s="44" t="s">
        <v>688</v>
      </c>
      <c r="C148" s="44" t="s">
        <v>689</v>
      </c>
      <c r="D148" s="44" t="s">
        <v>690</v>
      </c>
      <c r="E148" s="39">
        <v>56</v>
      </c>
      <c r="F148" s="40" t="s">
        <v>21</v>
      </c>
      <c r="G148" s="105">
        <f>IFERROR(VLOOKUP(C148,Sheet5!A:D,4,0),0)</f>
        <v>4491</v>
      </c>
      <c r="H148" s="191">
        <f>IFERROR(VLOOKUP(C148,Sheet5!A:D,3,0),0)</f>
        <v>207</v>
      </c>
      <c r="I148" s="127">
        <f t="shared" si="2"/>
        <v>21.695652173913043</v>
      </c>
      <c r="J148" s="127">
        <v>30395</v>
      </c>
      <c r="K148" s="153">
        <v>1.7906620597967732E-3</v>
      </c>
      <c r="L148" s="158">
        <v>67.845982142857139</v>
      </c>
      <c r="M148" s="163"/>
    </row>
    <row r="149" spans="1:13">
      <c r="A149" s="44"/>
      <c r="B149" s="44" t="s">
        <v>688</v>
      </c>
      <c r="C149" s="44" t="s">
        <v>691</v>
      </c>
      <c r="D149" s="44" t="s">
        <v>692</v>
      </c>
      <c r="E149" s="39">
        <v>20</v>
      </c>
      <c r="F149" s="40" t="s">
        <v>21</v>
      </c>
      <c r="G149" s="105">
        <f>IFERROR(VLOOKUP(C149,Sheet5!A:D,4,0),0)</f>
        <v>1330</v>
      </c>
      <c r="H149" s="191">
        <f>IFERROR(VLOOKUP(C149,Sheet5!A:D,3,0),0)</f>
        <v>65</v>
      </c>
      <c r="I149" s="127">
        <f t="shared" si="2"/>
        <v>20.46153846153846</v>
      </c>
      <c r="J149" s="127">
        <v>7441.8</v>
      </c>
      <c r="K149" s="153">
        <v>5.3030072133816708E-4</v>
      </c>
      <c r="L149" s="158">
        <v>46.511250000000004</v>
      </c>
      <c r="M149" s="163"/>
    </row>
    <row r="150" spans="1:13">
      <c r="A150" s="44"/>
      <c r="B150" s="44" t="s">
        <v>228</v>
      </c>
      <c r="C150" s="44" t="s">
        <v>693</v>
      </c>
      <c r="D150" s="44" t="s">
        <v>694</v>
      </c>
      <c r="E150" s="39">
        <v>78</v>
      </c>
      <c r="F150" s="40" t="s">
        <v>21</v>
      </c>
      <c r="G150" s="105">
        <f>IFERROR(VLOOKUP(C150,Sheet5!A:D,4,0),0)</f>
        <v>9036.0400000000009</v>
      </c>
      <c r="H150" s="191">
        <f>IFERROR(VLOOKUP(C150,Sheet5!A:D,3,0),0)</f>
        <v>296</v>
      </c>
      <c r="I150" s="127">
        <f t="shared" si="2"/>
        <v>30.527162162162163</v>
      </c>
      <c r="J150" s="127">
        <v>79408.66</v>
      </c>
      <c r="K150" s="153">
        <v>3.6028710752184449E-3</v>
      </c>
      <c r="L150" s="158">
        <v>127.25746794871796</v>
      </c>
      <c r="M150" s="163"/>
    </row>
    <row r="151" spans="1:13">
      <c r="A151" s="44"/>
      <c r="B151" s="44" t="s">
        <v>685</v>
      </c>
      <c r="C151" s="44" t="s">
        <v>244</v>
      </c>
      <c r="D151" s="44" t="s">
        <v>245</v>
      </c>
      <c r="E151" s="39">
        <v>102</v>
      </c>
      <c r="F151" s="40" t="s">
        <v>3</v>
      </c>
      <c r="G151" s="105">
        <f>IFERROR(VLOOKUP(C151,Sheet5!A:D,4,0),0)</f>
        <v>22816</v>
      </c>
      <c r="H151" s="191">
        <f>IFERROR(VLOOKUP(C151,Sheet5!A:D,3,0),0)</f>
        <v>15</v>
      </c>
      <c r="I151" s="127">
        <f t="shared" si="2"/>
        <v>1521.0666666666666</v>
      </c>
      <c r="J151" s="127">
        <v>103785</v>
      </c>
      <c r="K151" s="153">
        <v>9.0972490662042261E-3</v>
      </c>
      <c r="L151" s="158">
        <v>127.1875</v>
      </c>
      <c r="M151" s="163" t="s">
        <v>545</v>
      </c>
    </row>
    <row r="152" spans="1:13">
      <c r="A152" s="44"/>
      <c r="B152" s="44" t="s">
        <v>228</v>
      </c>
      <c r="C152" s="44" t="s">
        <v>695</v>
      </c>
      <c r="D152" s="44" t="s">
        <v>696</v>
      </c>
      <c r="E152" s="39">
        <v>27</v>
      </c>
      <c r="F152" s="40" t="s">
        <v>13</v>
      </c>
      <c r="G152" s="105">
        <f>IFERROR(VLOOKUP(C152,Sheet5!A:D,4,0),0)</f>
        <v>344</v>
      </c>
      <c r="H152" s="191">
        <f>IFERROR(VLOOKUP(C152,Sheet5!A:D,3,0),0)</f>
        <v>2</v>
      </c>
      <c r="I152" s="127">
        <f t="shared" si="2"/>
        <v>172</v>
      </c>
      <c r="J152" s="127">
        <v>5665</v>
      </c>
      <c r="K152" s="153">
        <v>1.3716048732355599E-4</v>
      </c>
      <c r="L152" s="158">
        <v>26.226851851851851</v>
      </c>
      <c r="M152" s="163"/>
    </row>
    <row r="153" spans="1:13">
      <c r="A153" s="44"/>
      <c r="B153" s="44" t="s">
        <v>228</v>
      </c>
      <c r="C153" s="44" t="s">
        <v>247</v>
      </c>
      <c r="D153" s="44" t="s">
        <v>248</v>
      </c>
      <c r="E153" s="39">
        <v>145</v>
      </c>
      <c r="F153" s="40" t="s">
        <v>3</v>
      </c>
      <c r="G153" s="105">
        <f>IFERROR(VLOOKUP(C153,Sheet5!A:D,4,0),0)</f>
        <v>7965</v>
      </c>
      <c r="H153" s="191">
        <f>IFERROR(VLOOKUP(C153,Sheet5!A:D,3,0),0)</f>
        <v>8</v>
      </c>
      <c r="I153" s="127">
        <f t="shared" si="2"/>
        <v>995.625</v>
      </c>
      <c r="J153" s="127">
        <v>71084</v>
      </c>
      <c r="K153" s="153">
        <v>3.1758234928259406E-3</v>
      </c>
      <c r="L153" s="158">
        <v>61.279310344827586</v>
      </c>
      <c r="M153" s="163"/>
    </row>
    <row r="154" spans="1:13">
      <c r="A154" s="44"/>
      <c r="B154" s="44" t="s">
        <v>228</v>
      </c>
      <c r="C154" s="44" t="s">
        <v>249</v>
      </c>
      <c r="D154" s="44" t="s">
        <v>250</v>
      </c>
      <c r="E154" s="39">
        <v>101</v>
      </c>
      <c r="F154" s="40" t="s">
        <v>3</v>
      </c>
      <c r="G154" s="105">
        <f>IFERROR(VLOOKUP(C154,Sheet5!A:D,4,0),0)</f>
        <v>2416</v>
      </c>
      <c r="H154" s="191">
        <f>IFERROR(VLOOKUP(C154,Sheet5!A:D,3,0),0)</f>
        <v>2</v>
      </c>
      <c r="I154" s="127">
        <f t="shared" si="2"/>
        <v>1208</v>
      </c>
      <c r="J154" s="127">
        <v>30071</v>
      </c>
      <c r="K154" s="153">
        <v>9.6331319003985835E-4</v>
      </c>
      <c r="L154" s="158">
        <v>37.216584158415841</v>
      </c>
      <c r="M154" s="163"/>
    </row>
    <row r="155" spans="1:13">
      <c r="A155" s="44"/>
      <c r="B155" s="44" t="s">
        <v>228</v>
      </c>
      <c r="C155" s="44" t="s">
        <v>251</v>
      </c>
      <c r="D155" s="44" t="s">
        <v>252</v>
      </c>
      <c r="E155" s="39">
        <v>92</v>
      </c>
      <c r="F155" s="40" t="s">
        <v>3</v>
      </c>
      <c r="G155" s="105">
        <f>IFERROR(VLOOKUP(C155,Sheet5!A:D,4,0),0)</f>
        <v>3261</v>
      </c>
      <c r="H155" s="191">
        <f>IFERROR(VLOOKUP(C155,Sheet5!A:D,3,0),0)</f>
        <v>9</v>
      </c>
      <c r="I155" s="127">
        <f t="shared" si="2"/>
        <v>362.33333333333331</v>
      </c>
      <c r="J155" s="127">
        <v>23773</v>
      </c>
      <c r="K155" s="153">
        <v>1.3002335731456863E-3</v>
      </c>
      <c r="L155" s="158">
        <v>32.300271739130437</v>
      </c>
      <c r="M155" s="163"/>
    </row>
    <row r="156" spans="1:13">
      <c r="A156" s="38"/>
      <c r="B156" s="44" t="s">
        <v>228</v>
      </c>
      <c r="C156" s="70" t="s">
        <v>253</v>
      </c>
      <c r="D156" s="44" t="s">
        <v>254</v>
      </c>
      <c r="E156" s="39">
        <v>346</v>
      </c>
      <c r="F156" s="40" t="s">
        <v>21</v>
      </c>
      <c r="G156" s="105">
        <f>IFERROR(VLOOKUP(C156,Sheet5!A:D,4,0),0)</f>
        <v>13440.1</v>
      </c>
      <c r="H156" s="191">
        <f>IFERROR(VLOOKUP(C156,Sheet5!A:D,3,0),0)</f>
        <v>441</v>
      </c>
      <c r="I156" s="127">
        <f t="shared" si="2"/>
        <v>30.476417233560092</v>
      </c>
      <c r="J156" s="127">
        <v>109949.15000000001</v>
      </c>
      <c r="K156" s="153">
        <v>5.3588682141782699E-3</v>
      </c>
      <c r="L156" s="158">
        <v>39.7215137283237</v>
      </c>
      <c r="M156" s="163"/>
    </row>
    <row r="157" spans="1:13">
      <c r="A157" s="38"/>
      <c r="B157" s="44" t="s">
        <v>228</v>
      </c>
      <c r="C157" s="70" t="s">
        <v>255</v>
      </c>
      <c r="D157" s="44" t="s">
        <v>256</v>
      </c>
      <c r="E157" s="39">
        <v>300</v>
      </c>
      <c r="F157" s="40" t="s">
        <v>3</v>
      </c>
      <c r="G157" s="105">
        <f>IFERROR(VLOOKUP(C157,Sheet5!A:D,4,0),0)</f>
        <v>6147</v>
      </c>
      <c r="H157" s="191">
        <f>IFERROR(VLOOKUP(C157,Sheet5!A:D,3,0),0)</f>
        <v>10</v>
      </c>
      <c r="I157" s="127">
        <f t="shared" si="2"/>
        <v>614.70000000000005</v>
      </c>
      <c r="J157" s="127">
        <v>42242</v>
      </c>
      <c r="K157" s="153">
        <v>2.4509462662148217E-3</v>
      </c>
      <c r="L157" s="158">
        <v>17.600833333333334</v>
      </c>
      <c r="M157" s="163"/>
    </row>
    <row r="158" spans="1:13">
      <c r="A158" s="38"/>
      <c r="B158" s="44" t="s">
        <v>697</v>
      </c>
      <c r="C158" s="70" t="s">
        <v>698</v>
      </c>
      <c r="D158" s="44" t="s">
        <v>699</v>
      </c>
      <c r="E158" s="39">
        <v>308</v>
      </c>
      <c r="F158" s="40" t="s">
        <v>3</v>
      </c>
      <c r="G158" s="105">
        <f>IFERROR(VLOOKUP(C158,Sheet5!A:D,4,0),0)</f>
        <v>2185</v>
      </c>
      <c r="H158" s="191">
        <f>IFERROR(VLOOKUP(C158,Sheet5!A:D,3,0),0)</f>
        <v>5</v>
      </c>
      <c r="I158" s="127">
        <f t="shared" si="2"/>
        <v>437</v>
      </c>
      <c r="J158" s="127">
        <v>77017</v>
      </c>
      <c r="K158" s="153">
        <v>8.7120832791270301E-4</v>
      </c>
      <c r="L158" s="158">
        <v>31.256899350649352</v>
      </c>
      <c r="M158" s="163"/>
    </row>
    <row r="159" spans="1:13">
      <c r="A159" s="38"/>
      <c r="B159" s="44" t="s">
        <v>228</v>
      </c>
      <c r="C159" s="70" t="s">
        <v>257</v>
      </c>
      <c r="D159" s="44" t="s">
        <v>258</v>
      </c>
      <c r="E159" s="39">
        <v>68</v>
      </c>
      <c r="F159" s="40" t="s">
        <v>16</v>
      </c>
      <c r="G159" s="105">
        <v>4999</v>
      </c>
      <c r="H159" s="191">
        <v>1</v>
      </c>
      <c r="I159" s="127">
        <v>4999</v>
      </c>
      <c r="J159" s="127">
        <v>34145</v>
      </c>
      <c r="K159" s="153">
        <v>1.9932130120071407E-3</v>
      </c>
      <c r="L159" s="158">
        <v>62.766544117647058</v>
      </c>
      <c r="M159" s="163"/>
    </row>
    <row r="160" spans="1:13">
      <c r="A160" s="38"/>
      <c r="B160" s="44" t="s">
        <v>228</v>
      </c>
      <c r="C160" s="70" t="s">
        <v>259</v>
      </c>
      <c r="D160" s="44" t="s">
        <v>260</v>
      </c>
      <c r="E160" s="39">
        <v>1255</v>
      </c>
      <c r="F160" s="40" t="s">
        <v>3</v>
      </c>
      <c r="G160" s="105">
        <v>35807.06</v>
      </c>
      <c r="H160" s="191">
        <v>136</v>
      </c>
      <c r="I160" s="127">
        <v>263.28720588235291</v>
      </c>
      <c r="J160" s="127">
        <v>239961.57</v>
      </c>
      <c r="K160" s="153">
        <v>1.427707499774363E-2</v>
      </c>
      <c r="L160" s="158">
        <v>23.900554780876494</v>
      </c>
      <c r="M160" s="163"/>
    </row>
    <row r="161" spans="1:13">
      <c r="A161" s="101"/>
      <c r="B161" s="44" t="s">
        <v>228</v>
      </c>
      <c r="C161" s="110" t="s">
        <v>812</v>
      </c>
      <c r="D161" s="111" t="s">
        <v>811</v>
      </c>
      <c r="E161" s="104">
        <v>24</v>
      </c>
      <c r="F161" s="112" t="s">
        <v>813</v>
      </c>
      <c r="G161" s="105">
        <v>3448</v>
      </c>
      <c r="H161" s="191">
        <v>5</v>
      </c>
      <c r="I161" s="127">
        <v>689.6</v>
      </c>
      <c r="J161" s="127">
        <v>12108.1</v>
      </c>
      <c r="K161" s="153">
        <v>1.3747946520105264E-3</v>
      </c>
      <c r="L161" s="158">
        <v>63.063020833333333</v>
      </c>
      <c r="M161" s="170"/>
    </row>
    <row r="162" spans="1:13">
      <c r="A162" s="38"/>
      <c r="B162" s="44" t="s">
        <v>228</v>
      </c>
      <c r="C162" s="70" t="s">
        <v>700</v>
      </c>
      <c r="D162" s="44" t="s">
        <v>701</v>
      </c>
      <c r="E162" s="39">
        <v>124</v>
      </c>
      <c r="F162" s="40" t="s">
        <v>673</v>
      </c>
      <c r="G162" s="105">
        <v>4950.3999999999996</v>
      </c>
      <c r="H162" s="191">
        <v>98</v>
      </c>
      <c r="I162" s="127">
        <v>50.514285714285712</v>
      </c>
      <c r="J162" s="127">
        <v>40035.4</v>
      </c>
      <c r="K162" s="153">
        <v>1.9738351059492196E-3</v>
      </c>
      <c r="L162" s="158">
        <v>40.358266129032259</v>
      </c>
      <c r="M162" s="163"/>
    </row>
    <row r="163" spans="1:13">
      <c r="A163" s="38"/>
      <c r="B163" s="44" t="s">
        <v>228</v>
      </c>
      <c r="C163" s="70" t="s">
        <v>702</v>
      </c>
      <c r="D163" s="44" t="s">
        <v>703</v>
      </c>
      <c r="E163" s="39">
        <v>54</v>
      </c>
      <c r="F163" s="40" t="s">
        <v>16</v>
      </c>
      <c r="G163" s="105">
        <v>0</v>
      </c>
      <c r="H163" s="191">
        <v>0</v>
      </c>
      <c r="I163" s="127">
        <v>0</v>
      </c>
      <c r="J163" s="127">
        <v>55162</v>
      </c>
      <c r="K163" s="153">
        <v>0</v>
      </c>
      <c r="L163" s="158">
        <v>127.68981481481481</v>
      </c>
      <c r="M163" s="163"/>
    </row>
    <row r="164" spans="1:13">
      <c r="A164" s="38"/>
      <c r="B164" s="44" t="s">
        <v>228</v>
      </c>
      <c r="C164" s="70" t="s">
        <v>704</v>
      </c>
      <c r="D164" s="44" t="s">
        <v>705</v>
      </c>
      <c r="E164" s="39">
        <v>105</v>
      </c>
      <c r="F164" s="40" t="s">
        <v>673</v>
      </c>
      <c r="G164" s="105">
        <v>1206</v>
      </c>
      <c r="H164" s="191">
        <v>3</v>
      </c>
      <c r="I164" s="127">
        <v>402</v>
      </c>
      <c r="J164" s="127">
        <v>7319</v>
      </c>
      <c r="K164" s="153">
        <v>4.8085915032618757E-4</v>
      </c>
      <c r="L164" s="158">
        <v>8.7130952380952387</v>
      </c>
      <c r="M164" s="163"/>
    </row>
    <row r="165" spans="1:13">
      <c r="A165" s="101"/>
      <c r="B165" s="44" t="s">
        <v>228</v>
      </c>
      <c r="C165" s="70" t="s">
        <v>810</v>
      </c>
      <c r="D165" s="102" t="s">
        <v>846</v>
      </c>
      <c r="E165" s="104">
        <v>32</v>
      </c>
      <c r="F165" s="40" t="s">
        <v>6</v>
      </c>
      <c r="G165" s="105">
        <v>923.9</v>
      </c>
      <c r="H165" s="191">
        <v>13</v>
      </c>
      <c r="I165" s="127">
        <v>71.069230769230771</v>
      </c>
      <c r="J165" s="127">
        <v>11742.999999999998</v>
      </c>
      <c r="K165" s="153">
        <v>3.6837957627393423E-4</v>
      </c>
      <c r="L165" s="158">
        <v>45.871093749999993</v>
      </c>
      <c r="M165" s="170"/>
    </row>
    <row r="166" spans="1:13">
      <c r="A166" s="38"/>
      <c r="B166" s="44" t="s">
        <v>228</v>
      </c>
      <c r="C166" s="70" t="s">
        <v>268</v>
      </c>
      <c r="D166" s="44" t="s">
        <v>269</v>
      </c>
      <c r="E166" s="39">
        <v>37</v>
      </c>
      <c r="F166" s="40" t="s">
        <v>6</v>
      </c>
      <c r="G166" s="105">
        <v>5489</v>
      </c>
      <c r="H166" s="191">
        <v>6</v>
      </c>
      <c r="I166" s="127">
        <v>914.83333333333337</v>
      </c>
      <c r="J166" s="127">
        <v>24285</v>
      </c>
      <c r="K166" s="153">
        <v>2.1885869619738341E-3</v>
      </c>
      <c r="L166" s="158">
        <v>82.043918918918919</v>
      </c>
      <c r="M166" s="163" t="s">
        <v>546</v>
      </c>
    </row>
    <row r="167" spans="1:13">
      <c r="A167" s="38"/>
      <c r="B167" s="44" t="s">
        <v>228</v>
      </c>
      <c r="C167" s="78" t="s">
        <v>270</v>
      </c>
      <c r="D167" s="44" t="s">
        <v>271</v>
      </c>
      <c r="E167" s="39">
        <v>77</v>
      </c>
      <c r="F167" s="40" t="s">
        <v>3</v>
      </c>
      <c r="G167" s="105">
        <v>271</v>
      </c>
      <c r="H167" s="191">
        <v>1</v>
      </c>
      <c r="I167" s="127">
        <v>271</v>
      </c>
      <c r="J167" s="127">
        <v>10446</v>
      </c>
      <c r="K167" s="153">
        <v>1.0805375600198743E-4</v>
      </c>
      <c r="L167" s="158">
        <v>16.957792207792206</v>
      </c>
      <c r="M167" s="163"/>
    </row>
    <row r="168" spans="1:13">
      <c r="A168" s="116"/>
      <c r="B168" s="117" t="s">
        <v>697</v>
      </c>
      <c r="C168" s="118" t="s">
        <v>828</v>
      </c>
      <c r="D168" s="117" t="s">
        <v>829</v>
      </c>
      <c r="E168" s="119">
        <v>183</v>
      </c>
      <c r="F168" s="120" t="s">
        <v>830</v>
      </c>
      <c r="G168" s="105">
        <v>1604</v>
      </c>
      <c r="H168" s="191">
        <v>2</v>
      </c>
      <c r="I168" s="127">
        <v>802</v>
      </c>
      <c r="J168" s="127">
        <v>19087</v>
      </c>
      <c r="K168" s="153">
        <v>6.3955064438076686E-4</v>
      </c>
      <c r="L168" s="158">
        <v>13.037568306010929</v>
      </c>
      <c r="M168" s="172"/>
    </row>
    <row r="169" spans="1:13">
      <c r="A169" s="38"/>
      <c r="B169" s="44" t="s">
        <v>228</v>
      </c>
      <c r="C169" s="78" t="s">
        <v>272</v>
      </c>
      <c r="D169" s="44" t="s">
        <v>273</v>
      </c>
      <c r="E169" s="39">
        <v>321</v>
      </c>
      <c r="F169" s="40" t="s">
        <v>84</v>
      </c>
      <c r="G169" s="105">
        <v>8562</v>
      </c>
      <c r="H169" s="191">
        <v>51</v>
      </c>
      <c r="I169" s="127">
        <v>167.88235294117646</v>
      </c>
      <c r="J169" s="127">
        <v>63118.200000000004</v>
      </c>
      <c r="K169" s="153">
        <v>3.4138607339078094E-3</v>
      </c>
      <c r="L169" s="158">
        <v>24.578738317757011</v>
      </c>
      <c r="M169" s="163"/>
    </row>
    <row r="170" spans="1:13">
      <c r="A170" s="38"/>
      <c r="B170" s="44" t="s">
        <v>228</v>
      </c>
      <c r="C170" s="78" t="s">
        <v>274</v>
      </c>
      <c r="D170" s="44" t="s">
        <v>275</v>
      </c>
      <c r="E170" s="39">
        <v>148</v>
      </c>
      <c r="F170" s="40" t="s">
        <v>84</v>
      </c>
      <c r="G170" s="105">
        <v>5404.43</v>
      </c>
      <c r="H170" s="191">
        <v>79</v>
      </c>
      <c r="I170" s="127">
        <v>68.410506329113929</v>
      </c>
      <c r="J170" s="127">
        <v>41618.400000000001</v>
      </c>
      <c r="K170" s="153">
        <v>2.1548670130989702E-3</v>
      </c>
      <c r="L170" s="158">
        <v>35.150675675675679</v>
      </c>
      <c r="M170" s="163"/>
    </row>
    <row r="171" spans="1:13">
      <c r="A171" s="38"/>
      <c r="B171" s="77" t="s">
        <v>228</v>
      </c>
      <c r="C171" s="79" t="s">
        <v>706</v>
      </c>
      <c r="D171" s="44" t="s">
        <v>707</v>
      </c>
      <c r="E171" s="39">
        <v>113</v>
      </c>
      <c r="F171" s="40" t="s">
        <v>84</v>
      </c>
      <c r="G171" s="105">
        <v>3374</v>
      </c>
      <c r="H171" s="191">
        <v>20</v>
      </c>
      <c r="I171" s="127">
        <v>168.7</v>
      </c>
      <c r="J171" s="127">
        <v>27728</v>
      </c>
      <c r="K171" s="153">
        <v>1.3452891983420871E-3</v>
      </c>
      <c r="L171" s="158">
        <v>30.672566371681416</v>
      </c>
      <c r="M171" s="163"/>
    </row>
    <row r="172" spans="1:13">
      <c r="A172" s="38"/>
      <c r="B172" s="44" t="s">
        <v>228</v>
      </c>
      <c r="C172" s="78" t="s">
        <v>708</v>
      </c>
      <c r="D172" s="44" t="s">
        <v>709</v>
      </c>
      <c r="E172" s="39">
        <v>202</v>
      </c>
      <c r="F172" s="40" t="s">
        <v>84</v>
      </c>
      <c r="G172" s="105">
        <v>14607</v>
      </c>
      <c r="H172" s="191">
        <v>373</v>
      </c>
      <c r="I172" s="127">
        <v>39.160857908847184</v>
      </c>
      <c r="J172" s="127">
        <v>108367.2</v>
      </c>
      <c r="K172" s="153">
        <v>5.824137320741809E-3</v>
      </c>
      <c r="L172" s="158">
        <v>67.058910891089113</v>
      </c>
      <c r="M172" s="163"/>
    </row>
    <row r="173" spans="1:13">
      <c r="A173" s="38"/>
      <c r="B173" s="44" t="s">
        <v>228</v>
      </c>
      <c r="C173" s="78" t="s">
        <v>278</v>
      </c>
      <c r="D173" s="44" t="s">
        <v>279</v>
      </c>
      <c r="E173" s="39">
        <v>137</v>
      </c>
      <c r="F173" s="40" t="s">
        <v>3</v>
      </c>
      <c r="G173" s="105">
        <v>2003</v>
      </c>
      <c r="H173" s="191">
        <v>1</v>
      </c>
      <c r="I173" s="127">
        <v>2003</v>
      </c>
      <c r="J173" s="127">
        <v>11367</v>
      </c>
      <c r="K173" s="153">
        <v>7.9864086078221708E-4</v>
      </c>
      <c r="L173" s="158">
        <v>10.371350364963504</v>
      </c>
      <c r="M173" s="163" t="s">
        <v>547</v>
      </c>
    </row>
    <row r="174" spans="1:13">
      <c r="A174" s="38"/>
      <c r="B174" s="44" t="s">
        <v>228</v>
      </c>
      <c r="C174" s="78" t="s">
        <v>710</v>
      </c>
      <c r="D174" s="44" t="s">
        <v>711</v>
      </c>
      <c r="E174" s="39">
        <v>72</v>
      </c>
      <c r="F174" s="40" t="s">
        <v>13</v>
      </c>
      <c r="G174" s="105">
        <v>598</v>
      </c>
      <c r="H174" s="191">
        <v>3</v>
      </c>
      <c r="I174" s="127">
        <v>199.33333333333334</v>
      </c>
      <c r="J174" s="127">
        <v>4471</v>
      </c>
      <c r="K174" s="153">
        <v>2.3843596342873978E-4</v>
      </c>
      <c r="L174" s="158">
        <v>7.7621527777777777</v>
      </c>
      <c r="M174" s="163"/>
    </row>
    <row r="175" spans="1:13">
      <c r="A175" s="38"/>
      <c r="B175" s="44" t="s">
        <v>228</v>
      </c>
      <c r="C175" s="78" t="s">
        <v>284</v>
      </c>
      <c r="D175" s="44" t="s">
        <v>807</v>
      </c>
      <c r="E175" s="39">
        <v>89</v>
      </c>
      <c r="F175" s="40" t="s">
        <v>3</v>
      </c>
      <c r="G175" s="105">
        <v>1805</v>
      </c>
      <c r="H175" s="191">
        <v>10</v>
      </c>
      <c r="I175" s="127">
        <v>180.5</v>
      </c>
      <c r="J175" s="127">
        <v>12188</v>
      </c>
      <c r="K175" s="153">
        <v>7.1969383610179813E-4</v>
      </c>
      <c r="L175" s="158">
        <v>17.117977528089888</v>
      </c>
      <c r="M175" s="163"/>
    </row>
    <row r="176" spans="1:13">
      <c r="A176" s="38"/>
      <c r="B176" s="44" t="s">
        <v>228</v>
      </c>
      <c r="C176" s="78" t="s">
        <v>285</v>
      </c>
      <c r="D176" s="44" t="s">
        <v>286</v>
      </c>
      <c r="E176" s="39">
        <v>201</v>
      </c>
      <c r="F176" s="40" t="s">
        <v>84</v>
      </c>
      <c r="G176" s="105">
        <v>3080.9</v>
      </c>
      <c r="H176" s="191">
        <v>15</v>
      </c>
      <c r="I176" s="127">
        <v>205.39333333333335</v>
      </c>
      <c r="J176" s="127">
        <v>29051.400000000005</v>
      </c>
      <c r="K176" s="153">
        <v>1.2284236784742548E-3</v>
      </c>
      <c r="L176" s="158">
        <v>18.066791044776121</v>
      </c>
      <c r="M176" s="163"/>
    </row>
    <row r="177" spans="1:13" s="24" customFormat="1">
      <c r="A177" s="38"/>
      <c r="B177" s="44" t="s">
        <v>228</v>
      </c>
      <c r="C177" s="78" t="s">
        <v>712</v>
      </c>
      <c r="D177" s="44" t="s">
        <v>713</v>
      </c>
      <c r="E177" s="58">
        <v>361</v>
      </c>
      <c r="F177" s="59" t="s">
        <v>169</v>
      </c>
      <c r="G177" s="105">
        <v>5767</v>
      </c>
      <c r="H177" s="191">
        <v>73</v>
      </c>
      <c r="I177" s="127">
        <v>79</v>
      </c>
      <c r="J177" s="127">
        <v>52668</v>
      </c>
      <c r="K177" s="153">
        <v>2.2994317744039171E-3</v>
      </c>
      <c r="L177" s="158">
        <v>18.236842105263158</v>
      </c>
      <c r="M177" s="163"/>
    </row>
    <row r="178" spans="1:13">
      <c r="A178" s="38"/>
      <c r="B178" s="44" t="s">
        <v>228</v>
      </c>
      <c r="C178" s="78" t="s">
        <v>287</v>
      </c>
      <c r="D178" s="77" t="s">
        <v>288</v>
      </c>
      <c r="E178" s="39">
        <v>100</v>
      </c>
      <c r="F178" s="40" t="s">
        <v>145</v>
      </c>
      <c r="G178" s="105">
        <v>90.01</v>
      </c>
      <c r="H178" s="191">
        <v>3</v>
      </c>
      <c r="I178" s="127">
        <v>30.003333333333334</v>
      </c>
      <c r="J178" s="127">
        <v>5160.32</v>
      </c>
      <c r="K178" s="153">
        <v>3.5888998441840916E-5</v>
      </c>
      <c r="L178" s="158">
        <v>6.4503999999999992</v>
      </c>
      <c r="M178" s="163"/>
    </row>
    <row r="179" spans="1:13">
      <c r="A179" s="38"/>
      <c r="B179" s="44" t="s">
        <v>697</v>
      </c>
      <c r="C179" s="78" t="s">
        <v>714</v>
      </c>
      <c r="D179" s="77" t="s">
        <v>715</v>
      </c>
      <c r="E179" s="39">
        <v>100</v>
      </c>
      <c r="F179" s="40" t="s">
        <v>531</v>
      </c>
      <c r="G179" s="105">
        <v>4739.7</v>
      </c>
      <c r="H179" s="191">
        <v>64</v>
      </c>
      <c r="I179" s="127">
        <v>74.057812499999997</v>
      </c>
      <c r="J179" s="127">
        <v>33108.899999999994</v>
      </c>
      <c r="K179" s="153">
        <v>1.8898243074635416E-3</v>
      </c>
      <c r="L179" s="158">
        <v>41.386124999999993</v>
      </c>
      <c r="M179" s="163"/>
    </row>
    <row r="180" spans="1:13">
      <c r="A180" s="38"/>
      <c r="B180" s="44" t="s">
        <v>228</v>
      </c>
      <c r="C180" s="78" t="s">
        <v>716</v>
      </c>
      <c r="D180" s="77" t="s">
        <v>717</v>
      </c>
      <c r="E180" s="39">
        <v>5</v>
      </c>
      <c r="F180" s="40" t="s">
        <v>84</v>
      </c>
      <c r="G180" s="105">
        <v>0</v>
      </c>
      <c r="H180" s="191">
        <v>0</v>
      </c>
      <c r="I180" s="127">
        <v>0</v>
      </c>
      <c r="J180" s="127">
        <v>0</v>
      </c>
      <c r="K180" s="153">
        <v>0</v>
      </c>
      <c r="L180" s="158">
        <v>0</v>
      </c>
      <c r="M180" s="163"/>
    </row>
    <row r="181" spans="1:13">
      <c r="A181" s="38"/>
      <c r="B181" s="44" t="s">
        <v>228</v>
      </c>
      <c r="C181" s="78" t="s">
        <v>718</v>
      </c>
      <c r="D181" s="77" t="s">
        <v>719</v>
      </c>
      <c r="E181" s="39">
        <v>5</v>
      </c>
      <c r="F181" s="40" t="s">
        <v>16</v>
      </c>
      <c r="G181" s="105">
        <v>0</v>
      </c>
      <c r="H181" s="191">
        <v>0</v>
      </c>
      <c r="I181" s="127">
        <v>0</v>
      </c>
      <c r="J181" s="127">
        <v>0</v>
      </c>
      <c r="K181" s="153">
        <v>0</v>
      </c>
      <c r="L181" s="158">
        <v>0</v>
      </c>
      <c r="M181" s="163"/>
    </row>
    <row r="182" spans="1:13">
      <c r="A182" s="38"/>
      <c r="B182" s="44" t="s">
        <v>228</v>
      </c>
      <c r="C182" s="78" t="s">
        <v>720</v>
      </c>
      <c r="D182" s="77" t="s">
        <v>721</v>
      </c>
      <c r="E182" s="39">
        <v>15</v>
      </c>
      <c r="F182" s="40" t="s">
        <v>13</v>
      </c>
      <c r="G182" s="105">
        <v>0</v>
      </c>
      <c r="H182" s="191">
        <v>0</v>
      </c>
      <c r="I182" s="127">
        <v>0</v>
      </c>
      <c r="J182" s="127">
        <v>0</v>
      </c>
      <c r="K182" s="153">
        <v>0</v>
      </c>
      <c r="L182" s="158">
        <v>0</v>
      </c>
      <c r="M182" s="163"/>
    </row>
    <row r="183" spans="1:13">
      <c r="A183" s="38"/>
      <c r="B183" s="44" t="s">
        <v>228</v>
      </c>
      <c r="C183" s="78" t="s">
        <v>722</v>
      </c>
      <c r="D183" s="77" t="s">
        <v>723</v>
      </c>
      <c r="E183" s="39">
        <v>20</v>
      </c>
      <c r="F183" s="40" t="s">
        <v>16</v>
      </c>
      <c r="G183" s="105">
        <v>0</v>
      </c>
      <c r="H183" s="191">
        <v>0</v>
      </c>
      <c r="I183" s="127">
        <v>0</v>
      </c>
      <c r="J183" s="127">
        <v>0</v>
      </c>
      <c r="K183" s="153">
        <v>0</v>
      </c>
      <c r="L183" s="158">
        <v>0</v>
      </c>
      <c r="M183" s="163"/>
    </row>
    <row r="184" spans="1:13">
      <c r="A184" s="38"/>
      <c r="B184" s="44" t="s">
        <v>724</v>
      </c>
      <c r="C184" s="78" t="s">
        <v>725</v>
      </c>
      <c r="D184" s="77" t="s">
        <v>549</v>
      </c>
      <c r="E184" s="39">
        <v>5</v>
      </c>
      <c r="F184" s="40" t="s">
        <v>16</v>
      </c>
      <c r="G184" s="105">
        <v>0</v>
      </c>
      <c r="H184" s="191">
        <v>0</v>
      </c>
      <c r="I184" s="127">
        <v>0</v>
      </c>
      <c r="J184" s="127">
        <v>0</v>
      </c>
      <c r="K184" s="153">
        <v>0</v>
      </c>
      <c r="L184" s="158">
        <v>0</v>
      </c>
      <c r="M184" s="163"/>
    </row>
    <row r="185" spans="1:13">
      <c r="A185" s="38"/>
      <c r="B185" s="44" t="s">
        <v>228</v>
      </c>
      <c r="C185" s="70" t="s">
        <v>726</v>
      </c>
      <c r="D185" s="44" t="s">
        <v>262</v>
      </c>
      <c r="E185" s="39">
        <v>5</v>
      </c>
      <c r="F185" s="40" t="s">
        <v>16</v>
      </c>
      <c r="G185" s="105">
        <v>0</v>
      </c>
      <c r="H185" s="191">
        <v>0</v>
      </c>
      <c r="I185" s="127">
        <v>0</v>
      </c>
      <c r="J185" s="127">
        <v>23734</v>
      </c>
      <c r="K185" s="153">
        <v>0</v>
      </c>
      <c r="L185" s="158">
        <v>593.35</v>
      </c>
      <c r="M185" s="163"/>
    </row>
    <row r="186" spans="1:13">
      <c r="A186" s="38"/>
      <c r="B186" s="44" t="s">
        <v>228</v>
      </c>
      <c r="C186" s="78" t="s">
        <v>727</v>
      </c>
      <c r="D186" s="77" t="s">
        <v>728</v>
      </c>
      <c r="E186" s="39">
        <v>1.5</v>
      </c>
      <c r="F186" s="40" t="s">
        <v>21</v>
      </c>
      <c r="G186" s="105">
        <v>440</v>
      </c>
      <c r="H186" s="191">
        <v>44</v>
      </c>
      <c r="I186" s="127">
        <v>10</v>
      </c>
      <c r="J186" s="127">
        <v>1300</v>
      </c>
      <c r="K186" s="153">
        <v>1.7543783262315301E-4</v>
      </c>
      <c r="L186" s="158">
        <v>108.33333333333333</v>
      </c>
      <c r="M186" s="163"/>
    </row>
    <row r="187" spans="1:13">
      <c r="A187" s="38"/>
      <c r="B187" s="44" t="s">
        <v>228</v>
      </c>
      <c r="C187" s="78" t="s">
        <v>729</v>
      </c>
      <c r="D187" s="77" t="s">
        <v>290</v>
      </c>
      <c r="E187" s="39">
        <v>90</v>
      </c>
      <c r="F187" s="40" t="s">
        <v>145</v>
      </c>
      <c r="G187" s="105">
        <v>0</v>
      </c>
      <c r="H187" s="191">
        <v>0</v>
      </c>
      <c r="I187" s="127">
        <v>0</v>
      </c>
      <c r="J187" s="127">
        <v>0</v>
      </c>
      <c r="K187" s="153">
        <v>0</v>
      </c>
      <c r="L187" s="158">
        <v>0</v>
      </c>
      <c r="M187" s="163"/>
    </row>
    <row r="188" spans="1:13">
      <c r="A188" s="141"/>
      <c r="B188" s="44" t="s">
        <v>228</v>
      </c>
      <c r="C188" s="146" t="s">
        <v>853</v>
      </c>
      <c r="D188" s="147" t="s">
        <v>854</v>
      </c>
      <c r="E188" s="144">
        <v>7</v>
      </c>
      <c r="F188" s="145" t="s">
        <v>855</v>
      </c>
      <c r="G188" s="105">
        <v>0</v>
      </c>
      <c r="H188" s="191">
        <v>0</v>
      </c>
      <c r="I188" s="127">
        <v>0</v>
      </c>
      <c r="J188" s="127">
        <v>0</v>
      </c>
      <c r="K188" s="153">
        <v>0</v>
      </c>
      <c r="L188" s="158">
        <v>0</v>
      </c>
      <c r="M188" s="167"/>
    </row>
    <row r="189" spans="1:13">
      <c r="A189" s="193"/>
      <c r="B189" s="44" t="s">
        <v>228</v>
      </c>
      <c r="C189" s="206" t="s">
        <v>951</v>
      </c>
      <c r="D189" s="207" t="s">
        <v>952</v>
      </c>
      <c r="E189" s="196">
        <v>0</v>
      </c>
      <c r="F189" s="197" t="s">
        <v>953</v>
      </c>
      <c r="G189" s="208">
        <v>72613.7</v>
      </c>
      <c r="H189" s="209">
        <v>39</v>
      </c>
      <c r="I189" s="127">
        <v>1861.8897435897436</v>
      </c>
      <c r="J189" s="209">
        <v>229163.09999999998</v>
      </c>
      <c r="K189" s="210">
        <v>2.8952704878972377E-2</v>
      </c>
      <c r="L189" s="211">
        <v>0</v>
      </c>
      <c r="M189" s="198"/>
    </row>
    <row r="190" spans="1:13">
      <c r="A190" s="60" t="s">
        <v>291</v>
      </c>
      <c r="B190" s="61" t="s">
        <v>292</v>
      </c>
      <c r="C190" s="61" t="s">
        <v>58</v>
      </c>
      <c r="D190" s="61"/>
      <c r="E190" s="64">
        <v>12395.5</v>
      </c>
      <c r="F190" s="63"/>
      <c r="G190" s="64">
        <v>363687.44000000006</v>
      </c>
      <c r="H190" s="203">
        <v>4464</v>
      </c>
      <c r="I190" s="64">
        <v>81.471200716845885</v>
      </c>
      <c r="J190" s="64">
        <v>2397930.2000000002</v>
      </c>
      <c r="K190" s="154">
        <v>0.14501030960423414</v>
      </c>
      <c r="L190" s="64">
        <v>24.181458997216733</v>
      </c>
      <c r="M190" s="168"/>
    </row>
    <row r="191" spans="1:13">
      <c r="A191" s="38"/>
      <c r="B191" s="44" t="s">
        <v>293</v>
      </c>
      <c r="C191" s="80" t="s">
        <v>294</v>
      </c>
      <c r="D191" s="44" t="s">
        <v>295</v>
      </c>
      <c r="E191" s="39">
        <v>1214</v>
      </c>
      <c r="F191" s="40" t="s">
        <v>169</v>
      </c>
      <c r="G191" s="105">
        <v>38832</v>
      </c>
      <c r="H191" s="191">
        <v>623</v>
      </c>
      <c r="I191" s="127">
        <v>62.330658105939008</v>
      </c>
      <c r="J191" s="127">
        <v>232348</v>
      </c>
      <c r="K191" s="153">
        <v>1.5483186173686995E-2</v>
      </c>
      <c r="L191" s="158">
        <v>23.923805601317959</v>
      </c>
      <c r="M191" s="163"/>
    </row>
    <row r="192" spans="1:13">
      <c r="A192" s="38"/>
      <c r="B192" s="44" t="s">
        <v>293</v>
      </c>
      <c r="C192" s="80" t="s">
        <v>296</v>
      </c>
      <c r="D192" s="77" t="s">
        <v>297</v>
      </c>
      <c r="E192" s="39">
        <v>160</v>
      </c>
      <c r="F192" s="40" t="s">
        <v>169</v>
      </c>
      <c r="G192" s="105">
        <v>5281</v>
      </c>
      <c r="H192" s="191">
        <v>38</v>
      </c>
      <c r="I192" s="127">
        <v>138.97368421052633</v>
      </c>
      <c r="J192" s="127">
        <v>28848</v>
      </c>
      <c r="K192" s="153">
        <v>2.1056527138247072E-3</v>
      </c>
      <c r="L192" s="158">
        <v>22.537500000000001</v>
      </c>
      <c r="M192" s="163"/>
    </row>
    <row r="193" spans="1:13">
      <c r="A193" s="38"/>
      <c r="B193" s="44" t="s">
        <v>293</v>
      </c>
      <c r="C193" s="80" t="s">
        <v>298</v>
      </c>
      <c r="D193" s="77" t="s">
        <v>299</v>
      </c>
      <c r="E193" s="39">
        <v>232</v>
      </c>
      <c r="F193" s="40" t="s">
        <v>169</v>
      </c>
      <c r="G193" s="105">
        <v>6393.3</v>
      </c>
      <c r="H193" s="191">
        <v>62</v>
      </c>
      <c r="I193" s="127">
        <v>103.11774193548388</v>
      </c>
      <c r="J193" s="127">
        <v>36023.4</v>
      </c>
      <c r="K193" s="153">
        <v>2.5491515802491004E-3</v>
      </c>
      <c r="L193" s="158">
        <v>19.409159482758621</v>
      </c>
      <c r="M193" s="163"/>
    </row>
    <row r="194" spans="1:13">
      <c r="A194" s="38"/>
      <c r="B194" s="44" t="s">
        <v>293</v>
      </c>
      <c r="C194" s="80" t="s">
        <v>300</v>
      </c>
      <c r="D194" s="77" t="s">
        <v>301</v>
      </c>
      <c r="E194" s="39">
        <v>243</v>
      </c>
      <c r="F194" s="40" t="s">
        <v>169</v>
      </c>
      <c r="G194" s="105">
        <v>7728</v>
      </c>
      <c r="H194" s="191">
        <v>118</v>
      </c>
      <c r="I194" s="127">
        <v>65.491525423728817</v>
      </c>
      <c r="J194" s="127">
        <v>56297</v>
      </c>
      <c r="K194" s="153">
        <v>3.0813262966175601E-3</v>
      </c>
      <c r="L194" s="158">
        <v>28.959362139917694</v>
      </c>
      <c r="M194" s="163"/>
    </row>
    <row r="195" spans="1:13">
      <c r="A195" s="38"/>
      <c r="B195" s="44" t="s">
        <v>293</v>
      </c>
      <c r="C195" s="80" t="s">
        <v>302</v>
      </c>
      <c r="D195" s="77" t="s">
        <v>730</v>
      </c>
      <c r="E195" s="39">
        <v>208</v>
      </c>
      <c r="F195" s="40" t="s">
        <v>169</v>
      </c>
      <c r="G195" s="105">
        <v>14866</v>
      </c>
      <c r="H195" s="191">
        <v>116</v>
      </c>
      <c r="I195" s="127">
        <v>128.15517241379311</v>
      </c>
      <c r="J195" s="127">
        <v>101504</v>
      </c>
      <c r="K195" s="153">
        <v>5.9274064085813472E-3</v>
      </c>
      <c r="L195" s="158">
        <v>61</v>
      </c>
      <c r="M195" s="163"/>
    </row>
    <row r="196" spans="1:13">
      <c r="A196" s="38"/>
      <c r="B196" s="44" t="s">
        <v>293</v>
      </c>
      <c r="C196" s="80" t="s">
        <v>731</v>
      </c>
      <c r="D196" s="77" t="s">
        <v>732</v>
      </c>
      <c r="E196" s="39">
        <v>57</v>
      </c>
      <c r="F196" s="40" t="s">
        <v>84</v>
      </c>
      <c r="G196" s="105">
        <v>194</v>
      </c>
      <c r="H196" s="191">
        <v>3</v>
      </c>
      <c r="I196" s="127">
        <v>64.666666666666671</v>
      </c>
      <c r="J196" s="127">
        <v>11617</v>
      </c>
      <c r="K196" s="153">
        <v>7.7352135292935655E-5</v>
      </c>
      <c r="L196" s="158">
        <v>25.475877192982455</v>
      </c>
      <c r="M196" s="163"/>
    </row>
    <row r="197" spans="1:13">
      <c r="A197" s="38"/>
      <c r="B197" s="44" t="s">
        <v>293</v>
      </c>
      <c r="C197" s="70" t="s">
        <v>305</v>
      </c>
      <c r="D197" s="44" t="s">
        <v>306</v>
      </c>
      <c r="E197" s="39">
        <v>87</v>
      </c>
      <c r="F197" s="40" t="s">
        <v>21</v>
      </c>
      <c r="G197" s="105">
        <v>2454</v>
      </c>
      <c r="H197" s="191">
        <v>130</v>
      </c>
      <c r="I197" s="127">
        <v>18.876923076923077</v>
      </c>
      <c r="J197" s="127">
        <v>20429</v>
      </c>
      <c r="K197" s="153">
        <v>9.7846463922094881E-4</v>
      </c>
      <c r="L197" s="158">
        <v>29.352011494252874</v>
      </c>
      <c r="M197" s="163"/>
    </row>
    <row r="198" spans="1:13">
      <c r="A198" s="38"/>
      <c r="B198" s="44" t="s">
        <v>293</v>
      </c>
      <c r="C198" s="70" t="s">
        <v>733</v>
      </c>
      <c r="D198" s="44" t="s">
        <v>734</v>
      </c>
      <c r="E198" s="39">
        <v>23</v>
      </c>
      <c r="F198" s="40" t="s">
        <v>21</v>
      </c>
      <c r="G198" s="105">
        <v>1065</v>
      </c>
      <c r="H198" s="191">
        <v>13</v>
      </c>
      <c r="I198" s="127">
        <v>81.92307692307692</v>
      </c>
      <c r="J198" s="127">
        <v>5852</v>
      </c>
      <c r="K198" s="153">
        <v>4.2463929941740448E-4</v>
      </c>
      <c r="L198" s="158">
        <v>31.804347826086957</v>
      </c>
      <c r="M198" s="163"/>
    </row>
    <row r="199" spans="1:13">
      <c r="A199" s="38"/>
      <c r="B199" s="44" t="s">
        <v>293</v>
      </c>
      <c r="C199" s="80" t="s">
        <v>735</v>
      </c>
      <c r="D199" s="44" t="s">
        <v>312</v>
      </c>
      <c r="E199" s="39">
        <v>75</v>
      </c>
      <c r="F199" s="40" t="s">
        <v>21</v>
      </c>
      <c r="G199" s="105">
        <v>1085</v>
      </c>
      <c r="H199" s="191">
        <v>44</v>
      </c>
      <c r="I199" s="127">
        <v>24.65909090909091</v>
      </c>
      <c r="J199" s="127">
        <v>8724</v>
      </c>
      <c r="K199" s="153">
        <v>4.3261374635482049E-4</v>
      </c>
      <c r="L199" s="158">
        <v>14.54</v>
      </c>
      <c r="M199" s="163"/>
    </row>
    <row r="200" spans="1:13">
      <c r="A200" s="38"/>
      <c r="B200" s="44" t="s">
        <v>293</v>
      </c>
      <c r="C200" s="41" t="s">
        <v>736</v>
      </c>
      <c r="D200" s="44" t="s">
        <v>168</v>
      </c>
      <c r="E200" s="39">
        <v>429</v>
      </c>
      <c r="F200" s="40" t="s">
        <v>169</v>
      </c>
      <c r="G200" s="105">
        <v>28000</v>
      </c>
      <c r="H200" s="191">
        <v>127</v>
      </c>
      <c r="I200" s="127">
        <v>220.4724409448819</v>
      </c>
      <c r="J200" s="127">
        <v>174359</v>
      </c>
      <c r="K200" s="153">
        <v>1.1164225712382465E-2</v>
      </c>
      <c r="L200" s="158">
        <v>50.803904428904431</v>
      </c>
      <c r="M200" s="163"/>
    </row>
    <row r="201" spans="1:13">
      <c r="A201" s="38"/>
      <c r="B201" s="44" t="s">
        <v>293</v>
      </c>
      <c r="C201" s="80" t="s">
        <v>315</v>
      </c>
      <c r="D201" s="44" t="s">
        <v>316</v>
      </c>
      <c r="E201" s="39">
        <v>298</v>
      </c>
      <c r="F201" s="40" t="s">
        <v>169</v>
      </c>
      <c r="G201" s="105">
        <v>20003</v>
      </c>
      <c r="H201" s="191">
        <v>102</v>
      </c>
      <c r="I201" s="127">
        <v>196.10784313725489</v>
      </c>
      <c r="J201" s="127">
        <v>107020</v>
      </c>
      <c r="K201" s="153">
        <v>7.9756431044566579E-3</v>
      </c>
      <c r="L201" s="158">
        <v>44.890939597315437</v>
      </c>
      <c r="M201" s="163"/>
    </row>
    <row r="202" spans="1:13">
      <c r="A202" s="141"/>
      <c r="B202" s="142" t="s">
        <v>862</v>
      </c>
      <c r="C202" s="151" t="s">
        <v>863</v>
      </c>
      <c r="D202" s="142" t="s">
        <v>864</v>
      </c>
      <c r="E202" s="144">
        <v>366</v>
      </c>
      <c r="F202" s="145" t="s">
        <v>865</v>
      </c>
      <c r="G202" s="105">
        <v>10981</v>
      </c>
      <c r="H202" s="191">
        <v>90</v>
      </c>
      <c r="I202" s="127">
        <v>122.01111111111111</v>
      </c>
      <c r="J202" s="127">
        <v>88536</v>
      </c>
      <c r="K202" s="153">
        <v>4.3783700909882806E-3</v>
      </c>
      <c r="L202" s="158">
        <v>30.237704918032787</v>
      </c>
      <c r="M202" s="167"/>
    </row>
    <row r="203" spans="1:13">
      <c r="A203" s="38"/>
      <c r="B203" s="44" t="s">
        <v>293</v>
      </c>
      <c r="C203" s="70" t="s">
        <v>317</v>
      </c>
      <c r="D203" s="44" t="s">
        <v>318</v>
      </c>
      <c r="E203" s="39">
        <v>801</v>
      </c>
      <c r="F203" s="40" t="s">
        <v>169</v>
      </c>
      <c r="G203" s="105">
        <v>24126</v>
      </c>
      <c r="H203" s="191">
        <v>241</v>
      </c>
      <c r="I203" s="127">
        <v>100.10788381742739</v>
      </c>
      <c r="J203" s="127">
        <v>145106</v>
      </c>
      <c r="K203" s="153">
        <v>9.6195753406049765E-3</v>
      </c>
      <c r="L203" s="158">
        <v>22.644506866416979</v>
      </c>
      <c r="M203" s="163"/>
    </row>
    <row r="204" spans="1:13">
      <c r="A204" s="133"/>
      <c r="B204" s="44" t="s">
        <v>293</v>
      </c>
      <c r="C204" s="70" t="s">
        <v>840</v>
      </c>
      <c r="D204" s="44" t="s">
        <v>841</v>
      </c>
      <c r="E204" s="39">
        <v>255</v>
      </c>
      <c r="F204" s="40" t="s">
        <v>169</v>
      </c>
      <c r="G204" s="105">
        <v>3557</v>
      </c>
      <c r="H204" s="191">
        <v>16</v>
      </c>
      <c r="I204" s="127">
        <v>222.3125</v>
      </c>
      <c r="J204" s="127">
        <v>27627</v>
      </c>
      <c r="K204" s="153">
        <v>1.4182553878194439E-3</v>
      </c>
      <c r="L204" s="158">
        <v>13.54264705882353</v>
      </c>
      <c r="M204" s="173"/>
    </row>
    <row r="205" spans="1:13">
      <c r="A205" s="38"/>
      <c r="B205" s="44" t="s">
        <v>293</v>
      </c>
      <c r="C205" s="70" t="s">
        <v>323</v>
      </c>
      <c r="D205" s="44" t="s">
        <v>324</v>
      </c>
      <c r="E205" s="39">
        <v>163</v>
      </c>
      <c r="F205" s="40" t="s">
        <v>169</v>
      </c>
      <c r="G205" s="105">
        <v>4752.8999999999996</v>
      </c>
      <c r="H205" s="191">
        <v>52</v>
      </c>
      <c r="I205" s="127">
        <v>91.401923076923069</v>
      </c>
      <c r="J205" s="127">
        <v>31559.100000000006</v>
      </c>
      <c r="K205" s="153">
        <v>1.8950874424422362E-3</v>
      </c>
      <c r="L205" s="158">
        <v>24.201763803680986</v>
      </c>
      <c r="M205" s="163"/>
    </row>
    <row r="206" spans="1:13">
      <c r="A206" s="38"/>
      <c r="B206" s="44" t="s">
        <v>293</v>
      </c>
      <c r="C206" s="70" t="s">
        <v>325</v>
      </c>
      <c r="D206" s="44" t="s">
        <v>326</v>
      </c>
      <c r="E206" s="39">
        <v>580</v>
      </c>
      <c r="F206" s="40" t="s">
        <v>169</v>
      </c>
      <c r="G206" s="105">
        <v>28696</v>
      </c>
      <c r="H206" s="191">
        <v>80</v>
      </c>
      <c r="I206" s="127">
        <v>358.7</v>
      </c>
      <c r="J206" s="127">
        <v>149695</v>
      </c>
      <c r="K206" s="153">
        <v>1.1441736465804543E-2</v>
      </c>
      <c r="L206" s="158">
        <v>32.261853448275865</v>
      </c>
      <c r="M206" s="163" t="s">
        <v>548</v>
      </c>
    </row>
    <row r="207" spans="1:13">
      <c r="A207" s="38"/>
      <c r="B207" s="44" t="s">
        <v>293</v>
      </c>
      <c r="C207" s="70" t="s">
        <v>768</v>
      </c>
      <c r="D207" s="44" t="s">
        <v>767</v>
      </c>
      <c r="E207" s="39">
        <v>359</v>
      </c>
      <c r="F207" s="40" t="s">
        <v>769</v>
      </c>
      <c r="G207" s="105">
        <v>20144</v>
      </c>
      <c r="H207" s="191">
        <v>92</v>
      </c>
      <c r="I207" s="127">
        <v>218.95652173913044</v>
      </c>
      <c r="J207" s="127">
        <v>136889</v>
      </c>
      <c r="K207" s="153">
        <v>8.031862955365442E-3</v>
      </c>
      <c r="L207" s="158">
        <v>47.663300835654596</v>
      </c>
      <c r="M207" s="163"/>
    </row>
    <row r="208" spans="1:13">
      <c r="A208" s="38"/>
      <c r="B208" s="44" t="s">
        <v>293</v>
      </c>
      <c r="C208" s="80" t="s">
        <v>329</v>
      </c>
      <c r="D208" s="76" t="s">
        <v>330</v>
      </c>
      <c r="E208" s="39">
        <v>93</v>
      </c>
      <c r="F208" s="40" t="s">
        <v>169</v>
      </c>
      <c r="G208" s="105">
        <v>2478.84</v>
      </c>
      <c r="H208" s="191">
        <v>30</v>
      </c>
      <c r="I208" s="127">
        <v>82.628</v>
      </c>
      <c r="J208" s="127">
        <v>17562.019999999997</v>
      </c>
      <c r="K208" s="153">
        <v>9.8836890231721974E-4</v>
      </c>
      <c r="L208" s="158">
        <v>23.604865591397846</v>
      </c>
      <c r="M208" s="163"/>
    </row>
    <row r="209" spans="1:13">
      <c r="A209" s="38"/>
      <c r="B209" s="44" t="s">
        <v>293</v>
      </c>
      <c r="C209" s="80" t="s">
        <v>331</v>
      </c>
      <c r="D209" s="76" t="s">
        <v>332</v>
      </c>
      <c r="E209" s="39">
        <v>290</v>
      </c>
      <c r="F209" s="40" t="s">
        <v>169</v>
      </c>
      <c r="G209" s="105">
        <v>15116</v>
      </c>
      <c r="H209" s="191">
        <v>78</v>
      </c>
      <c r="I209" s="127">
        <v>193.7948717948718</v>
      </c>
      <c r="J209" s="127">
        <v>77192</v>
      </c>
      <c r="K209" s="153">
        <v>6.0270869952990481E-3</v>
      </c>
      <c r="L209" s="158">
        <v>33.272413793103446</v>
      </c>
      <c r="M209" s="163"/>
    </row>
    <row r="210" spans="1:13">
      <c r="A210" s="38"/>
      <c r="B210" s="41" t="s">
        <v>293</v>
      </c>
      <c r="C210" s="41" t="s">
        <v>333</v>
      </c>
      <c r="D210" s="76" t="s">
        <v>334</v>
      </c>
      <c r="E210" s="39">
        <v>368</v>
      </c>
      <c r="F210" s="40" t="s">
        <v>169</v>
      </c>
      <c r="G210" s="105">
        <v>13221</v>
      </c>
      <c r="H210" s="191">
        <v>168</v>
      </c>
      <c r="I210" s="127">
        <v>78.696428571428569</v>
      </c>
      <c r="J210" s="127">
        <v>73975</v>
      </c>
      <c r="K210" s="153">
        <v>5.2715081479788777E-3</v>
      </c>
      <c r="L210" s="158">
        <v>25.127377717391305</v>
      </c>
      <c r="M210" s="163"/>
    </row>
    <row r="211" spans="1:13">
      <c r="A211" s="38"/>
      <c r="B211" s="41" t="s">
        <v>293</v>
      </c>
      <c r="C211" s="41" t="s">
        <v>737</v>
      </c>
      <c r="D211" s="76" t="s">
        <v>738</v>
      </c>
      <c r="E211" s="39">
        <v>94</v>
      </c>
      <c r="F211" s="40" t="s">
        <v>21</v>
      </c>
      <c r="G211" s="105">
        <v>3009.02</v>
      </c>
      <c r="H211" s="191">
        <v>29</v>
      </c>
      <c r="I211" s="127">
        <v>103.75931034482758</v>
      </c>
      <c r="J211" s="127">
        <v>20478.02</v>
      </c>
      <c r="K211" s="153">
        <v>1.1997635161811815E-3</v>
      </c>
      <c r="L211" s="158">
        <v>27.231409574468085</v>
      </c>
      <c r="M211" s="163"/>
    </row>
    <row r="212" spans="1:13">
      <c r="A212" s="116"/>
      <c r="B212" s="41" t="s">
        <v>293</v>
      </c>
      <c r="C212" s="124" t="s">
        <v>832</v>
      </c>
      <c r="D212" s="125" t="s">
        <v>831</v>
      </c>
      <c r="E212" s="119">
        <v>40</v>
      </c>
      <c r="F212" s="40" t="s">
        <v>21</v>
      </c>
      <c r="G212" s="105">
        <v>2053</v>
      </c>
      <c r="H212" s="191">
        <v>89</v>
      </c>
      <c r="I212" s="127">
        <v>23.067415730337078</v>
      </c>
      <c r="J212" s="127">
        <v>14315</v>
      </c>
      <c r="K212" s="153">
        <v>8.1857697812575715E-4</v>
      </c>
      <c r="L212" s="158">
        <v>44.734375</v>
      </c>
      <c r="M212" s="172"/>
    </row>
    <row r="213" spans="1:13">
      <c r="A213" s="60" t="s">
        <v>335</v>
      </c>
      <c r="B213" s="61" t="s">
        <v>336</v>
      </c>
      <c r="C213" s="61" t="s">
        <v>58</v>
      </c>
      <c r="D213" s="61"/>
      <c r="E213" s="64">
        <v>6435</v>
      </c>
      <c r="F213" s="63"/>
      <c r="G213" s="64">
        <v>254036.05999999997</v>
      </c>
      <c r="H213" s="203">
        <v>2341</v>
      </c>
      <c r="I213" s="64">
        <v>108.51604442545919</v>
      </c>
      <c r="J213" s="64">
        <v>1565955.54</v>
      </c>
      <c r="K213" s="154">
        <v>0.10128985403301194</v>
      </c>
      <c r="L213" s="64">
        <v>30.418716783216784</v>
      </c>
      <c r="M213" s="168"/>
    </row>
    <row r="214" spans="1:13">
      <c r="A214" s="81"/>
      <c r="B214" s="81" t="s">
        <v>337</v>
      </c>
      <c r="C214" s="81" t="s">
        <v>338</v>
      </c>
      <c r="D214" s="81" t="s">
        <v>339</v>
      </c>
      <c r="E214" s="39">
        <v>1027</v>
      </c>
      <c r="F214" s="40" t="s">
        <v>169</v>
      </c>
      <c r="G214" s="105">
        <v>34185</v>
      </c>
      <c r="H214" s="191">
        <v>153</v>
      </c>
      <c r="I214" s="127">
        <v>223.43137254901961</v>
      </c>
      <c r="J214" s="127">
        <v>186868</v>
      </c>
      <c r="K214" s="153">
        <v>1.3630323427778377E-2</v>
      </c>
      <c r="L214" s="158">
        <v>22.744401168451802</v>
      </c>
      <c r="M214" s="166"/>
    </row>
    <row r="215" spans="1:13">
      <c r="A215" s="44"/>
      <c r="B215" s="44" t="s">
        <v>337</v>
      </c>
      <c r="C215" s="44" t="s">
        <v>340</v>
      </c>
      <c r="D215" s="44" t="s">
        <v>341</v>
      </c>
      <c r="E215" s="39">
        <v>335</v>
      </c>
      <c r="F215" s="40" t="s">
        <v>169</v>
      </c>
      <c r="G215" s="105">
        <v>18500</v>
      </c>
      <c r="H215" s="191">
        <v>115</v>
      </c>
      <c r="I215" s="127">
        <v>160.86956521739131</v>
      </c>
      <c r="J215" s="127">
        <v>101201</v>
      </c>
      <c r="K215" s="153">
        <v>7.3763634171098427E-3</v>
      </c>
      <c r="L215" s="158">
        <v>37.761567164179105</v>
      </c>
      <c r="M215" s="163"/>
    </row>
    <row r="216" spans="1:13">
      <c r="A216" s="44"/>
      <c r="B216" s="44" t="s">
        <v>337</v>
      </c>
      <c r="C216" s="44" t="s">
        <v>342</v>
      </c>
      <c r="D216" s="44" t="s">
        <v>343</v>
      </c>
      <c r="E216" s="39">
        <v>171</v>
      </c>
      <c r="F216" s="40" t="s">
        <v>169</v>
      </c>
      <c r="G216" s="105">
        <v>13013.2</v>
      </c>
      <c r="H216" s="191">
        <v>157</v>
      </c>
      <c r="I216" s="127">
        <v>82.886624203821654</v>
      </c>
      <c r="J216" s="127">
        <v>81479.399999999994</v>
      </c>
      <c r="K216" s="153">
        <v>5.188653644299125E-3</v>
      </c>
      <c r="L216" s="158">
        <v>59.560964912280696</v>
      </c>
      <c r="M216" s="163"/>
    </row>
    <row r="217" spans="1:13">
      <c r="A217" s="44"/>
      <c r="B217" s="44" t="s">
        <v>337</v>
      </c>
      <c r="C217" s="44" t="s">
        <v>344</v>
      </c>
      <c r="D217" s="44" t="s">
        <v>739</v>
      </c>
      <c r="E217" s="39">
        <v>295</v>
      </c>
      <c r="F217" s="40" t="s">
        <v>169</v>
      </c>
      <c r="G217" s="105">
        <v>17499</v>
      </c>
      <c r="H217" s="191">
        <v>78</v>
      </c>
      <c r="I217" s="127">
        <v>224.34615384615384</v>
      </c>
      <c r="J217" s="127">
        <v>88326.9</v>
      </c>
      <c r="K217" s="153">
        <v>6.9772423478921698E-3</v>
      </c>
      <c r="L217" s="158">
        <v>37.426652542372878</v>
      </c>
      <c r="M217" s="163"/>
    </row>
    <row r="218" spans="1:13">
      <c r="A218" s="44"/>
      <c r="B218" s="44" t="s">
        <v>337</v>
      </c>
      <c r="C218" s="44" t="s">
        <v>346</v>
      </c>
      <c r="D218" s="44" t="s">
        <v>347</v>
      </c>
      <c r="E218" s="39">
        <v>243</v>
      </c>
      <c r="F218" s="40" t="s">
        <v>169</v>
      </c>
      <c r="G218" s="105">
        <v>18897</v>
      </c>
      <c r="H218" s="191">
        <v>116</v>
      </c>
      <c r="I218" s="127">
        <v>162.90517241379311</v>
      </c>
      <c r="J218" s="127">
        <v>132246</v>
      </c>
      <c r="K218" s="153">
        <v>7.5346561888175517E-3</v>
      </c>
      <c r="L218" s="158">
        <v>68.027777777777771</v>
      </c>
      <c r="M218" s="163"/>
    </row>
    <row r="219" spans="1:13">
      <c r="A219" s="44"/>
      <c r="B219" s="44" t="s">
        <v>337</v>
      </c>
      <c r="C219" s="44" t="s">
        <v>348</v>
      </c>
      <c r="D219" s="44" t="s">
        <v>349</v>
      </c>
      <c r="E219" s="39">
        <v>292</v>
      </c>
      <c r="F219" s="40" t="s">
        <v>169</v>
      </c>
      <c r="G219" s="105">
        <v>18088</v>
      </c>
      <c r="H219" s="191">
        <v>142</v>
      </c>
      <c r="I219" s="127">
        <v>127.38028169014085</v>
      </c>
      <c r="J219" s="127">
        <v>110275</v>
      </c>
      <c r="K219" s="153">
        <v>7.2120898101990724E-3</v>
      </c>
      <c r="L219" s="158">
        <v>47.206763698630134</v>
      </c>
      <c r="M219" s="163"/>
    </row>
    <row r="220" spans="1:13">
      <c r="A220" s="44"/>
      <c r="B220" s="44" t="s">
        <v>337</v>
      </c>
      <c r="C220" s="44" t="s">
        <v>350</v>
      </c>
      <c r="D220" s="44" t="s">
        <v>351</v>
      </c>
      <c r="E220" s="39">
        <v>204</v>
      </c>
      <c r="F220" s="40" t="s">
        <v>169</v>
      </c>
      <c r="G220" s="105">
        <v>14516</v>
      </c>
      <c r="H220" s="191">
        <v>145</v>
      </c>
      <c r="I220" s="127">
        <v>100.1103448275862</v>
      </c>
      <c r="J220" s="127">
        <v>79522</v>
      </c>
      <c r="K220" s="153">
        <v>5.787853587176566E-3</v>
      </c>
      <c r="L220" s="158">
        <v>48.72671568627451</v>
      </c>
      <c r="M220" s="163"/>
    </row>
    <row r="221" spans="1:13">
      <c r="A221" s="131"/>
      <c r="B221" s="44" t="s">
        <v>337</v>
      </c>
      <c r="C221" s="44" t="s">
        <v>837</v>
      </c>
      <c r="D221" s="131" t="s">
        <v>836</v>
      </c>
      <c r="E221" s="132">
        <v>430</v>
      </c>
      <c r="F221" s="40" t="s">
        <v>169</v>
      </c>
      <c r="G221" s="105">
        <v>21955</v>
      </c>
      <c r="H221" s="191">
        <v>154</v>
      </c>
      <c r="I221" s="127">
        <v>142.56493506493507</v>
      </c>
      <c r="J221" s="127">
        <v>108989.9</v>
      </c>
      <c r="K221" s="153">
        <v>8.7539491255484644E-3</v>
      </c>
      <c r="L221" s="158">
        <v>31.683110465116279</v>
      </c>
      <c r="M221" s="174"/>
    </row>
    <row r="222" spans="1:13">
      <c r="A222" s="44"/>
      <c r="B222" s="44" t="s">
        <v>337</v>
      </c>
      <c r="C222" s="44" t="s">
        <v>354</v>
      </c>
      <c r="D222" s="44" t="s">
        <v>355</v>
      </c>
      <c r="E222" s="39">
        <v>182</v>
      </c>
      <c r="F222" s="40" t="s">
        <v>169</v>
      </c>
      <c r="G222" s="105">
        <v>8368.1</v>
      </c>
      <c r="H222" s="191">
        <v>148</v>
      </c>
      <c r="I222" s="127">
        <v>56.54121621621622</v>
      </c>
      <c r="J222" s="127">
        <v>59522.700000000004</v>
      </c>
      <c r="K222" s="153">
        <v>3.3365484708495611E-3</v>
      </c>
      <c r="L222" s="158">
        <v>40.88097527472528</v>
      </c>
      <c r="M222" s="163"/>
    </row>
    <row r="223" spans="1:13">
      <c r="A223" s="44"/>
      <c r="B223" s="44" t="s">
        <v>337</v>
      </c>
      <c r="C223" s="44" t="s">
        <v>740</v>
      </c>
      <c r="D223" s="44" t="s">
        <v>741</v>
      </c>
      <c r="E223" s="39">
        <v>937</v>
      </c>
      <c r="F223" s="40" t="s">
        <v>84</v>
      </c>
      <c r="G223" s="105">
        <v>25564.2</v>
      </c>
      <c r="H223" s="191">
        <v>179</v>
      </c>
      <c r="I223" s="127">
        <v>142.81675977653632</v>
      </c>
      <c r="J223" s="127">
        <v>166249.20000000001</v>
      </c>
      <c r="K223" s="153">
        <v>1.0193017819874564E-2</v>
      </c>
      <c r="L223" s="158">
        <v>22.178388473852724</v>
      </c>
      <c r="M223" s="163"/>
    </row>
    <row r="224" spans="1:13">
      <c r="A224" s="44"/>
      <c r="B224" s="44" t="s">
        <v>337</v>
      </c>
      <c r="C224" s="44" t="s">
        <v>356</v>
      </c>
      <c r="D224" s="44" t="s">
        <v>357</v>
      </c>
      <c r="E224" s="39">
        <v>531</v>
      </c>
      <c r="F224" s="40" t="s">
        <v>169</v>
      </c>
      <c r="G224" s="105">
        <v>18021</v>
      </c>
      <c r="H224" s="191">
        <v>236</v>
      </c>
      <c r="I224" s="127">
        <v>76.360169491525426</v>
      </c>
      <c r="J224" s="127">
        <v>100901</v>
      </c>
      <c r="K224" s="153">
        <v>7.1853754129587288E-3</v>
      </c>
      <c r="L224" s="158">
        <v>23.75258945386064</v>
      </c>
      <c r="M224" s="163"/>
    </row>
    <row r="225" spans="1:13">
      <c r="A225" s="44"/>
      <c r="B225" s="44" t="s">
        <v>337</v>
      </c>
      <c r="C225" s="44" t="s">
        <v>742</v>
      </c>
      <c r="D225" s="44" t="s">
        <v>743</v>
      </c>
      <c r="E225" s="39">
        <v>180</v>
      </c>
      <c r="F225" s="40" t="s">
        <v>169</v>
      </c>
      <c r="G225" s="105">
        <v>9379</v>
      </c>
      <c r="H225" s="191">
        <v>52</v>
      </c>
      <c r="I225" s="127">
        <v>180.36538461538461</v>
      </c>
      <c r="J225" s="127">
        <v>52023</v>
      </c>
      <c r="K225" s="153">
        <v>3.7396168913012549E-3</v>
      </c>
      <c r="L225" s="158">
        <v>36.127083333333331</v>
      </c>
      <c r="M225" s="163"/>
    </row>
    <row r="226" spans="1:13" s="24" customFormat="1">
      <c r="A226" s="44"/>
      <c r="B226" s="44" t="s">
        <v>337</v>
      </c>
      <c r="C226" s="44" t="s">
        <v>360</v>
      </c>
      <c r="D226" s="44" t="s">
        <v>361</v>
      </c>
      <c r="E226" s="58">
        <v>413</v>
      </c>
      <c r="F226" s="59" t="s">
        <v>169</v>
      </c>
      <c r="G226" s="105">
        <v>29091.51</v>
      </c>
      <c r="H226" s="191">
        <v>143</v>
      </c>
      <c r="I226" s="127">
        <v>203.43713286713285</v>
      </c>
      <c r="J226" s="127">
        <v>156428.97</v>
      </c>
      <c r="K226" s="153">
        <v>1.1599435141215414E-2</v>
      </c>
      <c r="L226" s="158">
        <v>47.3453299031477</v>
      </c>
      <c r="M226" s="163"/>
    </row>
    <row r="227" spans="1:13" s="24" customFormat="1">
      <c r="A227" s="44"/>
      <c r="B227" s="44" t="s">
        <v>337</v>
      </c>
      <c r="C227" s="44" t="s">
        <v>744</v>
      </c>
      <c r="D227" s="44" t="s">
        <v>745</v>
      </c>
      <c r="E227" s="58">
        <v>688</v>
      </c>
      <c r="F227" s="59" t="s">
        <v>21</v>
      </c>
      <c r="G227" s="105">
        <v>18227</v>
      </c>
      <c r="H227" s="191">
        <v>246</v>
      </c>
      <c r="I227" s="127">
        <v>74.09349593495935</v>
      </c>
      <c r="J227" s="127">
        <v>130885</v>
      </c>
      <c r="K227" s="153">
        <v>7.2675122164141135E-3</v>
      </c>
      <c r="L227" s="158">
        <v>23.779978197674417</v>
      </c>
      <c r="M227" s="163"/>
    </row>
    <row r="228" spans="1:13">
      <c r="A228" s="38"/>
      <c r="B228" s="44" t="s">
        <v>746</v>
      </c>
      <c r="C228" s="44" t="s">
        <v>747</v>
      </c>
      <c r="D228" s="76" t="s">
        <v>748</v>
      </c>
      <c r="E228" s="39">
        <v>1518</v>
      </c>
      <c r="F228" s="40" t="s">
        <v>169</v>
      </c>
      <c r="G228" s="105">
        <v>125152</v>
      </c>
      <c r="H228" s="191">
        <v>370</v>
      </c>
      <c r="I228" s="127">
        <v>338.24864864864867</v>
      </c>
      <c r="J228" s="127">
        <v>775508.32000000007</v>
      </c>
      <c r="K228" s="153">
        <v>4.9900899155574649E-2</v>
      </c>
      <c r="L228" s="158">
        <v>63.859380764163376</v>
      </c>
      <c r="M228" s="163"/>
    </row>
    <row r="229" spans="1:13">
      <c r="A229" s="38"/>
      <c r="B229" s="44" t="s">
        <v>337</v>
      </c>
      <c r="C229" s="44" t="s">
        <v>366</v>
      </c>
      <c r="D229" s="76" t="s">
        <v>749</v>
      </c>
      <c r="E229" s="39">
        <v>538</v>
      </c>
      <c r="F229" s="40" t="s">
        <v>169</v>
      </c>
      <c r="G229" s="105">
        <v>21446</v>
      </c>
      <c r="H229" s="191">
        <v>139</v>
      </c>
      <c r="I229" s="127">
        <v>154.28776978417267</v>
      </c>
      <c r="J229" s="127">
        <v>107916</v>
      </c>
      <c r="K229" s="153">
        <v>8.5509994509912271E-3</v>
      </c>
      <c r="L229" s="158">
        <v>25.073420074349443</v>
      </c>
      <c r="M229" s="163"/>
    </row>
    <row r="230" spans="1:13">
      <c r="A230" s="38"/>
      <c r="B230" s="44" t="s">
        <v>337</v>
      </c>
      <c r="C230" s="70" t="s">
        <v>368</v>
      </c>
      <c r="D230" s="76" t="s">
        <v>369</v>
      </c>
      <c r="E230" s="39">
        <v>305</v>
      </c>
      <c r="F230" s="40" t="s">
        <v>169</v>
      </c>
      <c r="G230" s="105">
        <v>26988</v>
      </c>
      <c r="H230" s="191">
        <v>92</v>
      </c>
      <c r="I230" s="127">
        <v>293.3478260869565</v>
      </c>
      <c r="J230" s="127">
        <v>125148</v>
      </c>
      <c r="K230" s="153">
        <v>1.0760718697349212E-2</v>
      </c>
      <c r="L230" s="158">
        <v>51.290163934426232</v>
      </c>
      <c r="M230" s="163"/>
    </row>
    <row r="231" spans="1:13">
      <c r="A231" s="38"/>
      <c r="B231" s="44" t="s">
        <v>337</v>
      </c>
      <c r="C231" s="80" t="s">
        <v>370</v>
      </c>
      <c r="D231" s="76" t="s">
        <v>371</v>
      </c>
      <c r="E231" s="39">
        <v>574</v>
      </c>
      <c r="F231" s="40" t="s">
        <v>169</v>
      </c>
      <c r="G231" s="105">
        <v>24546</v>
      </c>
      <c r="H231" s="191">
        <v>190</v>
      </c>
      <c r="I231" s="127">
        <v>129.18947368421053</v>
      </c>
      <c r="J231" s="127">
        <v>143175</v>
      </c>
      <c r="K231" s="153">
        <v>9.787038726290713E-3</v>
      </c>
      <c r="L231" s="158">
        <v>31.179224738675959</v>
      </c>
      <c r="M231" s="163"/>
    </row>
    <row r="232" spans="1:13">
      <c r="A232" s="38"/>
      <c r="B232" s="44" t="s">
        <v>337</v>
      </c>
      <c r="C232" s="70" t="s">
        <v>372</v>
      </c>
      <c r="D232" s="76" t="s">
        <v>750</v>
      </c>
      <c r="E232" s="39">
        <v>359</v>
      </c>
      <c r="F232" s="40" t="s">
        <v>169</v>
      </c>
      <c r="G232" s="105">
        <v>22424.400000000001</v>
      </c>
      <c r="H232" s="191">
        <v>180</v>
      </c>
      <c r="I232" s="127">
        <v>124.58000000000001</v>
      </c>
      <c r="J232" s="127">
        <v>137317.4</v>
      </c>
      <c r="K232" s="153">
        <v>8.9411093951696202E-3</v>
      </c>
      <c r="L232" s="158">
        <v>47.812465181058492</v>
      </c>
      <c r="M232" s="163"/>
    </row>
    <row r="233" spans="1:13">
      <c r="A233" s="38"/>
      <c r="B233" s="44" t="s">
        <v>337</v>
      </c>
      <c r="C233" s="44" t="s">
        <v>374</v>
      </c>
      <c r="D233" s="76" t="s">
        <v>375</v>
      </c>
      <c r="E233" s="39">
        <v>91</v>
      </c>
      <c r="F233" s="40" t="s">
        <v>169</v>
      </c>
      <c r="G233" s="105">
        <v>4313</v>
      </c>
      <c r="H233" s="191">
        <v>63</v>
      </c>
      <c r="I233" s="127">
        <v>68.460317460317455</v>
      </c>
      <c r="J233" s="127">
        <v>33850</v>
      </c>
      <c r="K233" s="153">
        <v>1.7196894820537703E-3</v>
      </c>
      <c r="L233" s="158">
        <v>46.497252747252745</v>
      </c>
      <c r="M233" s="163"/>
    </row>
    <row r="234" spans="1:13">
      <c r="A234" s="38"/>
      <c r="B234" s="44" t="s">
        <v>337</v>
      </c>
      <c r="C234" s="44" t="s">
        <v>376</v>
      </c>
      <c r="D234" s="76" t="s">
        <v>377</v>
      </c>
      <c r="E234" s="39">
        <v>2091</v>
      </c>
      <c r="F234" s="40" t="s">
        <v>145</v>
      </c>
      <c r="G234" s="105">
        <v>17038</v>
      </c>
      <c r="H234" s="191">
        <v>21</v>
      </c>
      <c r="I234" s="127">
        <v>811.33333333333337</v>
      </c>
      <c r="J234" s="127">
        <v>124782.2</v>
      </c>
      <c r="K234" s="153">
        <v>6.7934313459847295E-3</v>
      </c>
      <c r="L234" s="158">
        <v>7.4594811095169771</v>
      </c>
      <c r="M234" s="163"/>
    </row>
    <row r="235" spans="1:13">
      <c r="A235" s="101"/>
      <c r="B235" s="44" t="s">
        <v>337</v>
      </c>
      <c r="C235" s="102" t="s">
        <v>801</v>
      </c>
      <c r="D235" s="103" t="s">
        <v>802</v>
      </c>
      <c r="E235" s="104">
        <v>10</v>
      </c>
      <c r="F235" s="40" t="s">
        <v>21</v>
      </c>
      <c r="G235" s="105">
        <v>0</v>
      </c>
      <c r="H235" s="191">
        <v>0</v>
      </c>
      <c r="I235" s="127">
        <v>0</v>
      </c>
      <c r="J235" s="127">
        <v>0</v>
      </c>
      <c r="K235" s="153">
        <v>0</v>
      </c>
      <c r="L235" s="158">
        <v>0</v>
      </c>
      <c r="M235" s="170"/>
    </row>
    <row r="236" spans="1:13">
      <c r="A236" s="38"/>
      <c r="B236" s="44" t="s">
        <v>751</v>
      </c>
      <c r="C236" s="44" t="s">
        <v>752</v>
      </c>
      <c r="D236" s="76" t="s">
        <v>728</v>
      </c>
      <c r="E236" s="39">
        <v>1.5</v>
      </c>
      <c r="F236" s="40" t="s">
        <v>21</v>
      </c>
      <c r="G236" s="105">
        <v>360</v>
      </c>
      <c r="H236" s="191">
        <v>36</v>
      </c>
      <c r="I236" s="127">
        <v>10</v>
      </c>
      <c r="J236" s="127">
        <v>1050</v>
      </c>
      <c r="K236" s="153">
        <v>1.4354004487348882E-4</v>
      </c>
      <c r="L236" s="158">
        <v>87.5</v>
      </c>
      <c r="M236" s="163"/>
    </row>
    <row r="237" spans="1:13">
      <c r="A237" s="113"/>
      <c r="B237" s="44" t="s">
        <v>751</v>
      </c>
      <c r="C237" s="44" t="s">
        <v>819</v>
      </c>
      <c r="D237" s="76" t="s">
        <v>820</v>
      </c>
      <c r="E237" s="114">
        <v>5</v>
      </c>
      <c r="F237" s="115" t="s">
        <v>821</v>
      </c>
      <c r="G237" s="105">
        <v>0</v>
      </c>
      <c r="H237" s="191">
        <v>0</v>
      </c>
      <c r="I237" s="127">
        <v>0</v>
      </c>
      <c r="J237" s="127">
        <v>0</v>
      </c>
      <c r="K237" s="153">
        <v>0</v>
      </c>
      <c r="L237" s="158">
        <v>0</v>
      </c>
      <c r="M237" s="175"/>
    </row>
    <row r="238" spans="1:13">
      <c r="A238" s="60" t="s">
        <v>378</v>
      </c>
      <c r="B238" s="61" t="s">
        <v>379</v>
      </c>
      <c r="C238" s="61" t="s">
        <v>58</v>
      </c>
      <c r="D238" s="61"/>
      <c r="E238" s="64">
        <v>11420.5</v>
      </c>
      <c r="F238" s="64"/>
      <c r="G238" s="64">
        <v>507571.41000000003</v>
      </c>
      <c r="H238" s="203">
        <v>3155</v>
      </c>
      <c r="I238" s="64">
        <v>160.87841838351824</v>
      </c>
      <c r="J238" s="64">
        <v>3003664.99</v>
      </c>
      <c r="K238" s="154">
        <v>0.20238006379972223</v>
      </c>
      <c r="L238" s="64">
        <v>32.875804364957752</v>
      </c>
      <c r="M238" s="168"/>
    </row>
    <row r="239" spans="1:13">
      <c r="A239" s="45"/>
      <c r="B239" s="44" t="s">
        <v>380</v>
      </c>
      <c r="C239" s="44" t="s">
        <v>381</v>
      </c>
      <c r="D239" s="47" t="s">
        <v>382</v>
      </c>
      <c r="E239" s="39">
        <v>2599</v>
      </c>
      <c r="F239" s="40" t="s">
        <v>145</v>
      </c>
      <c r="G239" s="105">
        <v>31600</v>
      </c>
      <c r="H239" s="191">
        <v>9</v>
      </c>
      <c r="I239" s="127">
        <v>3511.1111111111113</v>
      </c>
      <c r="J239" s="127">
        <v>246423</v>
      </c>
      <c r="K239" s="153">
        <v>1.2599626161117353E-2</v>
      </c>
      <c r="L239" s="158">
        <v>11.851818006925741</v>
      </c>
      <c r="M239" s="163"/>
    </row>
    <row r="240" spans="1:13">
      <c r="A240" s="45"/>
      <c r="B240" s="44" t="s">
        <v>753</v>
      </c>
      <c r="C240" s="44" t="s">
        <v>754</v>
      </c>
      <c r="D240" s="77" t="s">
        <v>755</v>
      </c>
      <c r="E240" s="39">
        <v>258</v>
      </c>
      <c r="F240" s="40" t="s">
        <v>21</v>
      </c>
      <c r="G240" s="105">
        <v>0</v>
      </c>
      <c r="H240" s="191">
        <v>0</v>
      </c>
      <c r="I240" s="127">
        <v>0</v>
      </c>
      <c r="J240" s="127">
        <v>0</v>
      </c>
      <c r="K240" s="153">
        <v>0</v>
      </c>
      <c r="L240" s="158">
        <v>0</v>
      </c>
      <c r="M240" s="163"/>
    </row>
    <row r="241" spans="1:13">
      <c r="A241" s="38"/>
      <c r="B241" s="44" t="s">
        <v>380</v>
      </c>
      <c r="C241" s="44" t="s">
        <v>385</v>
      </c>
      <c r="D241" s="44" t="s">
        <v>386</v>
      </c>
      <c r="E241" s="39">
        <v>427</v>
      </c>
      <c r="F241" s="40" t="s">
        <v>21</v>
      </c>
      <c r="G241" s="105">
        <v>441</v>
      </c>
      <c r="H241" s="191">
        <v>3</v>
      </c>
      <c r="I241" s="127">
        <v>147</v>
      </c>
      <c r="J241" s="127">
        <v>4410.8999999999996</v>
      </c>
      <c r="K241" s="153">
        <v>1.7583655497002381E-4</v>
      </c>
      <c r="L241" s="158">
        <v>1.2912470725995315</v>
      </c>
      <c r="M241" s="163"/>
    </row>
    <row r="242" spans="1:13">
      <c r="A242" s="38"/>
      <c r="B242" s="44" t="s">
        <v>380</v>
      </c>
      <c r="C242" s="44" t="s">
        <v>383</v>
      </c>
      <c r="D242" s="44" t="s">
        <v>384</v>
      </c>
      <c r="E242" s="39">
        <v>231</v>
      </c>
      <c r="F242" s="40" t="s">
        <v>136</v>
      </c>
      <c r="G242" s="105">
        <v>2843.4</v>
      </c>
      <c r="H242" s="191">
        <v>56</v>
      </c>
      <c r="I242" s="127">
        <v>50.774999999999999</v>
      </c>
      <c r="J242" s="127">
        <v>27954.700000000004</v>
      </c>
      <c r="K242" s="153">
        <v>1.1337271210924394E-3</v>
      </c>
      <c r="L242" s="158">
        <v>15.127002164502168</v>
      </c>
      <c r="M242" s="163"/>
    </row>
    <row r="243" spans="1:13">
      <c r="A243" s="60" t="s">
        <v>387</v>
      </c>
      <c r="B243" s="61" t="s">
        <v>388</v>
      </c>
      <c r="C243" s="61" t="s">
        <v>58</v>
      </c>
      <c r="D243" s="61"/>
      <c r="E243" s="64">
        <v>3515</v>
      </c>
      <c r="F243" s="63"/>
      <c r="G243" s="64">
        <v>34884.400000000001</v>
      </c>
      <c r="H243" s="203">
        <v>68</v>
      </c>
      <c r="I243" s="64">
        <v>513.00588235294117</v>
      </c>
      <c r="J243" s="64">
        <v>278788.59999999998</v>
      </c>
      <c r="K243" s="154">
        <v>1.3909189837179817E-2</v>
      </c>
      <c r="L243" s="64">
        <v>9.9142460881934564</v>
      </c>
      <c r="M243" s="168">
        <v>45445.5</v>
      </c>
    </row>
    <row r="244" spans="1:13">
      <c r="A244" s="45"/>
      <c r="B244" s="45" t="s">
        <v>756</v>
      </c>
      <c r="C244" s="45" t="s">
        <v>389</v>
      </c>
      <c r="D244" s="47" t="s">
        <v>757</v>
      </c>
      <c r="E244" s="39">
        <v>9704.19</v>
      </c>
      <c r="F244" s="40" t="s">
        <v>531</v>
      </c>
      <c r="G244" s="105">
        <v>148617</v>
      </c>
      <c r="H244" s="191">
        <v>3488</v>
      </c>
      <c r="I244" s="127">
        <v>42.608084862385319</v>
      </c>
      <c r="J244" s="127">
        <v>861950</v>
      </c>
      <c r="K244" s="153">
        <v>5.9256919024898026E-2</v>
      </c>
      <c r="L244" s="158">
        <v>11.102807137947629</v>
      </c>
      <c r="M244" s="163"/>
    </row>
    <row r="245" spans="1:13">
      <c r="A245" s="137"/>
      <c r="B245" s="45" t="s">
        <v>756</v>
      </c>
      <c r="C245" s="45" t="s">
        <v>842</v>
      </c>
      <c r="D245" s="138" t="s">
        <v>843</v>
      </c>
      <c r="E245" s="134">
        <v>2426.58</v>
      </c>
      <c r="F245" s="135" t="s">
        <v>844</v>
      </c>
      <c r="G245" s="105">
        <v>28607.200000000001</v>
      </c>
      <c r="H245" s="191">
        <v>213</v>
      </c>
      <c r="I245" s="127">
        <v>134.30610328638497</v>
      </c>
      <c r="J245" s="127">
        <v>159715.30000000002</v>
      </c>
      <c r="K245" s="153">
        <v>1.1406329921402416E-2</v>
      </c>
      <c r="L245" s="158">
        <v>8.2273868984331866</v>
      </c>
      <c r="M245" s="173"/>
    </row>
    <row r="246" spans="1:13">
      <c r="A246" s="38"/>
      <c r="B246" s="41" t="s">
        <v>390</v>
      </c>
      <c r="C246" s="41" t="s">
        <v>394</v>
      </c>
      <c r="D246" s="44" t="s">
        <v>395</v>
      </c>
      <c r="E246" s="39">
        <v>95</v>
      </c>
      <c r="F246" s="40" t="s">
        <v>21</v>
      </c>
      <c r="G246" s="105">
        <v>6207.26</v>
      </c>
      <c r="H246" s="191">
        <v>251</v>
      </c>
      <c r="I246" s="127">
        <v>24.73011952191235</v>
      </c>
      <c r="J246" s="127">
        <v>49642.68</v>
      </c>
      <c r="K246" s="153">
        <v>2.4749732748372564E-3</v>
      </c>
      <c r="L246" s="158">
        <v>65.319315789473691</v>
      </c>
      <c r="M246" s="163"/>
    </row>
    <row r="247" spans="1:13">
      <c r="A247" s="92"/>
      <c r="B247" s="44" t="s">
        <v>390</v>
      </c>
      <c r="C247" s="93" t="s">
        <v>771</v>
      </c>
      <c r="D247" s="93" t="s">
        <v>772</v>
      </c>
      <c r="E247" s="94">
        <v>100</v>
      </c>
      <c r="F247" s="95" t="s">
        <v>773</v>
      </c>
      <c r="G247" s="105">
        <v>3043</v>
      </c>
      <c r="H247" s="191">
        <v>15</v>
      </c>
      <c r="I247" s="127">
        <v>202.86666666666667</v>
      </c>
      <c r="J247" s="127">
        <v>31887</v>
      </c>
      <c r="K247" s="153">
        <v>1.2133121015278515E-3</v>
      </c>
      <c r="L247" s="158">
        <v>39.858750000000001</v>
      </c>
      <c r="M247" s="176"/>
    </row>
    <row r="248" spans="1:13">
      <c r="A248" s="38"/>
      <c r="B248" s="41" t="s">
        <v>758</v>
      </c>
      <c r="C248" s="41" t="s">
        <v>759</v>
      </c>
      <c r="D248" s="44" t="s">
        <v>760</v>
      </c>
      <c r="E248" s="39">
        <v>1354</v>
      </c>
      <c r="F248" s="40" t="s">
        <v>169</v>
      </c>
      <c r="G248" s="105">
        <v>32325.8</v>
      </c>
      <c r="H248" s="191">
        <v>1919</v>
      </c>
      <c r="I248" s="127">
        <v>16.845127670661803</v>
      </c>
      <c r="J248" s="127">
        <v>217109.59999999998</v>
      </c>
      <c r="K248" s="153">
        <v>1.288901884047618E-2</v>
      </c>
      <c r="L248" s="158">
        <v>20.043353028064992</v>
      </c>
      <c r="M248" s="163"/>
    </row>
    <row r="249" spans="1:13">
      <c r="A249" s="38"/>
      <c r="B249" s="41" t="s">
        <v>390</v>
      </c>
      <c r="C249" s="41" t="s">
        <v>401</v>
      </c>
      <c r="D249" s="44" t="s">
        <v>774</v>
      </c>
      <c r="E249" s="39">
        <v>92</v>
      </c>
      <c r="F249" s="40" t="s">
        <v>21</v>
      </c>
      <c r="G249" s="105">
        <v>2720.5</v>
      </c>
      <c r="H249" s="191">
        <v>93</v>
      </c>
      <c r="I249" s="127">
        <v>29.252688172043012</v>
      </c>
      <c r="J249" s="127">
        <v>21946.3</v>
      </c>
      <c r="K249" s="153">
        <v>1.0847241446620176E-3</v>
      </c>
      <c r="L249" s="158">
        <v>29.818342391304348</v>
      </c>
      <c r="M249" s="163"/>
    </row>
    <row r="250" spans="1:13">
      <c r="A250" s="38"/>
      <c r="B250" s="44" t="s">
        <v>390</v>
      </c>
      <c r="C250" s="70" t="s">
        <v>762</v>
      </c>
      <c r="D250" s="44" t="s">
        <v>412</v>
      </c>
      <c r="E250" s="39">
        <v>26</v>
      </c>
      <c r="F250" s="40" t="s">
        <v>21</v>
      </c>
      <c r="G250" s="105">
        <v>2842</v>
      </c>
      <c r="H250" s="191">
        <v>167</v>
      </c>
      <c r="I250" s="127">
        <v>17.017964071856287</v>
      </c>
      <c r="J250" s="127">
        <v>20333</v>
      </c>
      <c r="K250" s="153">
        <v>1.1331689098068201E-3</v>
      </c>
      <c r="L250" s="158">
        <v>97.754807692307693</v>
      </c>
      <c r="M250" s="163"/>
    </row>
    <row r="251" spans="1:13">
      <c r="A251" s="92"/>
      <c r="B251" s="44" t="s">
        <v>390</v>
      </c>
      <c r="C251" s="136" t="s">
        <v>838</v>
      </c>
      <c r="D251" s="93" t="s">
        <v>839</v>
      </c>
      <c r="E251" s="94">
        <v>22</v>
      </c>
      <c r="F251" s="40" t="s">
        <v>21</v>
      </c>
      <c r="G251" s="105">
        <v>2677.2</v>
      </c>
      <c r="H251" s="191">
        <v>89</v>
      </c>
      <c r="I251" s="127">
        <v>30.080898876404493</v>
      </c>
      <c r="J251" s="127">
        <v>13139.600000000002</v>
      </c>
      <c r="K251" s="153">
        <v>1.0674594670425119E-3</v>
      </c>
      <c r="L251" s="158">
        <v>74.656818181818196</v>
      </c>
      <c r="M251" s="176"/>
    </row>
    <row r="252" spans="1:13">
      <c r="A252" s="92"/>
      <c r="B252" s="44" t="s">
        <v>390</v>
      </c>
      <c r="C252" s="93" t="s">
        <v>803</v>
      </c>
      <c r="D252" s="93" t="s">
        <v>804</v>
      </c>
      <c r="E252" s="94">
        <v>89</v>
      </c>
      <c r="F252" s="40" t="s">
        <v>21</v>
      </c>
      <c r="G252" s="105">
        <v>4263.8999999999996</v>
      </c>
      <c r="H252" s="191">
        <v>120</v>
      </c>
      <c r="I252" s="127">
        <v>35.532499999999999</v>
      </c>
      <c r="J252" s="127">
        <v>26528</v>
      </c>
      <c r="K252" s="153">
        <v>1.7001122148224139E-3</v>
      </c>
      <c r="L252" s="158">
        <v>37.258426966292134</v>
      </c>
      <c r="M252" s="176"/>
    </row>
    <row r="253" spans="1:13">
      <c r="A253" s="38"/>
      <c r="B253" s="41" t="s">
        <v>390</v>
      </c>
      <c r="C253" s="41" t="s">
        <v>761</v>
      </c>
      <c r="D253" s="44" t="s">
        <v>410</v>
      </c>
      <c r="E253" s="39">
        <v>44</v>
      </c>
      <c r="F253" s="40" t="s">
        <v>21</v>
      </c>
      <c r="G253" s="105">
        <v>2693</v>
      </c>
      <c r="H253" s="191">
        <v>197</v>
      </c>
      <c r="I253" s="127">
        <v>13.67005076142132</v>
      </c>
      <c r="J253" s="127">
        <v>17422.699999999997</v>
      </c>
      <c r="K253" s="153">
        <v>1.0737592801230707E-3</v>
      </c>
      <c r="L253" s="158">
        <v>49.496306818181807</v>
      </c>
      <c r="M253" s="163"/>
    </row>
    <row r="254" spans="1:13">
      <c r="A254" s="38"/>
      <c r="B254" s="44" t="s">
        <v>756</v>
      </c>
      <c r="C254" s="44" t="s">
        <v>763</v>
      </c>
      <c r="D254" s="44" t="s">
        <v>764</v>
      </c>
      <c r="E254" s="39">
        <v>22</v>
      </c>
      <c r="F254" s="40" t="s">
        <v>827</v>
      </c>
      <c r="G254" s="105">
        <v>0</v>
      </c>
      <c r="H254" s="191">
        <v>0</v>
      </c>
      <c r="I254" s="127">
        <v>0</v>
      </c>
      <c r="J254" s="127">
        <v>0</v>
      </c>
      <c r="K254" s="153">
        <v>0</v>
      </c>
      <c r="L254" s="158">
        <v>0</v>
      </c>
      <c r="M254" s="163"/>
    </row>
    <row r="255" spans="1:13">
      <c r="A255" s="92"/>
      <c r="B255" s="44" t="s">
        <v>390</v>
      </c>
      <c r="C255" s="93" t="s">
        <v>814</v>
      </c>
      <c r="D255" s="93" t="s">
        <v>815</v>
      </c>
      <c r="E255" s="94">
        <v>3</v>
      </c>
      <c r="F255" s="95" t="s">
        <v>598</v>
      </c>
      <c r="G255" s="105">
        <v>0</v>
      </c>
      <c r="H255" s="191">
        <v>0</v>
      </c>
      <c r="I255" s="127">
        <v>0</v>
      </c>
      <c r="J255" s="127">
        <v>0</v>
      </c>
      <c r="K255" s="153">
        <v>0</v>
      </c>
      <c r="L255" s="158">
        <v>0</v>
      </c>
      <c r="M255" s="176"/>
    </row>
    <row r="256" spans="1:13">
      <c r="A256" s="28" t="s">
        <v>765</v>
      </c>
      <c r="B256" s="28" t="s">
        <v>766</v>
      </c>
      <c r="C256" s="28"/>
      <c r="D256" s="28"/>
      <c r="E256" s="29">
        <v>13977.77</v>
      </c>
      <c r="F256" s="33"/>
      <c r="G256" s="29">
        <v>233996.86000000002</v>
      </c>
      <c r="H256" s="204">
        <v>6552</v>
      </c>
      <c r="I256" s="64">
        <v>35.713806471306476</v>
      </c>
      <c r="J256" s="64">
        <v>1419674.18</v>
      </c>
      <c r="K256" s="154">
        <v>9.3299777179598573E-2</v>
      </c>
      <c r="L256" s="64">
        <v>12.695821472237702</v>
      </c>
      <c r="M256" s="177"/>
    </row>
    <row r="257" spans="1:13" s="32" customFormat="1">
      <c r="A257" s="82"/>
      <c r="B257" s="82" t="s">
        <v>435</v>
      </c>
      <c r="C257" s="82"/>
      <c r="D257" s="82"/>
      <c r="E257" s="83">
        <v>74561.47</v>
      </c>
      <c r="F257" s="83"/>
      <c r="G257" s="156">
        <f>G256+G243+G238+G213+G190+G139+G81+G43</f>
        <v>2508010.92</v>
      </c>
      <c r="H257" s="205">
        <f>H256+H243+H238+H213+H190+H139+H81+H43</f>
        <v>21694</v>
      </c>
      <c r="I257" s="156">
        <f t="shared" ref="I257" si="3">IFERROR(G257/H257,0)</f>
        <v>115.60850557757905</v>
      </c>
      <c r="J257" s="156">
        <v>14748540.66</v>
      </c>
      <c r="K257" s="157">
        <v>1</v>
      </c>
      <c r="L257" s="156">
        <v>24.725472586578565</v>
      </c>
      <c r="M257" s="178"/>
    </row>
    <row r="258" spans="1:13" ht="148.5">
      <c r="A258" s="35"/>
      <c r="B258" s="4" t="s">
        <v>965</v>
      </c>
      <c r="C258" s="36"/>
      <c r="D258" s="43" t="s">
        <v>606</v>
      </c>
      <c r="E258" s="27"/>
      <c r="F258" s="27"/>
      <c r="G258" s="201"/>
      <c r="H258" s="201"/>
      <c r="I258" s="155"/>
      <c r="J258" s="155"/>
      <c r="K258" s="152"/>
      <c r="L258" s="159"/>
      <c r="M258" s="179"/>
    </row>
    <row r="259" spans="1:13" ht="16.5" customHeight="1">
      <c r="A259" s="34"/>
      <c r="B259" s="34"/>
      <c r="C259" s="36"/>
      <c r="D259" s="37"/>
      <c r="E259" s="37"/>
      <c r="F259" s="37"/>
      <c r="G259" s="189"/>
      <c r="H259" s="189"/>
      <c r="I259" s="190"/>
      <c r="J259" s="190"/>
      <c r="K259" s="121"/>
      <c r="L259" s="159"/>
      <c r="M259" s="180"/>
    </row>
    <row r="260" spans="1:13" ht="15.75" customHeight="1">
      <c r="A260" s="34"/>
      <c r="B260" s="34"/>
      <c r="C260" s="36"/>
      <c r="D260" s="37"/>
      <c r="E260" s="37"/>
      <c r="F260" s="37"/>
      <c r="G260" s="189"/>
      <c r="H260" s="189"/>
      <c r="I260" s="190"/>
      <c r="J260" s="190"/>
      <c r="K260" s="121"/>
      <c r="L260" s="159"/>
      <c r="M260" s="180"/>
    </row>
    <row r="261" spans="1:13" ht="14.25" customHeight="1">
      <c r="A261" s="34"/>
      <c r="B261" s="34"/>
      <c r="C261" s="36"/>
      <c r="D261" s="37"/>
      <c r="E261" s="37"/>
      <c r="F261" s="37"/>
      <c r="G261" s="106"/>
      <c r="H261" s="106"/>
      <c r="I261" s="128"/>
      <c r="J261" s="128"/>
      <c r="K261" s="121"/>
      <c r="L261" s="159"/>
      <c r="M261" s="180"/>
    </row>
    <row r="262" spans="1:13" ht="14.25">
      <c r="A262" s="84" t="s">
        <v>436</v>
      </c>
      <c r="B262" s="84" t="s">
        <v>607</v>
      </c>
      <c r="C262" s="85" t="s">
        <v>437</v>
      </c>
      <c r="D262" s="86"/>
      <c r="E262" s="87"/>
      <c r="F262" s="85"/>
      <c r="G262" s="107"/>
      <c r="H262" s="107"/>
      <c r="I262" s="129"/>
      <c r="J262" s="129"/>
      <c r="K262" s="121"/>
      <c r="L262" s="159"/>
      <c r="M262" s="181"/>
    </row>
    <row r="263" spans="1:13" ht="14.25">
      <c r="A263" s="85" t="s">
        <v>438</v>
      </c>
      <c r="B263" s="84" t="s">
        <v>393</v>
      </c>
      <c r="C263" s="88" t="s">
        <v>439</v>
      </c>
      <c r="D263" s="88"/>
      <c r="E263" s="89"/>
      <c r="F263" s="88"/>
      <c r="G263" s="107"/>
      <c r="H263" s="107"/>
      <c r="I263" s="129"/>
      <c r="J263" s="129"/>
      <c r="K263" s="121"/>
      <c r="L263" s="159"/>
      <c r="M263" s="181"/>
    </row>
    <row r="264" spans="1:13" ht="14.25">
      <c r="A264" s="85"/>
      <c r="B264" s="84" t="s">
        <v>608</v>
      </c>
      <c r="C264" s="88" t="s">
        <v>440</v>
      </c>
      <c r="D264" s="88"/>
      <c r="E264" s="89"/>
      <c r="F264" s="88"/>
      <c r="G264" s="107"/>
      <c r="H264" s="107"/>
      <c r="I264" s="129"/>
      <c r="J264" s="129"/>
      <c r="K264" s="121"/>
      <c r="L264" s="159"/>
      <c r="M264" s="181"/>
    </row>
    <row r="265" spans="1:13" ht="14.25">
      <c r="A265" s="85"/>
      <c r="B265" s="84" t="s">
        <v>609</v>
      </c>
      <c r="C265" s="88" t="s">
        <v>441</v>
      </c>
      <c r="D265" s="88"/>
      <c r="E265" s="89"/>
      <c r="F265" s="88"/>
      <c r="G265" s="107"/>
      <c r="H265" s="107"/>
      <c r="I265" s="129"/>
      <c r="J265" s="129"/>
      <c r="K265" s="121"/>
      <c r="L265" s="159"/>
      <c r="M265" s="181"/>
    </row>
    <row r="266" spans="1:13" ht="14.25">
      <c r="A266" s="85"/>
      <c r="B266" s="84" t="s">
        <v>398</v>
      </c>
      <c r="C266" s="88" t="s">
        <v>442</v>
      </c>
      <c r="D266" s="88"/>
      <c r="E266" s="89"/>
      <c r="F266" s="88"/>
      <c r="G266" s="107"/>
      <c r="H266" s="107"/>
      <c r="I266" s="129"/>
      <c r="J266" s="129"/>
      <c r="K266" s="121"/>
      <c r="L266" s="159"/>
      <c r="M266" s="181"/>
    </row>
    <row r="267" spans="1:13" ht="14.25">
      <c r="A267" s="85"/>
      <c r="B267" s="84" t="s">
        <v>443</v>
      </c>
      <c r="C267" s="88" t="s">
        <v>444</v>
      </c>
      <c r="D267" s="88"/>
      <c r="E267" s="89"/>
      <c r="F267" s="88"/>
      <c r="G267" s="107"/>
      <c r="H267" s="107"/>
      <c r="I267" s="129"/>
      <c r="J267" s="129"/>
      <c r="K267" s="121"/>
      <c r="L267" s="159"/>
      <c r="M267" s="181"/>
    </row>
    <row r="268" spans="1:13" ht="14.25">
      <c r="A268" s="85"/>
      <c r="B268" s="84" t="s">
        <v>610</v>
      </c>
      <c r="C268" s="88" t="s">
        <v>445</v>
      </c>
      <c r="D268" s="88"/>
      <c r="E268" s="89"/>
      <c r="F268" s="88"/>
      <c r="G268" s="107"/>
      <c r="H268" s="107"/>
      <c r="I268" s="129"/>
      <c r="J268" s="129"/>
      <c r="K268" s="121"/>
      <c r="L268" s="159"/>
      <c r="M268" s="181"/>
    </row>
    <row r="269" spans="1:13" ht="14.25">
      <c r="A269" s="85" t="s">
        <v>611</v>
      </c>
      <c r="B269" s="84" t="s">
        <v>612</v>
      </c>
      <c r="C269" s="88" t="s">
        <v>446</v>
      </c>
      <c r="D269" s="88"/>
      <c r="E269" s="89"/>
      <c r="F269" s="88"/>
      <c r="G269" s="107"/>
      <c r="H269" s="107"/>
      <c r="I269" s="129"/>
      <c r="J269" s="129"/>
      <c r="K269" s="121"/>
      <c r="L269" s="159"/>
      <c r="M269" s="181"/>
    </row>
    <row r="270" spans="1:13" ht="14.25">
      <c r="A270" s="85"/>
      <c r="B270" s="84" t="s">
        <v>613</v>
      </c>
      <c r="C270" s="88" t="s">
        <v>447</v>
      </c>
      <c r="D270" s="88"/>
      <c r="E270" s="89"/>
      <c r="F270" s="88"/>
      <c r="G270" s="107"/>
      <c r="H270" s="107"/>
      <c r="I270" s="129"/>
      <c r="J270" s="129"/>
      <c r="K270" s="121"/>
      <c r="L270" s="159"/>
      <c r="M270" s="181"/>
    </row>
    <row r="271" spans="1:13" ht="14.25">
      <c r="A271" s="85" t="s">
        <v>614</v>
      </c>
      <c r="B271" s="84" t="s">
        <v>615</v>
      </c>
      <c r="C271" s="88" t="s">
        <v>448</v>
      </c>
      <c r="D271" s="88"/>
      <c r="E271" s="89"/>
      <c r="F271" s="88"/>
      <c r="G271" s="107"/>
      <c r="H271" s="107"/>
      <c r="I271" s="129"/>
      <c r="J271" s="129"/>
      <c r="K271" s="121"/>
      <c r="L271" s="159"/>
      <c r="M271" s="181"/>
    </row>
    <row r="272" spans="1:13" ht="14.25">
      <c r="A272" s="85"/>
      <c r="B272" s="84" t="s">
        <v>616</v>
      </c>
      <c r="C272" s="88" t="s">
        <v>449</v>
      </c>
      <c r="D272" s="88"/>
      <c r="E272" s="89"/>
      <c r="F272" s="88"/>
      <c r="G272" s="107"/>
      <c r="H272" s="107"/>
      <c r="I272" s="129"/>
      <c r="J272" s="129"/>
      <c r="K272" s="122"/>
      <c r="L272" s="160"/>
      <c r="M272" s="181"/>
    </row>
    <row r="273" spans="1:13" ht="14.25">
      <c r="A273" s="85" t="s">
        <v>617</v>
      </c>
      <c r="B273" s="84" t="s">
        <v>618</v>
      </c>
      <c r="C273" s="88" t="s">
        <v>450</v>
      </c>
      <c r="D273" s="88"/>
      <c r="E273" s="89"/>
      <c r="F273" s="88"/>
      <c r="G273" s="107"/>
      <c r="H273" s="107"/>
      <c r="I273" s="129"/>
      <c r="J273" s="129"/>
      <c r="K273" s="122"/>
      <c r="L273" s="160"/>
      <c r="M273" s="181"/>
    </row>
    <row r="274" spans="1:13" ht="14.25">
      <c r="A274" s="85"/>
      <c r="B274" s="84" t="s">
        <v>619</v>
      </c>
      <c r="C274" s="88" t="s">
        <v>620</v>
      </c>
      <c r="D274" s="90"/>
      <c r="E274" s="91"/>
      <c r="F274" s="90"/>
      <c r="G274" s="108"/>
      <c r="H274" s="108"/>
      <c r="I274" s="130"/>
      <c r="J274" s="130"/>
      <c r="K274" s="122"/>
      <c r="L274" s="160"/>
      <c r="M274" s="182"/>
    </row>
    <row r="275" spans="1:13">
      <c r="K275" s="122"/>
      <c r="L275" s="160"/>
    </row>
    <row r="276" spans="1:13">
      <c r="K276" s="122"/>
      <c r="L276" s="160"/>
    </row>
    <row r="277" spans="1:13">
      <c r="K277" s="122"/>
      <c r="L277" s="160"/>
    </row>
    <row r="278" spans="1:13">
      <c r="K278" s="122"/>
      <c r="L278" s="160"/>
    </row>
  </sheetData>
  <autoFilter ref="A2:M25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32"/>
  <sheetViews>
    <sheetView workbookViewId="0">
      <selection activeCell="D1" sqref="D1:D1048576"/>
    </sheetView>
  </sheetViews>
  <sheetFormatPr defaultRowHeight="13.5"/>
  <cols>
    <col min="1" max="1" width="8.5" style="22" bestFit="1" customWidth="1"/>
    <col min="2" max="2" width="22.25" style="22" bestFit="1" customWidth="1"/>
    <col min="3" max="3" width="6.625" style="22" customWidth="1"/>
    <col min="4" max="4" width="8.75" style="22" customWidth="1"/>
  </cols>
  <sheetData>
    <row r="1" spans="1:4">
      <c r="A1" s="19" t="s">
        <v>451</v>
      </c>
      <c r="B1" s="20" t="s">
        <v>516</v>
      </c>
      <c r="C1" s="21" t="s">
        <v>515</v>
      </c>
      <c r="D1" s="20" t="s">
        <v>517</v>
      </c>
    </row>
    <row r="2" spans="1:4">
      <c r="A2" s="6" t="s">
        <v>452</v>
      </c>
      <c r="B2" s="7" t="s">
        <v>453</v>
      </c>
      <c r="C2" s="14">
        <v>0</v>
      </c>
      <c r="D2" s="7">
        <v>0</v>
      </c>
    </row>
    <row r="3" spans="1:4">
      <c r="A3" s="6" t="s">
        <v>1</v>
      </c>
      <c r="B3" s="7" t="s">
        <v>454</v>
      </c>
      <c r="C3" s="14">
        <v>571</v>
      </c>
      <c r="D3" s="7">
        <v>157112</v>
      </c>
    </row>
    <row r="4" spans="1:4">
      <c r="A4" s="6" t="s">
        <v>455</v>
      </c>
      <c r="B4" s="7" t="s">
        <v>456</v>
      </c>
      <c r="C4" s="14">
        <v>0</v>
      </c>
      <c r="D4" s="7">
        <v>0</v>
      </c>
    </row>
    <row r="5" spans="1:4">
      <c r="A5" s="6" t="s">
        <v>4</v>
      </c>
      <c r="B5" s="7" t="s">
        <v>5</v>
      </c>
      <c r="C5" s="14">
        <v>0</v>
      </c>
      <c r="D5" s="7">
        <v>0</v>
      </c>
    </row>
    <row r="6" spans="1:4">
      <c r="A6" s="6" t="s">
        <v>7</v>
      </c>
      <c r="B6" s="7" t="s">
        <v>8</v>
      </c>
      <c r="C6" s="14">
        <v>15</v>
      </c>
      <c r="D6" s="7">
        <v>8248</v>
      </c>
    </row>
    <row r="7" spans="1:4">
      <c r="A7" s="6" t="s">
        <v>9</v>
      </c>
      <c r="B7" s="7" t="s">
        <v>10</v>
      </c>
      <c r="C7" s="14">
        <v>11</v>
      </c>
      <c r="D7" s="7">
        <v>16164</v>
      </c>
    </row>
    <row r="8" spans="1:4">
      <c r="A8" s="6" t="s">
        <v>11</v>
      </c>
      <c r="B8" s="7" t="s">
        <v>12</v>
      </c>
      <c r="C8" s="14">
        <v>1</v>
      </c>
      <c r="D8" s="7">
        <v>109</v>
      </c>
    </row>
    <row r="9" spans="1:4">
      <c r="A9" s="8" t="s">
        <v>457</v>
      </c>
      <c r="B9" s="9" t="s">
        <v>458</v>
      </c>
      <c r="C9" s="14">
        <v>0</v>
      </c>
      <c r="D9" s="7">
        <v>0</v>
      </c>
    </row>
    <row r="10" spans="1:4">
      <c r="A10" s="8" t="s">
        <v>14</v>
      </c>
      <c r="B10" s="9" t="s">
        <v>15</v>
      </c>
      <c r="C10" s="14">
        <v>4</v>
      </c>
      <c r="D10" s="7">
        <v>3691</v>
      </c>
    </row>
    <row r="11" spans="1:4">
      <c r="A11" s="8" t="s">
        <v>459</v>
      </c>
      <c r="B11" s="9" t="s">
        <v>460</v>
      </c>
      <c r="C11" s="14">
        <v>0</v>
      </c>
      <c r="D11" s="7">
        <v>0</v>
      </c>
    </row>
    <row r="12" spans="1:4">
      <c r="A12" s="8" t="s">
        <v>17</v>
      </c>
      <c r="B12" s="9" t="s">
        <v>18</v>
      </c>
      <c r="C12" s="14">
        <v>2</v>
      </c>
      <c r="D12" s="7">
        <v>1885</v>
      </c>
    </row>
    <row r="13" spans="1:4">
      <c r="A13" s="8" t="s">
        <v>19</v>
      </c>
      <c r="B13" s="9" t="s">
        <v>20</v>
      </c>
      <c r="C13" s="14">
        <v>232</v>
      </c>
      <c r="D13" s="7">
        <v>12849</v>
      </c>
    </row>
    <row r="14" spans="1:4">
      <c r="A14" s="8" t="s">
        <v>461</v>
      </c>
      <c r="B14" s="9" t="s">
        <v>462</v>
      </c>
      <c r="C14" s="14">
        <v>555</v>
      </c>
      <c r="D14" s="7">
        <v>88687.9</v>
      </c>
    </row>
    <row r="15" spans="1:4">
      <c r="A15" s="8" t="s">
        <v>22</v>
      </c>
      <c r="B15" s="9" t="s">
        <v>23</v>
      </c>
      <c r="C15" s="14">
        <v>4</v>
      </c>
      <c r="D15" s="7">
        <v>1080</v>
      </c>
    </row>
    <row r="16" spans="1:4">
      <c r="A16" s="8" t="s">
        <v>25</v>
      </c>
      <c r="B16" s="9" t="s">
        <v>26</v>
      </c>
      <c r="C16" s="14">
        <v>14</v>
      </c>
      <c r="D16" s="7">
        <v>8826</v>
      </c>
    </row>
    <row r="17" spans="1:4">
      <c r="A17" s="8" t="s">
        <v>463</v>
      </c>
      <c r="B17" s="9" t="s">
        <v>464</v>
      </c>
      <c r="C17" s="14">
        <v>0</v>
      </c>
      <c r="D17" s="7">
        <v>0</v>
      </c>
    </row>
    <row r="18" spans="1:4">
      <c r="A18" s="8" t="s">
        <v>27</v>
      </c>
      <c r="B18" s="9" t="s">
        <v>28</v>
      </c>
      <c r="C18" s="14">
        <v>23</v>
      </c>
      <c r="D18" s="7">
        <v>12930</v>
      </c>
    </row>
    <row r="19" spans="1:4">
      <c r="A19" s="8" t="s">
        <v>29</v>
      </c>
      <c r="B19" s="9" t="s">
        <v>30</v>
      </c>
      <c r="C19" s="14">
        <v>115</v>
      </c>
      <c r="D19" s="7">
        <v>18775.55</v>
      </c>
    </row>
    <row r="20" spans="1:4">
      <c r="A20" s="8" t="s">
        <v>31</v>
      </c>
      <c r="B20" s="9" t="s">
        <v>465</v>
      </c>
      <c r="C20" s="14">
        <v>0</v>
      </c>
      <c r="D20" s="7">
        <v>0</v>
      </c>
    </row>
    <row r="21" spans="1:4">
      <c r="A21" s="8" t="s">
        <v>33</v>
      </c>
      <c r="B21" s="9" t="s">
        <v>34</v>
      </c>
      <c r="C21" s="14">
        <v>33</v>
      </c>
      <c r="D21" s="7">
        <v>18864</v>
      </c>
    </row>
    <row r="22" spans="1:4">
      <c r="A22" s="8" t="s">
        <v>35</v>
      </c>
      <c r="B22" s="9" t="s">
        <v>36</v>
      </c>
      <c r="C22" s="14">
        <v>1</v>
      </c>
      <c r="D22" s="7">
        <v>5463</v>
      </c>
    </row>
    <row r="23" spans="1:4">
      <c r="A23" s="8" t="s">
        <v>37</v>
      </c>
      <c r="B23" s="9" t="s">
        <v>38</v>
      </c>
      <c r="C23" s="14">
        <v>4</v>
      </c>
      <c r="D23" s="7">
        <v>15225</v>
      </c>
    </row>
    <row r="24" spans="1:4">
      <c r="A24" s="8" t="s">
        <v>466</v>
      </c>
      <c r="B24" s="9" t="s">
        <v>467</v>
      </c>
      <c r="C24" s="14">
        <v>0</v>
      </c>
      <c r="D24" s="7">
        <v>0</v>
      </c>
    </row>
    <row r="25" spans="1:4">
      <c r="A25" s="8" t="s">
        <v>39</v>
      </c>
      <c r="B25" s="9" t="s">
        <v>40</v>
      </c>
      <c r="C25" s="14">
        <v>36</v>
      </c>
      <c r="D25" s="7">
        <v>20107</v>
      </c>
    </row>
    <row r="26" spans="1:4">
      <c r="A26" s="8" t="s">
        <v>41</v>
      </c>
      <c r="B26" s="9" t="s">
        <v>468</v>
      </c>
      <c r="C26" s="14">
        <v>29</v>
      </c>
      <c r="D26" s="7">
        <v>14464</v>
      </c>
    </row>
    <row r="27" spans="1:4">
      <c r="A27" s="8" t="s">
        <v>469</v>
      </c>
      <c r="B27" s="9" t="s">
        <v>470</v>
      </c>
      <c r="C27" s="14">
        <v>0</v>
      </c>
      <c r="D27" s="7">
        <v>0</v>
      </c>
    </row>
    <row r="28" spans="1:4">
      <c r="A28" s="8" t="s">
        <v>42</v>
      </c>
      <c r="B28" s="9" t="s">
        <v>471</v>
      </c>
      <c r="C28" s="14">
        <v>0</v>
      </c>
      <c r="D28" s="7">
        <v>0</v>
      </c>
    </row>
    <row r="29" spans="1:4">
      <c r="A29" s="8" t="s">
        <v>43</v>
      </c>
      <c r="B29" s="9" t="s">
        <v>44</v>
      </c>
      <c r="C29" s="14">
        <v>9</v>
      </c>
      <c r="D29" s="7">
        <v>7619</v>
      </c>
    </row>
    <row r="30" spans="1:4">
      <c r="A30" s="8" t="s">
        <v>45</v>
      </c>
      <c r="B30" s="9" t="s">
        <v>46</v>
      </c>
      <c r="C30" s="14">
        <v>122</v>
      </c>
      <c r="D30" s="7">
        <v>7339</v>
      </c>
    </row>
    <row r="31" spans="1:4">
      <c r="A31" s="8" t="s">
        <v>47</v>
      </c>
      <c r="B31" s="9" t="s">
        <v>48</v>
      </c>
      <c r="C31" s="14">
        <v>1</v>
      </c>
      <c r="D31" s="7">
        <v>2295</v>
      </c>
    </row>
    <row r="32" spans="1:4">
      <c r="A32" s="8" t="s">
        <v>49</v>
      </c>
      <c r="B32" s="9" t="s">
        <v>50</v>
      </c>
      <c r="C32" s="14">
        <v>5</v>
      </c>
      <c r="D32" s="7">
        <v>9574</v>
      </c>
    </row>
    <row r="33" spans="1:4">
      <c r="A33" s="8" t="s">
        <v>51</v>
      </c>
      <c r="B33" s="9" t="s">
        <v>472</v>
      </c>
      <c r="C33" s="14">
        <v>6</v>
      </c>
      <c r="D33" s="7">
        <v>12488</v>
      </c>
    </row>
    <row r="34" spans="1:4">
      <c r="A34" s="8" t="s">
        <v>52</v>
      </c>
      <c r="B34" s="9" t="s">
        <v>53</v>
      </c>
      <c r="C34" s="14">
        <v>14</v>
      </c>
      <c r="D34" s="7">
        <v>6898</v>
      </c>
    </row>
    <row r="35" spans="1:4">
      <c r="A35" s="8" t="s">
        <v>54</v>
      </c>
      <c r="B35" s="9" t="s">
        <v>55</v>
      </c>
      <c r="C35" s="14">
        <v>11</v>
      </c>
      <c r="D35" s="7">
        <v>10737</v>
      </c>
    </row>
    <row r="36" spans="1:4">
      <c r="A36" s="10" t="s">
        <v>60</v>
      </c>
      <c r="B36" s="11" t="s">
        <v>61</v>
      </c>
      <c r="C36" s="15">
        <v>11</v>
      </c>
      <c r="D36" s="18">
        <v>6672.3</v>
      </c>
    </row>
    <row r="37" spans="1:4">
      <c r="A37" s="10" t="s">
        <v>62</v>
      </c>
      <c r="B37" s="11" t="s">
        <v>63</v>
      </c>
      <c r="C37" s="15">
        <v>3</v>
      </c>
      <c r="D37" s="18">
        <v>5530</v>
      </c>
    </row>
    <row r="38" spans="1:4">
      <c r="A38" s="10" t="s">
        <v>64</v>
      </c>
      <c r="B38" s="11" t="s">
        <v>65</v>
      </c>
      <c r="C38" s="15">
        <v>6</v>
      </c>
      <c r="D38" s="18">
        <v>8573</v>
      </c>
    </row>
    <row r="39" spans="1:4">
      <c r="A39" s="10" t="s">
        <v>66</v>
      </c>
      <c r="B39" s="11" t="s">
        <v>67</v>
      </c>
      <c r="C39" s="15">
        <v>7</v>
      </c>
      <c r="D39" s="18">
        <v>5272</v>
      </c>
    </row>
    <row r="40" spans="1:4">
      <c r="A40" s="10" t="s">
        <v>68</v>
      </c>
      <c r="B40" s="11" t="s">
        <v>69</v>
      </c>
      <c r="C40" s="15">
        <v>34</v>
      </c>
      <c r="D40" s="18">
        <v>7937</v>
      </c>
    </row>
    <row r="41" spans="1:4">
      <c r="A41" s="10" t="s">
        <v>70</v>
      </c>
      <c r="B41" s="11" t="s">
        <v>71</v>
      </c>
      <c r="C41" s="15">
        <v>4</v>
      </c>
      <c r="D41" s="18">
        <v>1566</v>
      </c>
    </row>
    <row r="42" spans="1:4">
      <c r="A42" s="10" t="s">
        <v>72</v>
      </c>
      <c r="B42" s="11" t="s">
        <v>73</v>
      </c>
      <c r="C42" s="15">
        <v>0</v>
      </c>
      <c r="D42" s="18">
        <v>0</v>
      </c>
    </row>
    <row r="43" spans="1:4">
      <c r="A43" s="10" t="s">
        <v>75</v>
      </c>
      <c r="B43" s="11" t="s">
        <v>473</v>
      </c>
      <c r="C43" s="15">
        <v>2</v>
      </c>
      <c r="D43" s="18">
        <v>1225</v>
      </c>
    </row>
    <row r="44" spans="1:4">
      <c r="A44" s="10" t="s">
        <v>76</v>
      </c>
      <c r="B44" s="11" t="s">
        <v>77</v>
      </c>
      <c r="C44" s="15">
        <v>9</v>
      </c>
      <c r="D44" s="18">
        <v>15120</v>
      </c>
    </row>
    <row r="45" spans="1:4">
      <c r="A45" s="10" t="s">
        <v>78</v>
      </c>
      <c r="B45" s="11" t="s">
        <v>79</v>
      </c>
      <c r="C45" s="15">
        <v>45</v>
      </c>
      <c r="D45" s="18">
        <v>8955</v>
      </c>
    </row>
    <row r="46" spans="1:4">
      <c r="A46" s="10" t="s">
        <v>80</v>
      </c>
      <c r="B46" s="11" t="s">
        <v>81</v>
      </c>
      <c r="C46" s="15">
        <v>7</v>
      </c>
      <c r="D46" s="18">
        <v>1949.9</v>
      </c>
    </row>
    <row r="47" spans="1:4">
      <c r="A47" s="10" t="s">
        <v>82</v>
      </c>
      <c r="B47" s="11" t="s">
        <v>83</v>
      </c>
      <c r="C47" s="15">
        <v>2</v>
      </c>
      <c r="D47" s="18">
        <v>307</v>
      </c>
    </row>
    <row r="48" spans="1:4">
      <c r="A48" s="10" t="s">
        <v>85</v>
      </c>
      <c r="B48" s="11" t="s">
        <v>474</v>
      </c>
      <c r="C48" s="15">
        <v>1</v>
      </c>
      <c r="D48" s="18">
        <v>1840</v>
      </c>
    </row>
    <row r="49" spans="1:4">
      <c r="A49" s="10" t="s">
        <v>87</v>
      </c>
      <c r="B49" s="11" t="s">
        <v>88</v>
      </c>
      <c r="C49" s="15">
        <v>5</v>
      </c>
      <c r="D49" s="18">
        <v>7434</v>
      </c>
    </row>
    <row r="50" spans="1:4">
      <c r="A50" s="10" t="s">
        <v>89</v>
      </c>
      <c r="B50" s="11" t="s">
        <v>90</v>
      </c>
      <c r="C50" s="15">
        <v>1</v>
      </c>
      <c r="D50" s="18">
        <v>479</v>
      </c>
    </row>
    <row r="51" spans="1:4">
      <c r="A51" s="10" t="s">
        <v>91</v>
      </c>
      <c r="B51" s="11" t="s">
        <v>92</v>
      </c>
      <c r="C51" s="15">
        <v>12</v>
      </c>
      <c r="D51" s="18">
        <v>4782</v>
      </c>
    </row>
    <row r="52" spans="1:4">
      <c r="A52" s="10" t="s">
        <v>93</v>
      </c>
      <c r="B52" s="11" t="s">
        <v>475</v>
      </c>
      <c r="C52" s="15">
        <v>3</v>
      </c>
      <c r="D52" s="18">
        <v>1183</v>
      </c>
    </row>
    <row r="53" spans="1:4">
      <c r="A53" s="10" t="s">
        <v>94</v>
      </c>
      <c r="B53" s="11" t="s">
        <v>476</v>
      </c>
      <c r="C53" s="15">
        <v>13</v>
      </c>
      <c r="D53" s="18">
        <v>10197</v>
      </c>
    </row>
    <row r="54" spans="1:4">
      <c r="A54" s="10" t="s">
        <v>96</v>
      </c>
      <c r="B54" s="11" t="s">
        <v>97</v>
      </c>
      <c r="C54" s="15">
        <v>3</v>
      </c>
      <c r="D54" s="18">
        <v>1165</v>
      </c>
    </row>
    <row r="55" spans="1:4">
      <c r="A55" s="10" t="s">
        <v>98</v>
      </c>
      <c r="B55" s="11" t="s">
        <v>477</v>
      </c>
      <c r="C55" s="15">
        <v>59</v>
      </c>
      <c r="D55" s="18">
        <v>19678</v>
      </c>
    </row>
    <row r="56" spans="1:4">
      <c r="A56" s="10" t="s">
        <v>100</v>
      </c>
      <c r="B56" s="11" t="s">
        <v>101</v>
      </c>
      <c r="C56" s="15">
        <v>11</v>
      </c>
      <c r="D56" s="18">
        <v>4957</v>
      </c>
    </row>
    <row r="57" spans="1:4">
      <c r="A57" s="10" t="s">
        <v>102</v>
      </c>
      <c r="B57" s="11" t="s">
        <v>103</v>
      </c>
      <c r="C57" s="15">
        <v>14</v>
      </c>
      <c r="D57" s="18">
        <v>5178.3999999999996</v>
      </c>
    </row>
    <row r="58" spans="1:4">
      <c r="A58" s="10" t="s">
        <v>104</v>
      </c>
      <c r="B58" s="11" t="s">
        <v>105</v>
      </c>
      <c r="C58" s="15">
        <v>39</v>
      </c>
      <c r="D58" s="18">
        <v>6981</v>
      </c>
    </row>
    <row r="59" spans="1:4">
      <c r="A59" s="10" t="s">
        <v>106</v>
      </c>
      <c r="B59" s="11" t="s">
        <v>107</v>
      </c>
      <c r="C59" s="15">
        <v>11</v>
      </c>
      <c r="D59" s="18">
        <v>10681</v>
      </c>
    </row>
    <row r="60" spans="1:4">
      <c r="A60" s="10" t="s">
        <v>108</v>
      </c>
      <c r="B60" s="11" t="s">
        <v>109</v>
      </c>
      <c r="C60" s="15">
        <v>5</v>
      </c>
      <c r="D60" s="18">
        <v>5027.8</v>
      </c>
    </row>
    <row r="61" spans="1:4">
      <c r="A61" s="10" t="s">
        <v>110</v>
      </c>
      <c r="B61" s="11" t="s">
        <v>111</v>
      </c>
      <c r="C61" s="15">
        <v>4</v>
      </c>
      <c r="D61" s="18">
        <v>6304</v>
      </c>
    </row>
    <row r="62" spans="1:4">
      <c r="A62" s="10" t="s">
        <v>112</v>
      </c>
      <c r="B62" s="11" t="s">
        <v>113</v>
      </c>
      <c r="C62" s="15">
        <v>0</v>
      </c>
      <c r="D62" s="18">
        <v>0</v>
      </c>
    </row>
    <row r="63" spans="1:4">
      <c r="A63" s="10" t="s">
        <v>114</v>
      </c>
      <c r="B63" s="11" t="s">
        <v>115</v>
      </c>
      <c r="C63" s="15">
        <v>34</v>
      </c>
      <c r="D63" s="18">
        <v>6180</v>
      </c>
    </row>
    <row r="64" spans="1:4">
      <c r="A64" s="10" t="s">
        <v>116</v>
      </c>
      <c r="B64" s="11" t="s">
        <v>117</v>
      </c>
      <c r="C64" s="15">
        <v>4</v>
      </c>
      <c r="D64" s="18">
        <v>3063</v>
      </c>
    </row>
    <row r="65" spans="1:4">
      <c r="A65" s="10" t="s">
        <v>118</v>
      </c>
      <c r="B65" s="11" t="s">
        <v>119</v>
      </c>
      <c r="C65" s="15">
        <v>12</v>
      </c>
      <c r="D65" s="18">
        <v>3419</v>
      </c>
    </row>
    <row r="66" spans="1:4">
      <c r="A66" s="10" t="s">
        <v>120</v>
      </c>
      <c r="B66" s="11" t="s">
        <v>121</v>
      </c>
      <c r="C66" s="15">
        <v>178</v>
      </c>
      <c r="D66" s="18">
        <v>9429</v>
      </c>
    </row>
    <row r="67" spans="1:4">
      <c r="A67" s="10" t="s">
        <v>122</v>
      </c>
      <c r="B67" s="11" t="s">
        <v>123</v>
      </c>
      <c r="C67" s="15">
        <v>2</v>
      </c>
      <c r="D67" s="18">
        <v>737</v>
      </c>
    </row>
    <row r="68" spans="1:4">
      <c r="A68" s="10" t="s">
        <v>124</v>
      </c>
      <c r="B68" s="11" t="s">
        <v>478</v>
      </c>
      <c r="C68" s="15">
        <v>9</v>
      </c>
      <c r="D68" s="18">
        <v>11461</v>
      </c>
    </row>
    <row r="69" spans="1:4">
      <c r="A69" s="10" t="s">
        <v>125</v>
      </c>
      <c r="B69" s="11" t="s">
        <v>479</v>
      </c>
      <c r="C69" s="15">
        <v>15</v>
      </c>
      <c r="D69" s="18">
        <v>11269</v>
      </c>
    </row>
    <row r="70" spans="1:4">
      <c r="A70" s="10" t="s">
        <v>127</v>
      </c>
      <c r="B70" s="11" t="s">
        <v>480</v>
      </c>
      <c r="C70" s="15">
        <v>22</v>
      </c>
      <c r="D70" s="18">
        <v>17850</v>
      </c>
    </row>
    <row r="71" spans="1:4">
      <c r="A71" s="10" t="s">
        <v>132</v>
      </c>
      <c r="B71" s="11" t="s">
        <v>133</v>
      </c>
      <c r="C71" s="15">
        <v>229</v>
      </c>
      <c r="D71" s="18">
        <v>33260.699999999997</v>
      </c>
    </row>
    <row r="72" spans="1:4">
      <c r="A72" s="10" t="s">
        <v>134</v>
      </c>
      <c r="B72" s="11" t="s">
        <v>135</v>
      </c>
      <c r="C72" s="15">
        <v>0</v>
      </c>
      <c r="D72" s="18">
        <v>0</v>
      </c>
    </row>
    <row r="73" spans="1:4">
      <c r="A73" s="10" t="s">
        <v>137</v>
      </c>
      <c r="B73" s="11" t="s">
        <v>138</v>
      </c>
      <c r="C73" s="15">
        <v>19</v>
      </c>
      <c r="D73" s="18">
        <v>4019</v>
      </c>
    </row>
    <row r="74" spans="1:4">
      <c r="A74" s="10" t="s">
        <v>139</v>
      </c>
      <c r="B74" s="11" t="s">
        <v>140</v>
      </c>
      <c r="C74" s="15">
        <v>23</v>
      </c>
      <c r="D74" s="18">
        <v>1379.4</v>
      </c>
    </row>
    <row r="75" spans="1:4">
      <c r="A75" s="10" t="s">
        <v>141</v>
      </c>
      <c r="B75" s="11" t="s">
        <v>142</v>
      </c>
      <c r="C75" s="15">
        <v>89</v>
      </c>
      <c r="D75" s="18">
        <v>1706</v>
      </c>
    </row>
    <row r="76" spans="1:4">
      <c r="A76" s="10" t="s">
        <v>143</v>
      </c>
      <c r="B76" s="11" t="s">
        <v>144</v>
      </c>
      <c r="C76" s="15">
        <v>821</v>
      </c>
      <c r="D76" s="18">
        <v>43028.7</v>
      </c>
    </row>
    <row r="77" spans="1:4">
      <c r="A77" s="10" t="s">
        <v>146</v>
      </c>
      <c r="B77" s="11" t="s">
        <v>147</v>
      </c>
      <c r="C77" s="15">
        <v>1</v>
      </c>
      <c r="D77" s="18">
        <v>358.8</v>
      </c>
    </row>
    <row r="78" spans="1:4">
      <c r="A78" s="10" t="s">
        <v>148</v>
      </c>
      <c r="B78" s="11" t="s">
        <v>149</v>
      </c>
      <c r="C78" s="15">
        <v>3</v>
      </c>
      <c r="D78" s="18">
        <v>2852</v>
      </c>
    </row>
    <row r="79" spans="1:4">
      <c r="A79" s="12" t="s">
        <v>150</v>
      </c>
      <c r="B79" s="13" t="s">
        <v>151</v>
      </c>
      <c r="C79" s="16">
        <v>301</v>
      </c>
      <c r="D79" s="18">
        <v>4781.8</v>
      </c>
    </row>
    <row r="80" spans="1:4">
      <c r="A80" s="10" t="s">
        <v>152</v>
      </c>
      <c r="B80" s="11" t="s">
        <v>153</v>
      </c>
      <c r="C80" s="15">
        <v>34</v>
      </c>
      <c r="D80" s="18">
        <v>3923</v>
      </c>
    </row>
    <row r="81" spans="1:4">
      <c r="A81" s="10" t="s">
        <v>154</v>
      </c>
      <c r="B81" s="11" t="s">
        <v>481</v>
      </c>
      <c r="C81" s="15">
        <v>1</v>
      </c>
      <c r="D81" s="18">
        <v>4096</v>
      </c>
    </row>
    <row r="82" spans="1:4">
      <c r="A82" s="10" t="s">
        <v>155</v>
      </c>
      <c r="B82" s="11" t="s">
        <v>156</v>
      </c>
      <c r="C82" s="15">
        <v>49</v>
      </c>
      <c r="D82" s="18">
        <v>14182</v>
      </c>
    </row>
    <row r="83" spans="1:4">
      <c r="A83" s="10" t="s">
        <v>157</v>
      </c>
      <c r="B83" s="11" t="s">
        <v>158</v>
      </c>
      <c r="C83" s="15">
        <v>72</v>
      </c>
      <c r="D83" s="18">
        <v>5593</v>
      </c>
    </row>
    <row r="84" spans="1:4">
      <c r="A84" s="10" t="s">
        <v>159</v>
      </c>
      <c r="B84" s="11" t="s">
        <v>160</v>
      </c>
      <c r="C84" s="15">
        <v>11</v>
      </c>
      <c r="D84" s="18">
        <v>1730</v>
      </c>
    </row>
    <row r="85" spans="1:4">
      <c r="A85" s="12" t="s">
        <v>161</v>
      </c>
      <c r="B85" s="13" t="s">
        <v>162</v>
      </c>
      <c r="C85" s="16">
        <v>7</v>
      </c>
      <c r="D85" s="18">
        <v>7084</v>
      </c>
    </row>
    <row r="86" spans="1:4">
      <c r="A86" s="10" t="s">
        <v>163</v>
      </c>
      <c r="B86" s="11" t="s">
        <v>164</v>
      </c>
      <c r="C86" s="15">
        <v>46</v>
      </c>
      <c r="D86" s="18">
        <v>1602</v>
      </c>
    </row>
    <row r="87" spans="1:4">
      <c r="A87" s="10" t="s">
        <v>165</v>
      </c>
      <c r="B87" s="11" t="s">
        <v>166</v>
      </c>
      <c r="C87" s="15">
        <v>62</v>
      </c>
      <c r="D87" s="18">
        <v>8670.7999999999993</v>
      </c>
    </row>
    <row r="88" spans="1:4">
      <c r="A88" s="10" t="s">
        <v>167</v>
      </c>
      <c r="B88" s="11" t="s">
        <v>168</v>
      </c>
      <c r="C88" s="15">
        <v>307</v>
      </c>
      <c r="D88" s="18">
        <v>21142</v>
      </c>
    </row>
    <row r="89" spans="1:4">
      <c r="A89" s="10" t="s">
        <v>170</v>
      </c>
      <c r="B89" s="11" t="s">
        <v>482</v>
      </c>
      <c r="C89" s="15">
        <v>9</v>
      </c>
      <c r="D89" s="18">
        <v>4651</v>
      </c>
    </row>
    <row r="90" spans="1:4">
      <c r="A90" s="10" t="s">
        <v>171</v>
      </c>
      <c r="B90" s="11" t="s">
        <v>172</v>
      </c>
      <c r="C90" s="15">
        <v>10</v>
      </c>
      <c r="D90" s="18">
        <v>1857</v>
      </c>
    </row>
    <row r="91" spans="1:4">
      <c r="A91" s="10" t="s">
        <v>173</v>
      </c>
      <c r="B91" s="11" t="s">
        <v>174</v>
      </c>
      <c r="C91" s="15">
        <v>1</v>
      </c>
      <c r="D91" s="18">
        <v>569</v>
      </c>
    </row>
    <row r="92" spans="1:4">
      <c r="A92" s="10" t="s">
        <v>175</v>
      </c>
      <c r="B92" s="11" t="s">
        <v>176</v>
      </c>
      <c r="C92" s="15">
        <v>5</v>
      </c>
      <c r="D92" s="18">
        <v>2798</v>
      </c>
    </row>
    <row r="93" spans="1:4">
      <c r="A93" s="10" t="s">
        <v>177</v>
      </c>
      <c r="B93" s="11" t="s">
        <v>178</v>
      </c>
      <c r="C93" s="15">
        <v>9</v>
      </c>
      <c r="D93" s="18">
        <v>1886</v>
      </c>
    </row>
    <row r="94" spans="1:4">
      <c r="A94" s="10" t="s">
        <v>179</v>
      </c>
      <c r="B94" s="11" t="s">
        <v>180</v>
      </c>
      <c r="C94" s="15">
        <v>1</v>
      </c>
      <c r="D94" s="18">
        <v>1000</v>
      </c>
    </row>
    <row r="95" spans="1:4">
      <c r="A95" s="10" t="s">
        <v>181</v>
      </c>
      <c r="B95" s="11" t="s">
        <v>182</v>
      </c>
      <c r="C95" s="15">
        <v>6</v>
      </c>
      <c r="D95" s="18">
        <v>7977</v>
      </c>
    </row>
    <row r="96" spans="1:4">
      <c r="A96" s="10" t="s">
        <v>183</v>
      </c>
      <c r="B96" s="11" t="s">
        <v>184</v>
      </c>
      <c r="C96" s="15">
        <v>0</v>
      </c>
      <c r="D96" s="18">
        <v>0</v>
      </c>
    </row>
    <row r="97" spans="1:4">
      <c r="A97" s="10" t="s">
        <v>185</v>
      </c>
      <c r="B97" s="11" t="s">
        <v>518</v>
      </c>
      <c r="C97" s="15">
        <v>51</v>
      </c>
      <c r="D97" s="18">
        <v>10268</v>
      </c>
    </row>
    <row r="98" spans="1:4">
      <c r="A98" s="10" t="s">
        <v>186</v>
      </c>
      <c r="B98" s="11" t="s">
        <v>187</v>
      </c>
      <c r="C98" s="15">
        <v>40</v>
      </c>
      <c r="D98" s="18">
        <v>37594</v>
      </c>
    </row>
    <row r="99" spans="1:4">
      <c r="A99" s="10" t="s">
        <v>188</v>
      </c>
      <c r="B99" s="11" t="s">
        <v>189</v>
      </c>
      <c r="C99" s="15">
        <v>9</v>
      </c>
      <c r="D99" s="18">
        <v>2301</v>
      </c>
    </row>
    <row r="100" spans="1:4">
      <c r="A100" s="10" t="s">
        <v>190</v>
      </c>
      <c r="B100" s="11" t="s">
        <v>191</v>
      </c>
      <c r="C100" s="17">
        <v>59</v>
      </c>
      <c r="D100" s="18">
        <v>2235.1999999999998</v>
      </c>
    </row>
    <row r="101" spans="1:4">
      <c r="A101" s="10" t="s">
        <v>192</v>
      </c>
      <c r="B101" s="11" t="s">
        <v>193</v>
      </c>
      <c r="C101" s="15">
        <v>23</v>
      </c>
      <c r="D101" s="18">
        <v>10435</v>
      </c>
    </row>
    <row r="102" spans="1:4">
      <c r="A102" s="10" t="s">
        <v>194</v>
      </c>
      <c r="B102" s="11" t="s">
        <v>483</v>
      </c>
      <c r="C102" s="15">
        <v>9</v>
      </c>
      <c r="D102" s="18">
        <v>2651</v>
      </c>
    </row>
    <row r="103" spans="1:4">
      <c r="A103" s="10" t="s">
        <v>195</v>
      </c>
      <c r="B103" s="11" t="s">
        <v>196</v>
      </c>
      <c r="C103" s="15">
        <v>32</v>
      </c>
      <c r="D103" s="18">
        <v>3525</v>
      </c>
    </row>
    <row r="104" spans="1:4">
      <c r="A104" s="10" t="s">
        <v>197</v>
      </c>
      <c r="B104" s="11" t="s">
        <v>198</v>
      </c>
      <c r="C104" s="15">
        <v>23</v>
      </c>
      <c r="D104" s="18">
        <v>7916</v>
      </c>
    </row>
    <row r="105" spans="1:4">
      <c r="A105" s="10" t="s">
        <v>199</v>
      </c>
      <c r="B105" s="11" t="s">
        <v>200</v>
      </c>
      <c r="C105" s="15">
        <v>4</v>
      </c>
      <c r="D105" s="18">
        <v>2734.3999999999996</v>
      </c>
    </row>
    <row r="106" spans="1:4">
      <c r="A106" s="10" t="s">
        <v>201</v>
      </c>
      <c r="B106" s="11" t="s">
        <v>202</v>
      </c>
      <c r="C106" s="15">
        <v>4</v>
      </c>
      <c r="D106" s="18">
        <v>2043</v>
      </c>
    </row>
    <row r="107" spans="1:4">
      <c r="A107" s="10" t="s">
        <v>203</v>
      </c>
      <c r="B107" s="11" t="s">
        <v>204</v>
      </c>
      <c r="C107" s="15">
        <v>5</v>
      </c>
      <c r="D107" s="18">
        <v>4353</v>
      </c>
    </row>
    <row r="108" spans="1:4">
      <c r="A108" s="10" t="s">
        <v>205</v>
      </c>
      <c r="B108" s="11" t="s">
        <v>206</v>
      </c>
      <c r="C108" s="15">
        <v>4</v>
      </c>
      <c r="D108" s="18">
        <v>2255</v>
      </c>
    </row>
    <row r="109" spans="1:4">
      <c r="A109" s="10" t="s">
        <v>207</v>
      </c>
      <c r="B109" s="11" t="s">
        <v>484</v>
      </c>
      <c r="C109" s="15">
        <v>10</v>
      </c>
      <c r="D109" s="18">
        <v>11530</v>
      </c>
    </row>
    <row r="110" spans="1:4">
      <c r="A110" s="10" t="s">
        <v>208</v>
      </c>
      <c r="B110" s="11" t="s">
        <v>209</v>
      </c>
      <c r="C110" s="15">
        <v>12</v>
      </c>
      <c r="D110" s="18">
        <v>11220</v>
      </c>
    </row>
    <row r="111" spans="1:4">
      <c r="A111" s="10" t="s">
        <v>485</v>
      </c>
      <c r="B111" s="11" t="s">
        <v>519</v>
      </c>
      <c r="C111" s="15">
        <v>1</v>
      </c>
      <c r="D111" s="18">
        <v>1692</v>
      </c>
    </row>
    <row r="112" spans="1:4">
      <c r="A112" s="10" t="s">
        <v>210</v>
      </c>
      <c r="B112" s="11" t="s">
        <v>211</v>
      </c>
      <c r="C112" s="15">
        <v>7</v>
      </c>
      <c r="D112" s="18">
        <v>1701.5</v>
      </c>
    </row>
    <row r="113" spans="1:4">
      <c r="A113" s="10" t="s">
        <v>212</v>
      </c>
      <c r="B113" s="11" t="s">
        <v>213</v>
      </c>
      <c r="C113" s="15">
        <v>17</v>
      </c>
      <c r="D113" s="18">
        <v>3867</v>
      </c>
    </row>
    <row r="114" spans="1:4">
      <c r="A114" s="10" t="s">
        <v>214</v>
      </c>
      <c r="B114" s="11" t="s">
        <v>215</v>
      </c>
      <c r="C114" s="15">
        <v>20</v>
      </c>
      <c r="D114" s="18">
        <v>7245</v>
      </c>
    </row>
    <row r="115" spans="1:4">
      <c r="A115" s="12" t="s">
        <v>216</v>
      </c>
      <c r="B115" s="13" t="s">
        <v>217</v>
      </c>
      <c r="C115" s="15">
        <v>9</v>
      </c>
      <c r="D115" s="18">
        <v>2568</v>
      </c>
    </row>
    <row r="116" spans="1:4">
      <c r="A116" s="10" t="s">
        <v>218</v>
      </c>
      <c r="B116" s="11" t="s">
        <v>219</v>
      </c>
      <c r="C116" s="15">
        <v>9</v>
      </c>
      <c r="D116" s="18">
        <v>8144</v>
      </c>
    </row>
    <row r="117" spans="1:4">
      <c r="A117" s="10" t="s">
        <v>220</v>
      </c>
      <c r="B117" s="11" t="s">
        <v>221</v>
      </c>
      <c r="C117" s="15">
        <v>18</v>
      </c>
      <c r="D117" s="18">
        <v>3647.1000000000004</v>
      </c>
    </row>
    <row r="118" spans="1:4">
      <c r="A118" s="10" t="s">
        <v>222</v>
      </c>
      <c r="B118" s="11" t="s">
        <v>223</v>
      </c>
      <c r="C118" s="16">
        <v>10</v>
      </c>
      <c r="D118" s="18">
        <v>8175</v>
      </c>
    </row>
    <row r="119" spans="1:4">
      <c r="A119" s="10" t="s">
        <v>224</v>
      </c>
      <c r="B119" s="11" t="s">
        <v>225</v>
      </c>
      <c r="C119" s="15">
        <v>6</v>
      </c>
      <c r="D119" s="18">
        <v>3314</v>
      </c>
    </row>
    <row r="120" spans="1:4">
      <c r="A120" s="10" t="s">
        <v>229</v>
      </c>
      <c r="B120" s="11" t="s">
        <v>230</v>
      </c>
      <c r="C120" s="15">
        <v>16</v>
      </c>
      <c r="D120" s="18">
        <v>37180</v>
      </c>
    </row>
    <row r="121" spans="1:4">
      <c r="A121" s="10" t="s">
        <v>231</v>
      </c>
      <c r="B121" s="11" t="s">
        <v>232</v>
      </c>
      <c r="C121" s="15">
        <v>343</v>
      </c>
      <c r="D121" s="18">
        <v>13300.8</v>
      </c>
    </row>
    <row r="122" spans="1:4">
      <c r="A122" s="10" t="s">
        <v>233</v>
      </c>
      <c r="B122" s="11" t="s">
        <v>234</v>
      </c>
      <c r="C122" s="15">
        <v>2383</v>
      </c>
      <c r="D122" s="18">
        <v>76299.8</v>
      </c>
    </row>
    <row r="123" spans="1:4">
      <c r="A123" s="10" t="s">
        <v>235</v>
      </c>
      <c r="B123" s="11" t="s">
        <v>236</v>
      </c>
      <c r="C123" s="15">
        <v>2</v>
      </c>
      <c r="D123" s="18">
        <v>495</v>
      </c>
    </row>
    <row r="124" spans="1:4">
      <c r="A124" s="10" t="s">
        <v>237</v>
      </c>
      <c r="B124" s="11" t="s">
        <v>238</v>
      </c>
      <c r="C124" s="15">
        <v>5</v>
      </c>
      <c r="D124" s="18">
        <v>5600</v>
      </c>
    </row>
    <row r="125" spans="1:4">
      <c r="A125" s="10" t="s">
        <v>239</v>
      </c>
      <c r="B125" s="11" t="s">
        <v>240</v>
      </c>
      <c r="C125" s="15">
        <v>5</v>
      </c>
      <c r="D125" s="18">
        <v>3238</v>
      </c>
    </row>
    <row r="126" spans="1:4">
      <c r="A126" s="10" t="s">
        <v>241</v>
      </c>
      <c r="B126" s="11" t="s">
        <v>242</v>
      </c>
      <c r="C126" s="15">
        <v>11</v>
      </c>
      <c r="D126" s="18">
        <v>9148</v>
      </c>
    </row>
    <row r="127" spans="1:4">
      <c r="A127" s="10" t="s">
        <v>520</v>
      </c>
      <c r="B127" s="11" t="s">
        <v>521</v>
      </c>
      <c r="C127" s="15">
        <v>22</v>
      </c>
      <c r="D127" s="18">
        <v>4234</v>
      </c>
    </row>
    <row r="128" spans="1:4">
      <c r="A128" s="10" t="s">
        <v>243</v>
      </c>
      <c r="B128" s="11" t="s">
        <v>486</v>
      </c>
      <c r="C128" s="15">
        <v>196</v>
      </c>
      <c r="D128" s="18">
        <v>2682</v>
      </c>
    </row>
    <row r="129" spans="1:4">
      <c r="A129" s="10" t="s">
        <v>522</v>
      </c>
      <c r="B129" s="11" t="s">
        <v>523</v>
      </c>
      <c r="C129" s="15">
        <v>397</v>
      </c>
      <c r="D129" s="18">
        <v>12425.5</v>
      </c>
    </row>
    <row r="130" spans="1:4">
      <c r="A130" s="10" t="s">
        <v>244</v>
      </c>
      <c r="B130" s="11" t="s">
        <v>245</v>
      </c>
      <c r="C130" s="15">
        <v>21</v>
      </c>
      <c r="D130" s="18">
        <v>27338</v>
      </c>
    </row>
    <row r="131" spans="1:4">
      <c r="A131" s="10" t="s">
        <v>246</v>
      </c>
      <c r="B131" s="11" t="s">
        <v>487</v>
      </c>
      <c r="C131" s="15">
        <v>2</v>
      </c>
      <c r="D131" s="18">
        <v>558</v>
      </c>
    </row>
    <row r="132" spans="1:4">
      <c r="A132" s="10" t="s">
        <v>247</v>
      </c>
      <c r="B132" s="11" t="s">
        <v>488</v>
      </c>
      <c r="C132" s="15">
        <v>14</v>
      </c>
      <c r="D132" s="18">
        <v>11524</v>
      </c>
    </row>
    <row r="133" spans="1:4">
      <c r="A133" s="10" t="s">
        <v>249</v>
      </c>
      <c r="B133" s="11" t="s">
        <v>489</v>
      </c>
      <c r="C133" s="15">
        <v>19</v>
      </c>
      <c r="D133" s="18">
        <v>8710</v>
      </c>
    </row>
    <row r="134" spans="1:4">
      <c r="A134" s="10" t="s">
        <v>251</v>
      </c>
      <c r="B134" s="11" t="s">
        <v>252</v>
      </c>
      <c r="C134" s="15">
        <v>16</v>
      </c>
      <c r="D134" s="18">
        <v>4625</v>
      </c>
    </row>
    <row r="135" spans="1:4">
      <c r="A135" s="10" t="s">
        <v>253</v>
      </c>
      <c r="B135" s="11" t="s">
        <v>254</v>
      </c>
      <c r="C135" s="15">
        <v>673</v>
      </c>
      <c r="D135" s="18">
        <v>22233.31</v>
      </c>
    </row>
    <row r="136" spans="1:4">
      <c r="A136" s="10" t="s">
        <v>255</v>
      </c>
      <c r="B136" s="11" t="s">
        <v>256</v>
      </c>
      <c r="C136" s="15">
        <v>30</v>
      </c>
      <c r="D136" s="18">
        <v>18724</v>
      </c>
    </row>
    <row r="137" spans="1:4">
      <c r="A137" s="10" t="s">
        <v>490</v>
      </c>
      <c r="B137" s="11" t="s">
        <v>491</v>
      </c>
      <c r="C137" s="15">
        <v>26</v>
      </c>
      <c r="D137" s="18">
        <v>21476</v>
      </c>
    </row>
    <row r="138" spans="1:4">
      <c r="A138" s="10" t="s">
        <v>257</v>
      </c>
      <c r="B138" s="11" t="s">
        <v>258</v>
      </c>
      <c r="C138" s="15">
        <v>0</v>
      </c>
      <c r="D138" s="18">
        <v>0</v>
      </c>
    </row>
    <row r="139" spans="1:4">
      <c r="A139" s="10" t="s">
        <v>259</v>
      </c>
      <c r="B139" s="11" t="s">
        <v>260</v>
      </c>
      <c r="C139" s="15">
        <v>86</v>
      </c>
      <c r="D139" s="18">
        <v>27573</v>
      </c>
    </row>
    <row r="140" spans="1:4">
      <c r="A140" s="10" t="s">
        <v>261</v>
      </c>
      <c r="B140" s="11" t="s">
        <v>262</v>
      </c>
      <c r="C140" s="15">
        <v>5</v>
      </c>
      <c r="D140" s="18">
        <v>2215</v>
      </c>
    </row>
    <row r="141" spans="1:4">
      <c r="A141" s="10" t="s">
        <v>263</v>
      </c>
      <c r="B141" s="11" t="s">
        <v>492</v>
      </c>
      <c r="C141" s="15">
        <v>4</v>
      </c>
      <c r="D141" s="18">
        <v>3738</v>
      </c>
    </row>
    <row r="142" spans="1:4">
      <c r="A142" s="10" t="s">
        <v>264</v>
      </c>
      <c r="B142" s="11" t="s">
        <v>265</v>
      </c>
      <c r="C142" s="15">
        <v>0</v>
      </c>
      <c r="D142" s="18">
        <v>0</v>
      </c>
    </row>
    <row r="143" spans="1:4">
      <c r="A143" s="10" t="s">
        <v>266</v>
      </c>
      <c r="B143" s="11" t="s">
        <v>267</v>
      </c>
      <c r="C143" s="15">
        <v>0</v>
      </c>
      <c r="D143" s="18">
        <v>0</v>
      </c>
    </row>
    <row r="144" spans="1:4">
      <c r="A144" s="10" t="s">
        <v>268</v>
      </c>
      <c r="B144" s="11" t="s">
        <v>269</v>
      </c>
      <c r="C144" s="15">
        <v>7</v>
      </c>
      <c r="D144" s="18">
        <v>6329</v>
      </c>
    </row>
    <row r="145" spans="1:4">
      <c r="A145" s="10" t="s">
        <v>270</v>
      </c>
      <c r="B145" s="11" t="s">
        <v>271</v>
      </c>
      <c r="C145" s="15">
        <v>16</v>
      </c>
      <c r="D145" s="18">
        <v>7951</v>
      </c>
    </row>
    <row r="146" spans="1:4">
      <c r="A146" s="10" t="s">
        <v>524</v>
      </c>
      <c r="B146" s="11" t="s">
        <v>525</v>
      </c>
      <c r="C146" s="15">
        <v>0</v>
      </c>
      <c r="D146" s="18">
        <v>0</v>
      </c>
    </row>
    <row r="147" spans="1:4">
      <c r="A147" s="10" t="s">
        <v>272</v>
      </c>
      <c r="B147" s="11" t="s">
        <v>273</v>
      </c>
      <c r="C147" s="15">
        <v>64</v>
      </c>
      <c r="D147" s="18">
        <v>19448</v>
      </c>
    </row>
    <row r="148" spans="1:4">
      <c r="A148" s="10" t="s">
        <v>274</v>
      </c>
      <c r="B148" s="11" t="s">
        <v>275</v>
      </c>
      <c r="C148" s="15">
        <v>1</v>
      </c>
      <c r="D148" s="18">
        <v>8653.6</v>
      </c>
    </row>
    <row r="149" spans="1:4">
      <c r="A149" s="10" t="s">
        <v>276</v>
      </c>
      <c r="B149" s="11" t="s">
        <v>277</v>
      </c>
      <c r="C149" s="15">
        <v>7</v>
      </c>
      <c r="D149" s="18">
        <v>3042.5</v>
      </c>
    </row>
    <row r="150" spans="1:4">
      <c r="A150" s="10" t="s">
        <v>278</v>
      </c>
      <c r="B150" s="11" t="s">
        <v>279</v>
      </c>
      <c r="C150" s="15">
        <v>5</v>
      </c>
      <c r="D150" s="18">
        <v>5372</v>
      </c>
    </row>
    <row r="151" spans="1:4">
      <c r="A151" s="10" t="s">
        <v>280</v>
      </c>
      <c r="B151" s="11" t="s">
        <v>281</v>
      </c>
      <c r="C151" s="15">
        <v>148</v>
      </c>
      <c r="D151" s="18">
        <v>4166</v>
      </c>
    </row>
    <row r="152" spans="1:4">
      <c r="A152" s="10" t="s">
        <v>282</v>
      </c>
      <c r="B152" s="11" t="s">
        <v>283</v>
      </c>
      <c r="C152" s="15">
        <v>5</v>
      </c>
      <c r="D152" s="18">
        <v>2283</v>
      </c>
    </row>
    <row r="153" spans="1:4">
      <c r="A153" s="10" t="s">
        <v>284</v>
      </c>
      <c r="B153" s="11" t="s">
        <v>493</v>
      </c>
      <c r="C153" s="15">
        <v>9</v>
      </c>
      <c r="D153" s="18">
        <v>7934</v>
      </c>
    </row>
    <row r="154" spans="1:4">
      <c r="A154" s="10" t="s">
        <v>494</v>
      </c>
      <c r="B154" s="11" t="s">
        <v>495</v>
      </c>
      <c r="C154" s="15">
        <v>0</v>
      </c>
      <c r="D154" s="18">
        <v>0</v>
      </c>
    </row>
    <row r="155" spans="1:4">
      <c r="A155" s="10" t="s">
        <v>285</v>
      </c>
      <c r="B155" s="11" t="s">
        <v>286</v>
      </c>
      <c r="C155" s="15">
        <v>28</v>
      </c>
      <c r="D155" s="18">
        <v>9087.4</v>
      </c>
    </row>
    <row r="156" spans="1:4">
      <c r="A156" s="10" t="s">
        <v>287</v>
      </c>
      <c r="B156" s="11" t="s">
        <v>496</v>
      </c>
      <c r="C156" s="15">
        <v>231</v>
      </c>
      <c r="D156" s="18">
        <v>7100.5</v>
      </c>
    </row>
    <row r="157" spans="1:4">
      <c r="A157" s="10" t="s">
        <v>289</v>
      </c>
      <c r="B157" s="11" t="s">
        <v>290</v>
      </c>
      <c r="C157" s="15">
        <v>34</v>
      </c>
      <c r="D157" s="18">
        <v>15050</v>
      </c>
    </row>
    <row r="158" spans="1:4">
      <c r="A158" s="10" t="s">
        <v>294</v>
      </c>
      <c r="B158" s="11" t="s">
        <v>295</v>
      </c>
      <c r="C158" s="15">
        <v>252</v>
      </c>
      <c r="D158" s="18">
        <v>37349</v>
      </c>
    </row>
    <row r="159" spans="1:4">
      <c r="A159" s="10" t="s">
        <v>296</v>
      </c>
      <c r="B159" s="11" t="s">
        <v>297</v>
      </c>
      <c r="C159" s="15">
        <v>115</v>
      </c>
      <c r="D159" s="18">
        <v>19213</v>
      </c>
    </row>
    <row r="160" spans="1:4">
      <c r="A160" s="10" t="s">
        <v>298</v>
      </c>
      <c r="B160" s="11" t="s">
        <v>299</v>
      </c>
      <c r="C160" s="15">
        <v>194</v>
      </c>
      <c r="D160" s="18">
        <v>11157.9</v>
      </c>
    </row>
    <row r="161" spans="1:4">
      <c r="A161" s="10" t="s">
        <v>300</v>
      </c>
      <c r="B161" s="11" t="s">
        <v>301</v>
      </c>
      <c r="C161" s="15">
        <v>249</v>
      </c>
      <c r="D161" s="18">
        <v>22641</v>
      </c>
    </row>
    <row r="162" spans="1:4">
      <c r="A162" s="10" t="s">
        <v>302</v>
      </c>
      <c r="B162" s="11" t="s">
        <v>497</v>
      </c>
      <c r="C162" s="15">
        <v>159</v>
      </c>
      <c r="D162" s="18">
        <v>18277.5</v>
      </c>
    </row>
    <row r="163" spans="1:4">
      <c r="A163" s="10" t="s">
        <v>303</v>
      </c>
      <c r="B163" s="11" t="s">
        <v>304</v>
      </c>
      <c r="C163" s="15">
        <v>156</v>
      </c>
      <c r="D163" s="18">
        <v>5451.5</v>
      </c>
    </row>
    <row r="164" spans="1:4">
      <c r="A164" s="10" t="s">
        <v>526</v>
      </c>
      <c r="B164" s="11" t="s">
        <v>306</v>
      </c>
      <c r="C164" s="15">
        <v>445</v>
      </c>
      <c r="D164" s="18">
        <v>9886</v>
      </c>
    </row>
    <row r="165" spans="1:4">
      <c r="A165" s="10" t="s">
        <v>307</v>
      </c>
      <c r="B165" s="11" t="s">
        <v>308</v>
      </c>
      <c r="C165" s="15">
        <v>65</v>
      </c>
      <c r="D165" s="18">
        <v>6964</v>
      </c>
    </row>
    <row r="166" spans="1:4">
      <c r="A166" s="10" t="s">
        <v>309</v>
      </c>
      <c r="B166" s="11" t="s">
        <v>310</v>
      </c>
      <c r="C166" s="15">
        <v>230</v>
      </c>
      <c r="D166" s="18">
        <v>2482</v>
      </c>
    </row>
    <row r="167" spans="1:4">
      <c r="A167" s="10" t="s">
        <v>311</v>
      </c>
      <c r="B167" s="11" t="s">
        <v>312</v>
      </c>
      <c r="C167" s="15">
        <v>152</v>
      </c>
      <c r="D167" s="18">
        <v>4350</v>
      </c>
    </row>
    <row r="168" spans="1:4">
      <c r="A168" s="10" t="s">
        <v>313</v>
      </c>
      <c r="B168" s="11" t="s">
        <v>314</v>
      </c>
      <c r="C168" s="15">
        <v>0</v>
      </c>
      <c r="D168" s="18">
        <v>0</v>
      </c>
    </row>
    <row r="169" spans="1:4">
      <c r="A169" s="10" t="s">
        <v>315</v>
      </c>
      <c r="B169" s="11" t="s">
        <v>498</v>
      </c>
      <c r="C169" s="15">
        <v>174</v>
      </c>
      <c r="D169" s="18">
        <v>41447</v>
      </c>
    </row>
    <row r="170" spans="1:4">
      <c r="A170" s="10" t="s">
        <v>527</v>
      </c>
      <c r="B170" s="11" t="s">
        <v>528</v>
      </c>
      <c r="C170" s="15">
        <v>216</v>
      </c>
      <c r="D170" s="18">
        <v>11573.599999999999</v>
      </c>
    </row>
    <row r="171" spans="1:4">
      <c r="A171" s="10" t="s">
        <v>317</v>
      </c>
      <c r="B171" s="11" t="s">
        <v>318</v>
      </c>
      <c r="C171" s="15">
        <v>195</v>
      </c>
      <c r="D171" s="18">
        <v>29740</v>
      </c>
    </row>
    <row r="172" spans="1:4">
      <c r="A172" s="10" t="s">
        <v>319</v>
      </c>
      <c r="B172" s="11" t="s">
        <v>320</v>
      </c>
      <c r="C172" s="15">
        <v>105</v>
      </c>
      <c r="D172" s="18">
        <v>17821</v>
      </c>
    </row>
    <row r="173" spans="1:4">
      <c r="A173" s="10" t="s">
        <v>321</v>
      </c>
      <c r="B173" s="11" t="s">
        <v>322</v>
      </c>
      <c r="C173" s="15">
        <v>119</v>
      </c>
      <c r="D173" s="18">
        <v>12396</v>
      </c>
    </row>
    <row r="174" spans="1:4">
      <c r="A174" s="10" t="s">
        <v>323</v>
      </c>
      <c r="B174" s="11" t="s">
        <v>324</v>
      </c>
      <c r="C174" s="15">
        <v>146</v>
      </c>
      <c r="D174" s="18">
        <v>5171</v>
      </c>
    </row>
    <row r="175" spans="1:4">
      <c r="A175" s="10" t="s">
        <v>325</v>
      </c>
      <c r="B175" s="11" t="s">
        <v>326</v>
      </c>
      <c r="C175" s="15">
        <v>69</v>
      </c>
      <c r="D175" s="18">
        <v>16753</v>
      </c>
    </row>
    <row r="176" spans="1:4">
      <c r="A176" s="10" t="s">
        <v>327</v>
      </c>
      <c r="B176" s="11" t="s">
        <v>328</v>
      </c>
      <c r="C176" s="15">
        <v>118</v>
      </c>
      <c r="D176" s="18">
        <v>18761</v>
      </c>
    </row>
    <row r="177" spans="1:4">
      <c r="A177" s="10" t="s">
        <v>329</v>
      </c>
      <c r="B177" s="11" t="s">
        <v>330</v>
      </c>
      <c r="C177" s="15">
        <v>97</v>
      </c>
      <c r="D177" s="18">
        <v>4541.5</v>
      </c>
    </row>
    <row r="178" spans="1:4">
      <c r="A178" s="10" t="s">
        <v>331</v>
      </c>
      <c r="B178" s="11" t="s">
        <v>332</v>
      </c>
      <c r="C178" s="15">
        <v>74</v>
      </c>
      <c r="D178" s="18">
        <v>20718</v>
      </c>
    </row>
    <row r="179" spans="1:4">
      <c r="A179" s="10" t="s">
        <v>333</v>
      </c>
      <c r="B179" s="11" t="s">
        <v>334</v>
      </c>
      <c r="C179" s="15">
        <v>90</v>
      </c>
      <c r="D179" s="18">
        <v>10035</v>
      </c>
    </row>
    <row r="180" spans="1:4">
      <c r="A180" s="10" t="s">
        <v>338</v>
      </c>
      <c r="B180" s="11" t="s">
        <v>339</v>
      </c>
      <c r="C180" s="15">
        <v>161</v>
      </c>
      <c r="D180" s="18">
        <v>34377</v>
      </c>
    </row>
    <row r="181" spans="1:4">
      <c r="A181" s="10" t="s">
        <v>340</v>
      </c>
      <c r="B181" s="11" t="s">
        <v>341</v>
      </c>
      <c r="C181" s="15">
        <v>41</v>
      </c>
      <c r="D181" s="18">
        <v>18650</v>
      </c>
    </row>
    <row r="182" spans="1:4">
      <c r="A182" s="10" t="s">
        <v>342</v>
      </c>
      <c r="B182" s="11" t="s">
        <v>343</v>
      </c>
      <c r="C182" s="15">
        <v>292</v>
      </c>
      <c r="D182" s="18">
        <v>23323</v>
      </c>
    </row>
    <row r="183" spans="1:4">
      <c r="A183" s="10" t="s">
        <v>344</v>
      </c>
      <c r="B183" s="11" t="s">
        <v>345</v>
      </c>
      <c r="C183" s="15">
        <v>48</v>
      </c>
      <c r="D183" s="18">
        <v>6073</v>
      </c>
    </row>
    <row r="184" spans="1:4">
      <c r="A184" s="10" t="s">
        <v>346</v>
      </c>
      <c r="B184" s="11" t="s">
        <v>347</v>
      </c>
      <c r="C184" s="15">
        <v>102</v>
      </c>
      <c r="D184" s="18">
        <v>20275</v>
      </c>
    </row>
    <row r="185" spans="1:4">
      <c r="A185" s="10" t="s">
        <v>348</v>
      </c>
      <c r="B185" s="11" t="s">
        <v>349</v>
      </c>
      <c r="C185" s="15">
        <v>98</v>
      </c>
      <c r="D185" s="18">
        <v>15618</v>
      </c>
    </row>
    <row r="186" spans="1:4">
      <c r="A186" s="10" t="s">
        <v>350</v>
      </c>
      <c r="B186" s="11" t="s">
        <v>351</v>
      </c>
      <c r="C186" s="15">
        <v>206</v>
      </c>
      <c r="D186" s="18">
        <v>20801</v>
      </c>
    </row>
    <row r="187" spans="1:4">
      <c r="A187" s="10" t="s">
        <v>352</v>
      </c>
      <c r="B187" s="11" t="s">
        <v>353</v>
      </c>
      <c r="C187" s="15">
        <v>148</v>
      </c>
      <c r="D187" s="18">
        <v>20286</v>
      </c>
    </row>
    <row r="188" spans="1:4">
      <c r="A188" s="10" t="s">
        <v>354</v>
      </c>
      <c r="B188" s="11" t="s">
        <v>355</v>
      </c>
      <c r="C188" s="15">
        <v>121</v>
      </c>
      <c r="D188" s="18">
        <v>11326</v>
      </c>
    </row>
    <row r="189" spans="1:4">
      <c r="A189" s="10" t="s">
        <v>356</v>
      </c>
      <c r="B189" s="11" t="s">
        <v>357</v>
      </c>
      <c r="C189" s="15">
        <v>379</v>
      </c>
      <c r="D189" s="18">
        <v>15156</v>
      </c>
    </row>
    <row r="190" spans="1:4">
      <c r="A190" s="10" t="s">
        <v>358</v>
      </c>
      <c r="B190" s="11" t="s">
        <v>359</v>
      </c>
      <c r="C190" s="15">
        <v>114</v>
      </c>
      <c r="D190" s="18">
        <v>8425.4</v>
      </c>
    </row>
    <row r="191" spans="1:4">
      <c r="A191" s="10" t="s">
        <v>360</v>
      </c>
      <c r="B191" s="11" t="s">
        <v>361</v>
      </c>
      <c r="C191" s="15">
        <v>84</v>
      </c>
      <c r="D191" s="18">
        <v>19205</v>
      </c>
    </row>
    <row r="192" spans="1:4">
      <c r="A192" s="10" t="s">
        <v>499</v>
      </c>
      <c r="B192" s="11" t="s">
        <v>500</v>
      </c>
      <c r="C192" s="15">
        <v>0</v>
      </c>
      <c r="D192" s="18">
        <v>0</v>
      </c>
    </row>
    <row r="193" spans="1:4">
      <c r="A193" s="10" t="s">
        <v>362</v>
      </c>
      <c r="B193" s="11" t="s">
        <v>363</v>
      </c>
      <c r="C193" s="15">
        <v>73</v>
      </c>
      <c r="D193" s="18">
        <v>13017</v>
      </c>
    </row>
    <row r="194" spans="1:4">
      <c r="A194" s="10" t="s">
        <v>364</v>
      </c>
      <c r="B194" s="11" t="s">
        <v>365</v>
      </c>
      <c r="C194" s="15">
        <v>91</v>
      </c>
      <c r="D194" s="18">
        <v>16322.5</v>
      </c>
    </row>
    <row r="195" spans="1:4">
      <c r="A195" s="10" t="s">
        <v>529</v>
      </c>
      <c r="B195" s="11" t="s">
        <v>530</v>
      </c>
      <c r="C195" s="15">
        <v>204</v>
      </c>
      <c r="D195" s="18">
        <v>65944</v>
      </c>
    </row>
    <row r="196" spans="1:4">
      <c r="A196" s="10" t="s">
        <v>366</v>
      </c>
      <c r="B196" s="11" t="s">
        <v>367</v>
      </c>
      <c r="C196" s="15">
        <v>196</v>
      </c>
      <c r="D196" s="18">
        <v>31785</v>
      </c>
    </row>
    <row r="197" spans="1:4">
      <c r="A197" s="10" t="s">
        <v>368</v>
      </c>
      <c r="B197" s="11" t="s">
        <v>369</v>
      </c>
      <c r="C197" s="15">
        <v>217</v>
      </c>
      <c r="D197" s="18">
        <v>68728</v>
      </c>
    </row>
    <row r="198" spans="1:4">
      <c r="A198" s="10" t="s">
        <v>370</v>
      </c>
      <c r="B198" s="11" t="s">
        <v>371</v>
      </c>
      <c r="C198" s="15">
        <v>227</v>
      </c>
      <c r="D198" s="18">
        <v>25427</v>
      </c>
    </row>
    <row r="199" spans="1:4">
      <c r="A199" s="10" t="s">
        <v>372</v>
      </c>
      <c r="B199" s="11" t="s">
        <v>373</v>
      </c>
      <c r="C199" s="15">
        <v>121</v>
      </c>
      <c r="D199" s="18">
        <v>14303</v>
      </c>
    </row>
    <row r="200" spans="1:4">
      <c r="A200" s="10" t="s">
        <v>374</v>
      </c>
      <c r="B200" s="11" t="s">
        <v>375</v>
      </c>
      <c r="C200" s="15">
        <v>154</v>
      </c>
      <c r="D200" s="18">
        <v>11045</v>
      </c>
    </row>
    <row r="201" spans="1:4">
      <c r="A201" s="10" t="s">
        <v>376</v>
      </c>
      <c r="B201" s="11" t="s">
        <v>377</v>
      </c>
      <c r="C201" s="15">
        <v>1</v>
      </c>
      <c r="D201" s="18">
        <v>18410</v>
      </c>
    </row>
    <row r="202" spans="1:4">
      <c r="A202" s="10" t="s">
        <v>381</v>
      </c>
      <c r="B202" s="11" t="s">
        <v>382</v>
      </c>
      <c r="C202" s="15">
        <v>1</v>
      </c>
      <c r="D202" s="18">
        <v>537</v>
      </c>
    </row>
    <row r="203" spans="1:4">
      <c r="A203" s="10" t="s">
        <v>501</v>
      </c>
      <c r="B203" s="11" t="s">
        <v>502</v>
      </c>
      <c r="C203" s="15">
        <v>0</v>
      </c>
      <c r="D203" s="18">
        <v>0</v>
      </c>
    </row>
    <row r="204" spans="1:4">
      <c r="A204" s="10" t="s">
        <v>383</v>
      </c>
      <c r="B204" s="11" t="s">
        <v>384</v>
      </c>
      <c r="C204" s="15">
        <v>0</v>
      </c>
      <c r="D204" s="18">
        <v>0</v>
      </c>
    </row>
    <row r="205" spans="1:4">
      <c r="A205" s="10" t="s">
        <v>385</v>
      </c>
      <c r="B205" s="11" t="s">
        <v>386</v>
      </c>
      <c r="C205" s="15">
        <v>65</v>
      </c>
      <c r="D205" s="18">
        <v>3685.5</v>
      </c>
    </row>
    <row r="206" spans="1:4">
      <c r="A206" s="8" t="s">
        <v>389</v>
      </c>
      <c r="B206" s="9" t="s">
        <v>503</v>
      </c>
      <c r="C206" s="14">
        <v>1</v>
      </c>
      <c r="D206" s="7">
        <v>230000</v>
      </c>
    </row>
    <row r="207" spans="1:4">
      <c r="A207" s="8" t="s">
        <v>391</v>
      </c>
      <c r="B207" s="9" t="s">
        <v>392</v>
      </c>
      <c r="C207" s="14">
        <v>21</v>
      </c>
      <c r="D207" s="7">
        <v>3023</v>
      </c>
    </row>
    <row r="208" spans="1:4">
      <c r="A208" s="8" t="s">
        <v>504</v>
      </c>
      <c r="B208" s="9" t="s">
        <v>505</v>
      </c>
      <c r="C208" s="14">
        <v>0</v>
      </c>
      <c r="D208" s="7">
        <v>0</v>
      </c>
    </row>
    <row r="209" spans="1:4">
      <c r="A209" s="8" t="s">
        <v>506</v>
      </c>
      <c r="B209" s="9" t="s">
        <v>507</v>
      </c>
      <c r="C209" s="14">
        <v>45</v>
      </c>
      <c r="D209" s="7">
        <v>3006.4000000000005</v>
      </c>
    </row>
    <row r="210" spans="1:4">
      <c r="A210" s="8" t="s">
        <v>394</v>
      </c>
      <c r="B210" s="9" t="s">
        <v>395</v>
      </c>
      <c r="C210" s="14">
        <v>194</v>
      </c>
      <c r="D210" s="7">
        <v>5622.2999999999993</v>
      </c>
    </row>
    <row r="211" spans="1:4">
      <c r="A211" s="8" t="s">
        <v>396</v>
      </c>
      <c r="B211" s="9" t="s">
        <v>397</v>
      </c>
      <c r="C211" s="14">
        <v>18</v>
      </c>
      <c r="D211" s="7">
        <v>1805.9999999999998</v>
      </c>
    </row>
    <row r="212" spans="1:4">
      <c r="A212" s="8" t="s">
        <v>508</v>
      </c>
      <c r="B212" s="9" t="s">
        <v>509</v>
      </c>
      <c r="C212" s="14">
        <v>0</v>
      </c>
      <c r="D212" s="7">
        <v>0</v>
      </c>
    </row>
    <row r="213" spans="1:4">
      <c r="A213" s="8" t="s">
        <v>510</v>
      </c>
      <c r="B213" s="9" t="s">
        <v>511</v>
      </c>
      <c r="C213" s="14">
        <v>73</v>
      </c>
      <c r="D213" s="7">
        <v>1610</v>
      </c>
    </row>
    <row r="214" spans="1:4">
      <c r="A214" s="8" t="s">
        <v>512</v>
      </c>
      <c r="B214" s="9" t="s">
        <v>513</v>
      </c>
      <c r="C214" s="14">
        <v>0</v>
      </c>
      <c r="D214" s="7">
        <v>0</v>
      </c>
    </row>
    <row r="215" spans="1:4">
      <c r="A215" s="8" t="s">
        <v>399</v>
      </c>
      <c r="B215" s="9" t="s">
        <v>400</v>
      </c>
      <c r="C215" s="14">
        <v>14</v>
      </c>
      <c r="D215" s="7">
        <v>3163</v>
      </c>
    </row>
    <row r="216" spans="1:4">
      <c r="A216" s="8" t="s">
        <v>401</v>
      </c>
      <c r="B216" s="9" t="s">
        <v>402</v>
      </c>
      <c r="C216" s="14">
        <v>144</v>
      </c>
      <c r="D216" s="7">
        <v>3842</v>
      </c>
    </row>
    <row r="217" spans="1:4">
      <c r="A217" s="8" t="s">
        <v>403</v>
      </c>
      <c r="B217" s="9" t="s">
        <v>404</v>
      </c>
      <c r="C217" s="14">
        <v>74</v>
      </c>
      <c r="D217" s="7">
        <v>1925</v>
      </c>
    </row>
    <row r="218" spans="1:4">
      <c r="A218" s="8" t="s">
        <v>405</v>
      </c>
      <c r="B218" s="9" t="s">
        <v>406</v>
      </c>
      <c r="C218" s="14">
        <v>48</v>
      </c>
      <c r="D218" s="7">
        <v>3125.9</v>
      </c>
    </row>
    <row r="219" spans="1:4">
      <c r="A219" s="8" t="s">
        <v>407</v>
      </c>
      <c r="B219" s="9" t="s">
        <v>408</v>
      </c>
      <c r="C219" s="14">
        <v>39</v>
      </c>
      <c r="D219" s="7">
        <v>6476.8</v>
      </c>
    </row>
    <row r="220" spans="1:4">
      <c r="A220" s="8" t="s">
        <v>409</v>
      </c>
      <c r="B220" s="9" t="s">
        <v>514</v>
      </c>
      <c r="C220" s="14">
        <v>229</v>
      </c>
      <c r="D220" s="7">
        <v>3551.6</v>
      </c>
    </row>
    <row r="221" spans="1:4">
      <c r="A221" s="8" t="s">
        <v>411</v>
      </c>
      <c r="B221" s="9" t="s">
        <v>412</v>
      </c>
      <c r="C221" s="14">
        <v>238</v>
      </c>
      <c r="D221" s="7">
        <v>3806</v>
      </c>
    </row>
    <row r="222" spans="1:4">
      <c r="A222" s="8" t="s">
        <v>413</v>
      </c>
      <c r="B222" s="9" t="s">
        <v>414</v>
      </c>
      <c r="C222" s="14">
        <v>86</v>
      </c>
      <c r="D222" s="7">
        <v>1961</v>
      </c>
    </row>
    <row r="223" spans="1:4">
      <c r="A223" s="8" t="s">
        <v>415</v>
      </c>
      <c r="B223" s="9" t="s">
        <v>416</v>
      </c>
      <c r="C223" s="14">
        <v>60</v>
      </c>
      <c r="D223" s="7">
        <v>1973</v>
      </c>
    </row>
    <row r="224" spans="1:4">
      <c r="A224" s="8" t="s">
        <v>417</v>
      </c>
      <c r="B224" s="9" t="s">
        <v>418</v>
      </c>
      <c r="C224" s="14">
        <v>20</v>
      </c>
      <c r="D224" s="7">
        <v>440</v>
      </c>
    </row>
    <row r="225" spans="1:4">
      <c r="A225" s="8" t="s">
        <v>419</v>
      </c>
      <c r="B225" s="9" t="s">
        <v>420</v>
      </c>
      <c r="C225" s="14">
        <v>33</v>
      </c>
      <c r="D225" s="7">
        <v>1493.61</v>
      </c>
    </row>
    <row r="226" spans="1:4">
      <c r="A226" s="8" t="s">
        <v>421</v>
      </c>
      <c r="B226" s="9" t="s">
        <v>422</v>
      </c>
      <c r="C226" s="14">
        <v>45</v>
      </c>
      <c r="D226" s="7">
        <v>765</v>
      </c>
    </row>
    <row r="227" spans="1:4">
      <c r="A227" s="8" t="s">
        <v>423</v>
      </c>
      <c r="B227" s="9" t="s">
        <v>424</v>
      </c>
      <c r="C227" s="14">
        <v>181</v>
      </c>
      <c r="D227" s="7">
        <v>1937</v>
      </c>
    </row>
    <row r="228" spans="1:4">
      <c r="A228" s="8" t="s">
        <v>425</v>
      </c>
      <c r="B228" s="9" t="s">
        <v>426</v>
      </c>
      <c r="C228" s="14">
        <v>4</v>
      </c>
      <c r="D228" s="7">
        <v>265</v>
      </c>
    </row>
    <row r="229" spans="1:4">
      <c r="A229" s="8" t="s">
        <v>427</v>
      </c>
      <c r="B229" s="9" t="s">
        <v>428</v>
      </c>
      <c r="C229" s="14">
        <v>33</v>
      </c>
      <c r="D229" s="7">
        <v>770.80000000000007</v>
      </c>
    </row>
    <row r="230" spans="1:4">
      <c r="A230" s="8" t="s">
        <v>429</v>
      </c>
      <c r="B230" s="9" t="s">
        <v>430</v>
      </c>
      <c r="C230" s="14">
        <v>135</v>
      </c>
      <c r="D230" s="7">
        <v>5697.9</v>
      </c>
    </row>
    <row r="231" spans="1:4">
      <c r="A231" s="8" t="s">
        <v>431</v>
      </c>
      <c r="B231" s="9" t="s">
        <v>432</v>
      </c>
      <c r="C231" s="14">
        <v>127</v>
      </c>
      <c r="D231" s="7">
        <v>4657</v>
      </c>
    </row>
    <row r="232" spans="1:4">
      <c r="A232" s="9" t="s">
        <v>433</v>
      </c>
      <c r="B232" s="9" t="s">
        <v>434</v>
      </c>
      <c r="C232" s="14">
        <v>9</v>
      </c>
      <c r="D232" s="7">
        <v>1132</v>
      </c>
    </row>
  </sheetData>
  <protectedRanges>
    <protectedRange password="CAA7" sqref="A1:B1" name="区域1_6" securityDescriptor="O:WDG:WDD:(A;;CC;;;LA)"/>
    <protectedRange password="CAA7" sqref="D1" name="区域1_1_5" securityDescriptor="O:WDG:WDD:(A;;CC;;;LA)"/>
    <protectedRange password="CAA7" sqref="A206:B232" name="区域1_6_1" securityDescriptor="O:WDG:WDD:(A;;CC;;;LA)"/>
    <protectedRange password="CAA7" sqref="D206:D232" name="区域1_1_5_1" securityDescriptor="O:WDG:WDD:(A;;CC;;;LA)"/>
    <protectedRange password="CAA7" sqref="A180:B205" name="区域1_5_1" securityDescriptor="O:WDG:WDD:(A;;CC;;;LA)"/>
    <protectedRange password="CAA7" sqref="D180:D205" name="区域1_1_4_1" securityDescriptor="O:WDG:WDD:(A;;CC;;;LA)"/>
    <protectedRange password="CAA7" sqref="A158:B179" name="区域1_7" securityDescriptor="O:WDG:WDD:(A;;CC;;;LA)"/>
    <protectedRange password="CAA7" sqref="D158:D179" name="区域1_1_6" securityDescriptor="O:WDG:WDD:(A;;CC;;;LA)"/>
    <protectedRange password="CAA7" sqref="A120:B157" name="区域1_8" securityDescriptor="O:WDG:WDD:(A;;CC;;;LA)"/>
    <protectedRange password="CAA7" sqref="D120:D125 D128:D157" name="区域1_1_7" securityDescriptor="O:WDG:WDD:(A;;CC;;;LA)"/>
    <protectedRange password="CAA7" sqref="A71:B119" name="区域1_9" securityDescriptor="O:WDG:WDD:(A;;CC;;;LA)"/>
    <protectedRange password="CAA7" sqref="D71:D119" name="区域1_1_8" securityDescriptor="O:WDG:WDD:(A;;CC;;;LA)"/>
    <protectedRange password="CAA7" sqref="A36:B70" name="区域1_10" securityDescriptor="O:WDG:WDD:(A;;CC;;;LA)"/>
    <protectedRange password="CAA7" sqref="D36:D70" name="区域1_1_9" securityDescriptor="O:WDG:WDD:(A;;CC;;;LA)"/>
    <protectedRange password="CAA7" sqref="A2:B35" name="区域1_3_1" securityDescriptor="O:WDG:WDD:(A;;CC;;;LA)"/>
    <protectedRange password="CAA7" sqref="D2:D35" name="区域1_1_2_1" securityDescriptor="O:WDG:WDD:(A;;CC;;;LA)"/>
  </protectedRange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workbookViewId="0">
      <selection activeCell="B7" sqref="B7"/>
    </sheetView>
  </sheetViews>
  <sheetFormatPr defaultRowHeight="13.5"/>
  <cols>
    <col min="1" max="1" width="8.375" style="220" customWidth="1"/>
    <col min="2" max="2" width="26.75" style="220" customWidth="1"/>
    <col min="3" max="3" width="5.75" style="202" customWidth="1"/>
    <col min="4" max="4" width="10.375" style="202" customWidth="1"/>
  </cols>
  <sheetData>
    <row r="1" spans="1:4">
      <c r="A1" s="213" t="s">
        <v>451</v>
      </c>
      <c r="B1" s="213" t="s">
        <v>932</v>
      </c>
      <c r="C1" s="214" t="s">
        <v>515</v>
      </c>
      <c r="D1" s="214" t="s">
        <v>933</v>
      </c>
    </row>
    <row r="2" spans="1:4">
      <c r="A2" s="215" t="s">
        <v>452</v>
      </c>
      <c r="B2" s="215" t="s">
        <v>453</v>
      </c>
      <c r="C2" s="216">
        <v>302</v>
      </c>
      <c r="D2" s="216">
        <v>60000</v>
      </c>
    </row>
    <row r="3" spans="1:4">
      <c r="A3" s="215" t="s">
        <v>532</v>
      </c>
      <c r="B3" s="215" t="s">
        <v>917</v>
      </c>
      <c r="C3" s="216">
        <v>58</v>
      </c>
      <c r="D3" s="216">
        <v>12000</v>
      </c>
    </row>
    <row r="4" spans="1:4">
      <c r="A4" s="215" t="s">
        <v>1</v>
      </c>
      <c r="B4" s="215" t="s">
        <v>918</v>
      </c>
      <c r="C4" s="216">
        <v>192</v>
      </c>
      <c r="D4" s="216">
        <v>32167</v>
      </c>
    </row>
    <row r="5" spans="1:4">
      <c r="A5" s="215" t="s">
        <v>455</v>
      </c>
      <c r="B5" s="215" t="s">
        <v>456</v>
      </c>
      <c r="C5" s="216">
        <v>103</v>
      </c>
      <c r="D5" s="216">
        <v>20000</v>
      </c>
    </row>
    <row r="6" spans="1:4">
      <c r="A6" s="215" t="s">
        <v>4</v>
      </c>
      <c r="B6" s="215" t="s">
        <v>5</v>
      </c>
      <c r="C6" s="216">
        <v>1</v>
      </c>
      <c r="D6" s="216">
        <v>4399</v>
      </c>
    </row>
    <row r="7" spans="1:4">
      <c r="A7" s="215" t="s">
        <v>7</v>
      </c>
      <c r="B7" s="215" t="s">
        <v>8</v>
      </c>
      <c r="C7" s="216">
        <v>5</v>
      </c>
      <c r="D7" s="216">
        <v>3873</v>
      </c>
    </row>
    <row r="8" spans="1:4">
      <c r="A8" s="215" t="s">
        <v>9</v>
      </c>
      <c r="B8" s="215" t="s">
        <v>10</v>
      </c>
      <c r="C8" s="216">
        <v>1</v>
      </c>
      <c r="D8" s="216">
        <v>1962</v>
      </c>
    </row>
    <row r="9" spans="1:4">
      <c r="A9" s="215" t="s">
        <v>11</v>
      </c>
      <c r="B9" s="215" t="s">
        <v>12</v>
      </c>
      <c r="C9" s="216">
        <v>1</v>
      </c>
      <c r="D9" s="216">
        <v>1080</v>
      </c>
    </row>
    <row r="10" spans="1:4">
      <c r="A10" s="215" t="s">
        <v>457</v>
      </c>
      <c r="B10" s="215" t="s">
        <v>458</v>
      </c>
      <c r="C10" s="216">
        <v>48</v>
      </c>
      <c r="D10" s="216">
        <v>9500</v>
      </c>
    </row>
    <row r="11" spans="1:4">
      <c r="A11" s="215" t="s">
        <v>14</v>
      </c>
      <c r="B11" s="215" t="s">
        <v>15</v>
      </c>
      <c r="C11" s="216">
        <v>3</v>
      </c>
      <c r="D11" s="216">
        <v>737</v>
      </c>
    </row>
    <row r="12" spans="1:4">
      <c r="A12" s="215" t="s">
        <v>903</v>
      </c>
      <c r="B12" s="215" t="s">
        <v>392</v>
      </c>
      <c r="C12" s="216">
        <v>11</v>
      </c>
      <c r="D12" s="216">
        <v>2701</v>
      </c>
    </row>
    <row r="13" spans="1:4">
      <c r="A13" s="215" t="s">
        <v>459</v>
      </c>
      <c r="B13" s="215" t="s">
        <v>460</v>
      </c>
      <c r="C13" s="216">
        <v>463</v>
      </c>
      <c r="D13" s="216">
        <v>15000</v>
      </c>
    </row>
    <row r="14" spans="1:4">
      <c r="A14" s="215" t="s">
        <v>17</v>
      </c>
      <c r="B14" s="215" t="s">
        <v>18</v>
      </c>
      <c r="C14" s="216">
        <v>3</v>
      </c>
      <c r="D14" s="216">
        <v>1827</v>
      </c>
    </row>
    <row r="15" spans="1:4">
      <c r="A15" s="215" t="s">
        <v>19</v>
      </c>
      <c r="B15" s="215" t="s">
        <v>20</v>
      </c>
      <c r="C15" s="216">
        <v>108</v>
      </c>
      <c r="D15" s="216">
        <v>6398</v>
      </c>
    </row>
    <row r="16" spans="1:4">
      <c r="A16" s="215" t="s">
        <v>22</v>
      </c>
      <c r="B16" s="215" t="s">
        <v>23</v>
      </c>
      <c r="C16" s="216">
        <v>3</v>
      </c>
      <c r="D16" s="216">
        <v>5061</v>
      </c>
    </row>
    <row r="17" spans="1:4">
      <c r="A17" s="215" t="s">
        <v>25</v>
      </c>
      <c r="B17" s="215" t="s">
        <v>26</v>
      </c>
      <c r="C17" s="216">
        <v>7</v>
      </c>
      <c r="D17" s="216">
        <v>5698</v>
      </c>
    </row>
    <row r="18" spans="1:4">
      <c r="A18" s="215" t="s">
        <v>463</v>
      </c>
      <c r="B18" s="215" t="s">
        <v>464</v>
      </c>
      <c r="C18" s="216">
        <v>240</v>
      </c>
      <c r="D18" s="216">
        <v>33408</v>
      </c>
    </row>
    <row r="19" spans="1:4">
      <c r="A19" s="215" t="s">
        <v>27</v>
      </c>
      <c r="B19" s="215" t="s">
        <v>28</v>
      </c>
      <c r="C19" s="216">
        <v>3</v>
      </c>
      <c r="D19" s="216">
        <v>2660</v>
      </c>
    </row>
    <row r="20" spans="1:4">
      <c r="A20" s="215" t="s">
        <v>29</v>
      </c>
      <c r="B20" s="215" t="s">
        <v>30</v>
      </c>
      <c r="C20" s="216">
        <v>176</v>
      </c>
      <c r="D20" s="216">
        <v>58163.45</v>
      </c>
    </row>
    <row r="21" spans="1:4">
      <c r="A21" s="215" t="s">
        <v>31</v>
      </c>
      <c r="B21" s="215" t="s">
        <v>465</v>
      </c>
      <c r="C21" s="216">
        <v>3</v>
      </c>
      <c r="D21" s="216">
        <v>4333</v>
      </c>
    </row>
    <row r="22" spans="1:4">
      <c r="A22" s="215" t="s">
        <v>33</v>
      </c>
      <c r="B22" s="215" t="s">
        <v>34</v>
      </c>
      <c r="C22" s="216">
        <v>11</v>
      </c>
      <c r="D22" s="216">
        <v>5709</v>
      </c>
    </row>
    <row r="23" spans="1:4">
      <c r="A23" s="215" t="s">
        <v>35</v>
      </c>
      <c r="B23" s="215" t="s">
        <v>36</v>
      </c>
      <c r="C23" s="216">
        <v>1</v>
      </c>
      <c r="D23" s="216">
        <v>5309</v>
      </c>
    </row>
    <row r="24" spans="1:4">
      <c r="A24" s="215" t="s">
        <v>938</v>
      </c>
      <c r="B24" s="215" t="s">
        <v>38</v>
      </c>
      <c r="C24" s="216">
        <v>2</v>
      </c>
      <c r="D24" s="216">
        <v>5935</v>
      </c>
    </row>
    <row r="25" spans="1:4">
      <c r="A25" s="215" t="s">
        <v>39</v>
      </c>
      <c r="B25" s="215" t="s">
        <v>40</v>
      </c>
      <c r="C25" s="216">
        <v>34</v>
      </c>
      <c r="D25" s="216">
        <v>26082</v>
      </c>
    </row>
    <row r="26" spans="1:4">
      <c r="A26" s="215" t="s">
        <v>41</v>
      </c>
      <c r="B26" s="215" t="s">
        <v>468</v>
      </c>
      <c r="C26" s="216">
        <v>44</v>
      </c>
      <c r="D26" s="216">
        <v>19514</v>
      </c>
    </row>
    <row r="27" spans="1:4">
      <c r="A27" s="215" t="s">
        <v>469</v>
      </c>
      <c r="B27" s="215" t="s">
        <v>470</v>
      </c>
      <c r="C27" s="216">
        <v>246</v>
      </c>
      <c r="D27" s="216">
        <v>50000</v>
      </c>
    </row>
    <row r="28" spans="1:4">
      <c r="A28" s="215" t="s">
        <v>939</v>
      </c>
      <c r="B28" s="215" t="s">
        <v>946</v>
      </c>
      <c r="C28" s="216">
        <v>2</v>
      </c>
      <c r="D28" s="216">
        <v>1246</v>
      </c>
    </row>
    <row r="29" spans="1:4">
      <c r="A29" s="215" t="s">
        <v>43</v>
      </c>
      <c r="B29" s="215" t="s">
        <v>44</v>
      </c>
      <c r="C29" s="216">
        <v>2</v>
      </c>
      <c r="D29" s="216">
        <v>1761</v>
      </c>
    </row>
    <row r="30" spans="1:4">
      <c r="A30" s="215" t="s">
        <v>45</v>
      </c>
      <c r="B30" s="215" t="s">
        <v>46</v>
      </c>
      <c r="C30" s="216">
        <v>49</v>
      </c>
      <c r="D30" s="216">
        <v>4425.7</v>
      </c>
    </row>
    <row r="31" spans="1:4">
      <c r="A31" s="215" t="s">
        <v>940</v>
      </c>
      <c r="B31" s="215" t="s">
        <v>48</v>
      </c>
      <c r="C31" s="216">
        <v>2</v>
      </c>
      <c r="D31" s="216">
        <v>5100</v>
      </c>
    </row>
    <row r="32" spans="1:4">
      <c r="A32" s="215" t="s">
        <v>49</v>
      </c>
      <c r="B32" s="215" t="s">
        <v>50</v>
      </c>
      <c r="C32" s="216">
        <v>0</v>
      </c>
      <c r="D32" s="216">
        <v>0</v>
      </c>
    </row>
    <row r="33" spans="1:4">
      <c r="A33" s="215" t="s">
        <v>51</v>
      </c>
      <c r="B33" s="215" t="s">
        <v>472</v>
      </c>
      <c r="C33" s="216">
        <v>0</v>
      </c>
      <c r="D33" s="216">
        <v>0</v>
      </c>
    </row>
    <row r="34" spans="1:4">
      <c r="A34" s="215" t="s">
        <v>533</v>
      </c>
      <c r="B34" s="215" t="s">
        <v>919</v>
      </c>
      <c r="C34" s="216">
        <v>62</v>
      </c>
      <c r="D34" s="216">
        <v>12000</v>
      </c>
    </row>
    <row r="35" spans="1:4">
      <c r="A35" s="215" t="s">
        <v>534</v>
      </c>
      <c r="B35" s="215" t="s">
        <v>920</v>
      </c>
      <c r="C35" s="216">
        <v>22</v>
      </c>
      <c r="D35" s="216">
        <v>5500</v>
      </c>
    </row>
    <row r="36" spans="1:4">
      <c r="A36" s="215" t="s">
        <v>54</v>
      </c>
      <c r="B36" s="215" t="s">
        <v>55</v>
      </c>
      <c r="C36" s="216">
        <v>8</v>
      </c>
      <c r="D36" s="216">
        <v>6551</v>
      </c>
    </row>
    <row r="37" spans="1:4">
      <c r="A37" s="215" t="s">
        <v>554</v>
      </c>
      <c r="B37" s="215" t="s">
        <v>555</v>
      </c>
      <c r="C37" s="216">
        <v>2</v>
      </c>
      <c r="D37" s="216">
        <v>688</v>
      </c>
    </row>
    <row r="38" spans="1:4">
      <c r="A38" s="215" t="s">
        <v>867</v>
      </c>
      <c r="B38" s="215" t="s">
        <v>779</v>
      </c>
      <c r="C38" s="216">
        <v>11</v>
      </c>
      <c r="D38" s="216">
        <v>2066</v>
      </c>
    </row>
    <row r="39" spans="1:4">
      <c r="A39" s="215" t="s">
        <v>64</v>
      </c>
      <c r="B39" s="215" t="s">
        <v>65</v>
      </c>
      <c r="C39" s="216">
        <v>1</v>
      </c>
      <c r="D39" s="216">
        <v>1698</v>
      </c>
    </row>
    <row r="40" spans="1:4">
      <c r="A40" s="215" t="s">
        <v>66</v>
      </c>
      <c r="B40" s="215" t="s">
        <v>67</v>
      </c>
      <c r="C40" s="216">
        <v>1</v>
      </c>
      <c r="D40" s="216">
        <v>1640</v>
      </c>
    </row>
    <row r="41" spans="1:4">
      <c r="A41" s="215" t="s">
        <v>556</v>
      </c>
      <c r="B41" s="215" t="s">
        <v>780</v>
      </c>
      <c r="C41" s="216">
        <v>19</v>
      </c>
      <c r="D41" s="216">
        <v>2386</v>
      </c>
    </row>
    <row r="42" spans="1:4">
      <c r="A42" s="215" t="s">
        <v>557</v>
      </c>
      <c r="B42" s="215" t="s">
        <v>781</v>
      </c>
      <c r="C42" s="216">
        <v>3</v>
      </c>
      <c r="D42" s="216">
        <v>535</v>
      </c>
    </row>
    <row r="43" spans="1:4">
      <c r="A43" s="215" t="s">
        <v>558</v>
      </c>
      <c r="B43" s="215" t="s">
        <v>947</v>
      </c>
      <c r="C43" s="216">
        <v>2</v>
      </c>
      <c r="D43" s="216">
        <v>1898</v>
      </c>
    </row>
    <row r="44" spans="1:4">
      <c r="A44" s="215" t="s">
        <v>552</v>
      </c>
      <c r="B44" s="215" t="s">
        <v>782</v>
      </c>
      <c r="C44" s="216">
        <v>1</v>
      </c>
      <c r="D44" s="216">
        <v>2379</v>
      </c>
    </row>
    <row r="45" spans="1:4">
      <c r="A45" s="215" t="s">
        <v>80</v>
      </c>
      <c r="B45" s="215" t="s">
        <v>81</v>
      </c>
      <c r="C45" s="216">
        <v>16</v>
      </c>
      <c r="D45" s="216">
        <v>5726</v>
      </c>
    </row>
    <row r="46" spans="1:4">
      <c r="A46" s="215" t="s">
        <v>868</v>
      </c>
      <c r="B46" s="215" t="s">
        <v>921</v>
      </c>
      <c r="C46" s="216">
        <v>0</v>
      </c>
      <c r="D46" s="216">
        <v>0</v>
      </c>
    </row>
    <row r="47" spans="1:4">
      <c r="A47" s="215" t="s">
        <v>85</v>
      </c>
      <c r="B47" s="215" t="s">
        <v>474</v>
      </c>
      <c r="C47" s="216">
        <v>0</v>
      </c>
      <c r="D47" s="216">
        <v>0</v>
      </c>
    </row>
    <row r="48" spans="1:4">
      <c r="A48" s="215" t="s">
        <v>941</v>
      </c>
      <c r="B48" s="215" t="s">
        <v>513</v>
      </c>
      <c r="C48" s="216">
        <v>0</v>
      </c>
      <c r="D48" s="216">
        <v>0</v>
      </c>
    </row>
    <row r="49" spans="1:4">
      <c r="A49" s="215" t="s">
        <v>783</v>
      </c>
      <c r="B49" s="215" t="s">
        <v>507</v>
      </c>
      <c r="C49" s="216">
        <v>17</v>
      </c>
      <c r="D49" s="216">
        <v>1369.8</v>
      </c>
    </row>
    <row r="50" spans="1:4">
      <c r="A50" s="215" t="s">
        <v>869</v>
      </c>
      <c r="B50" s="215" t="s">
        <v>784</v>
      </c>
      <c r="C50" s="216">
        <v>25</v>
      </c>
      <c r="D50" s="216">
        <v>3120</v>
      </c>
    </row>
    <row r="51" spans="1:4">
      <c r="A51" s="215" t="s">
        <v>93</v>
      </c>
      <c r="B51" s="215" t="s">
        <v>475</v>
      </c>
      <c r="C51" s="216">
        <v>10</v>
      </c>
      <c r="D51" s="216">
        <v>2794</v>
      </c>
    </row>
    <row r="52" spans="1:4">
      <c r="A52" s="215" t="s">
        <v>94</v>
      </c>
      <c r="B52" s="215" t="s">
        <v>476</v>
      </c>
      <c r="C52" s="216">
        <v>3</v>
      </c>
      <c r="D52" s="216">
        <v>2902</v>
      </c>
    </row>
    <row r="53" spans="1:4">
      <c r="A53" s="215" t="s">
        <v>96</v>
      </c>
      <c r="B53" s="215" t="s">
        <v>97</v>
      </c>
      <c r="C53" s="216">
        <v>1</v>
      </c>
      <c r="D53" s="216">
        <v>558</v>
      </c>
    </row>
    <row r="54" spans="1:4">
      <c r="A54" s="215" t="s">
        <v>98</v>
      </c>
      <c r="B54" s="215" t="s">
        <v>477</v>
      </c>
      <c r="C54" s="216">
        <v>28</v>
      </c>
      <c r="D54" s="216">
        <v>10885</v>
      </c>
    </row>
    <row r="55" spans="1:4">
      <c r="A55" s="215" t="s">
        <v>100</v>
      </c>
      <c r="B55" s="215" t="s">
        <v>101</v>
      </c>
      <c r="C55" s="216">
        <v>15</v>
      </c>
      <c r="D55" s="216">
        <v>8631</v>
      </c>
    </row>
    <row r="56" spans="1:4">
      <c r="A56" s="215" t="s">
        <v>102</v>
      </c>
      <c r="B56" s="215" t="s">
        <v>103</v>
      </c>
      <c r="C56" s="216">
        <v>8</v>
      </c>
      <c r="D56" s="216">
        <v>2698.5</v>
      </c>
    </row>
    <row r="57" spans="1:4">
      <c r="A57" s="215" t="s">
        <v>104</v>
      </c>
      <c r="B57" s="215" t="s">
        <v>105</v>
      </c>
      <c r="C57" s="216">
        <v>37</v>
      </c>
      <c r="D57" s="216">
        <v>1966</v>
      </c>
    </row>
    <row r="58" spans="1:4">
      <c r="A58" s="215" t="s">
        <v>106</v>
      </c>
      <c r="B58" s="215" t="s">
        <v>107</v>
      </c>
      <c r="C58" s="216">
        <v>7</v>
      </c>
      <c r="D58" s="216">
        <v>5611</v>
      </c>
    </row>
    <row r="59" spans="1:4">
      <c r="A59" s="215" t="s">
        <v>108</v>
      </c>
      <c r="B59" s="215" t="s">
        <v>109</v>
      </c>
      <c r="C59" s="216">
        <v>4</v>
      </c>
      <c r="D59" s="216">
        <v>2319</v>
      </c>
    </row>
    <row r="60" spans="1:4">
      <c r="A60" s="215" t="s">
        <v>110</v>
      </c>
      <c r="B60" s="215" t="s">
        <v>111</v>
      </c>
      <c r="C60" s="216">
        <v>9</v>
      </c>
      <c r="D60" s="216">
        <v>6409</v>
      </c>
    </row>
    <row r="61" spans="1:4">
      <c r="A61" s="215" t="s">
        <v>112</v>
      </c>
      <c r="B61" s="215" t="s">
        <v>113</v>
      </c>
      <c r="C61" s="216">
        <v>420</v>
      </c>
      <c r="D61" s="216">
        <v>54250.7</v>
      </c>
    </row>
    <row r="62" spans="1:4">
      <c r="A62" s="215" t="s">
        <v>114</v>
      </c>
      <c r="B62" s="215" t="s">
        <v>115</v>
      </c>
      <c r="C62" s="216">
        <v>14</v>
      </c>
      <c r="D62" s="216">
        <v>2563.5</v>
      </c>
    </row>
    <row r="63" spans="1:4">
      <c r="A63" s="215" t="s">
        <v>116</v>
      </c>
      <c r="B63" s="215" t="s">
        <v>117</v>
      </c>
      <c r="C63" s="216">
        <v>3</v>
      </c>
      <c r="D63" s="216">
        <v>1658</v>
      </c>
    </row>
    <row r="64" spans="1:4">
      <c r="A64" s="215" t="s">
        <v>120</v>
      </c>
      <c r="B64" s="215" t="s">
        <v>121</v>
      </c>
      <c r="C64" s="216">
        <v>112</v>
      </c>
      <c r="D64" s="216">
        <v>4785</v>
      </c>
    </row>
    <row r="65" spans="1:4">
      <c r="A65" s="215" t="s">
        <v>535</v>
      </c>
      <c r="B65" s="215" t="s">
        <v>823</v>
      </c>
      <c r="C65" s="216">
        <v>139</v>
      </c>
      <c r="D65" s="216">
        <v>12329.2</v>
      </c>
    </row>
    <row r="66" spans="1:4">
      <c r="A66" s="215" t="s">
        <v>122</v>
      </c>
      <c r="B66" s="215" t="s">
        <v>123</v>
      </c>
      <c r="C66" s="216">
        <v>12</v>
      </c>
      <c r="D66" s="216">
        <v>5101</v>
      </c>
    </row>
    <row r="67" spans="1:4">
      <c r="A67" s="215" t="s">
        <v>124</v>
      </c>
      <c r="B67" s="215" t="s">
        <v>478</v>
      </c>
      <c r="C67" s="216">
        <v>7</v>
      </c>
      <c r="D67" s="216">
        <v>5957</v>
      </c>
    </row>
    <row r="68" spans="1:4">
      <c r="A68" s="215" t="s">
        <v>125</v>
      </c>
      <c r="B68" s="215" t="s">
        <v>126</v>
      </c>
      <c r="C68" s="216">
        <v>11</v>
      </c>
      <c r="D68" s="216">
        <v>10388</v>
      </c>
    </row>
    <row r="69" spans="1:4">
      <c r="A69" s="215" t="s">
        <v>127</v>
      </c>
      <c r="B69" s="215" t="s">
        <v>480</v>
      </c>
      <c r="C69" s="216">
        <v>5</v>
      </c>
      <c r="D69" s="216">
        <v>6896.4</v>
      </c>
    </row>
    <row r="70" spans="1:4">
      <c r="A70" s="217" t="s">
        <v>962</v>
      </c>
      <c r="B70" s="217" t="s">
        <v>963</v>
      </c>
      <c r="C70" s="218">
        <v>899</v>
      </c>
      <c r="D70" s="218">
        <v>370211</v>
      </c>
    </row>
    <row r="71" spans="1:4">
      <c r="A71" s="215" t="s">
        <v>132</v>
      </c>
      <c r="B71" s="215" t="s">
        <v>133</v>
      </c>
      <c r="C71" s="216">
        <v>90</v>
      </c>
      <c r="D71" s="216">
        <v>13734.1</v>
      </c>
    </row>
    <row r="72" spans="1:4">
      <c r="A72" s="215" t="s">
        <v>134</v>
      </c>
      <c r="B72" s="215" t="s">
        <v>135</v>
      </c>
      <c r="C72" s="216">
        <v>0</v>
      </c>
      <c r="D72" s="216">
        <v>0</v>
      </c>
    </row>
    <row r="73" spans="1:4">
      <c r="A73" s="215" t="s">
        <v>870</v>
      </c>
      <c r="B73" s="215" t="s">
        <v>138</v>
      </c>
      <c r="C73" s="216">
        <v>4</v>
      </c>
      <c r="D73" s="216">
        <v>466</v>
      </c>
    </row>
    <row r="74" spans="1:4">
      <c r="A74" s="215" t="s">
        <v>139</v>
      </c>
      <c r="B74" s="215" t="s">
        <v>140</v>
      </c>
      <c r="C74" s="216">
        <v>6</v>
      </c>
      <c r="D74" s="216">
        <v>1109.2</v>
      </c>
    </row>
    <row r="75" spans="1:4">
      <c r="A75" s="215" t="s">
        <v>581</v>
      </c>
      <c r="B75" s="215" t="s">
        <v>570</v>
      </c>
      <c r="C75" s="216">
        <v>25</v>
      </c>
      <c r="D75" s="216">
        <v>385</v>
      </c>
    </row>
    <row r="76" spans="1:4">
      <c r="A76" s="215" t="s">
        <v>143</v>
      </c>
      <c r="B76" s="215" t="s">
        <v>144</v>
      </c>
      <c r="C76" s="216">
        <v>110</v>
      </c>
      <c r="D76" s="216">
        <v>13499.6</v>
      </c>
    </row>
    <row r="77" spans="1:4">
      <c r="A77" s="215" t="s">
        <v>553</v>
      </c>
      <c r="B77" s="215" t="s">
        <v>550</v>
      </c>
      <c r="C77" s="216">
        <v>93</v>
      </c>
      <c r="D77" s="216">
        <v>2557.6</v>
      </c>
    </row>
    <row r="78" spans="1:4">
      <c r="A78" s="215" t="s">
        <v>871</v>
      </c>
      <c r="B78" s="215" t="s">
        <v>922</v>
      </c>
      <c r="C78" s="216">
        <v>30</v>
      </c>
      <c r="D78" s="216">
        <v>715</v>
      </c>
    </row>
    <row r="79" spans="1:4">
      <c r="A79" s="215" t="s">
        <v>154</v>
      </c>
      <c r="B79" s="215" t="s">
        <v>481</v>
      </c>
      <c r="C79" s="216">
        <v>1</v>
      </c>
      <c r="D79" s="216">
        <v>6864</v>
      </c>
    </row>
    <row r="80" spans="1:4">
      <c r="A80" s="215" t="s">
        <v>155</v>
      </c>
      <c r="B80" s="215" t="s">
        <v>156</v>
      </c>
      <c r="C80" s="216">
        <v>10</v>
      </c>
      <c r="D80" s="216">
        <v>3713</v>
      </c>
    </row>
    <row r="81" spans="1:4">
      <c r="A81" s="215" t="s">
        <v>157</v>
      </c>
      <c r="B81" s="215" t="s">
        <v>158</v>
      </c>
      <c r="C81" s="216">
        <v>13</v>
      </c>
      <c r="D81" s="216">
        <v>3792</v>
      </c>
    </row>
    <row r="82" spans="1:4">
      <c r="A82" s="215" t="s">
        <v>159</v>
      </c>
      <c r="B82" s="215" t="s">
        <v>160</v>
      </c>
      <c r="C82" s="216">
        <v>3</v>
      </c>
      <c r="D82" s="216">
        <v>980</v>
      </c>
    </row>
    <row r="83" spans="1:4">
      <c r="A83" s="215" t="s">
        <v>161</v>
      </c>
      <c r="B83" s="215" t="s">
        <v>162</v>
      </c>
      <c r="C83" s="216">
        <v>0</v>
      </c>
      <c r="D83" s="216">
        <v>0</v>
      </c>
    </row>
    <row r="84" spans="1:4">
      <c r="A84" s="215" t="s">
        <v>163</v>
      </c>
      <c r="B84" s="215" t="s">
        <v>164</v>
      </c>
      <c r="C84" s="216">
        <v>121</v>
      </c>
      <c r="D84" s="216">
        <v>2430</v>
      </c>
    </row>
    <row r="85" spans="1:4">
      <c r="A85" s="215" t="s">
        <v>582</v>
      </c>
      <c r="B85" s="215" t="s">
        <v>424</v>
      </c>
      <c r="C85" s="216">
        <v>69</v>
      </c>
      <c r="D85" s="216">
        <v>986</v>
      </c>
    </row>
    <row r="86" spans="1:4">
      <c r="A86" s="215" t="s">
        <v>165</v>
      </c>
      <c r="B86" s="215" t="s">
        <v>166</v>
      </c>
      <c r="C86" s="216">
        <v>19</v>
      </c>
      <c r="D86" s="216">
        <v>4606.3999999999996</v>
      </c>
    </row>
    <row r="87" spans="1:4">
      <c r="A87" s="215" t="s">
        <v>942</v>
      </c>
      <c r="B87" s="215" t="s">
        <v>948</v>
      </c>
      <c r="C87" s="216">
        <v>0</v>
      </c>
      <c r="D87" s="216">
        <v>0</v>
      </c>
    </row>
    <row r="88" spans="1:4">
      <c r="A88" s="215" t="s">
        <v>170</v>
      </c>
      <c r="B88" s="215" t="s">
        <v>482</v>
      </c>
      <c r="C88" s="216">
        <v>8</v>
      </c>
      <c r="D88" s="216">
        <v>2071</v>
      </c>
    </row>
    <row r="89" spans="1:4">
      <c r="A89" s="215" t="s">
        <v>929</v>
      </c>
      <c r="B89" s="215" t="s">
        <v>930</v>
      </c>
      <c r="C89" s="216">
        <v>2</v>
      </c>
      <c r="D89" s="216">
        <v>360</v>
      </c>
    </row>
    <row r="90" spans="1:4">
      <c r="A90" s="215" t="s">
        <v>173</v>
      </c>
      <c r="B90" s="215" t="s">
        <v>174</v>
      </c>
      <c r="C90" s="216">
        <v>4</v>
      </c>
      <c r="D90" s="216">
        <v>1445</v>
      </c>
    </row>
    <row r="91" spans="1:4">
      <c r="A91" s="215" t="s">
        <v>175</v>
      </c>
      <c r="B91" s="215" t="s">
        <v>571</v>
      </c>
      <c r="C91" s="216">
        <v>18</v>
      </c>
      <c r="D91" s="216">
        <v>3981</v>
      </c>
    </row>
    <row r="92" spans="1:4">
      <c r="A92" s="215" t="s">
        <v>872</v>
      </c>
      <c r="B92" s="215" t="s">
        <v>923</v>
      </c>
      <c r="C92" s="216">
        <v>26</v>
      </c>
      <c r="D92" s="216">
        <v>2898</v>
      </c>
    </row>
    <row r="93" spans="1:4">
      <c r="A93" s="215" t="s">
        <v>179</v>
      </c>
      <c r="B93" s="215" t="s">
        <v>180</v>
      </c>
      <c r="C93" s="216">
        <v>0</v>
      </c>
      <c r="D93" s="216">
        <v>0</v>
      </c>
    </row>
    <row r="94" spans="1:4">
      <c r="A94" s="215" t="s">
        <v>181</v>
      </c>
      <c r="B94" s="215" t="s">
        <v>182</v>
      </c>
      <c r="C94" s="216">
        <v>7</v>
      </c>
      <c r="D94" s="216">
        <v>6780</v>
      </c>
    </row>
    <row r="95" spans="1:4">
      <c r="A95" s="215" t="s">
        <v>183</v>
      </c>
      <c r="B95" s="215" t="s">
        <v>184</v>
      </c>
      <c r="C95" s="216">
        <v>0</v>
      </c>
      <c r="D95" s="216">
        <v>0</v>
      </c>
    </row>
    <row r="96" spans="1:4">
      <c r="A96" s="215" t="s">
        <v>185</v>
      </c>
      <c r="B96" s="215" t="s">
        <v>924</v>
      </c>
      <c r="C96" s="216">
        <v>42</v>
      </c>
      <c r="D96" s="216">
        <v>5548</v>
      </c>
    </row>
    <row r="97" spans="1:4">
      <c r="A97" s="215" t="s">
        <v>186</v>
      </c>
      <c r="B97" s="215" t="s">
        <v>187</v>
      </c>
      <c r="C97" s="216">
        <v>15</v>
      </c>
      <c r="D97" s="216">
        <v>9801.2000000000007</v>
      </c>
    </row>
    <row r="98" spans="1:4">
      <c r="A98" s="215" t="s">
        <v>583</v>
      </c>
      <c r="B98" s="215" t="s">
        <v>573</v>
      </c>
      <c r="C98" s="216">
        <v>1</v>
      </c>
      <c r="D98" s="216">
        <v>900</v>
      </c>
    </row>
    <row r="99" spans="1:4">
      <c r="A99" s="215" t="s">
        <v>584</v>
      </c>
      <c r="B99" s="215" t="s">
        <v>551</v>
      </c>
      <c r="C99" s="216">
        <v>38</v>
      </c>
      <c r="D99" s="216">
        <v>812</v>
      </c>
    </row>
    <row r="100" spans="1:4">
      <c r="A100" s="215" t="s">
        <v>192</v>
      </c>
      <c r="B100" s="215" t="s">
        <v>193</v>
      </c>
      <c r="C100" s="216">
        <v>3</v>
      </c>
      <c r="D100" s="216">
        <v>2160</v>
      </c>
    </row>
    <row r="101" spans="1:4">
      <c r="A101" s="215" t="s">
        <v>195</v>
      </c>
      <c r="B101" s="215" t="s">
        <v>196</v>
      </c>
      <c r="C101" s="216">
        <v>16</v>
      </c>
      <c r="D101" s="216">
        <v>1387</v>
      </c>
    </row>
    <row r="102" spans="1:4">
      <c r="A102" s="215" t="s">
        <v>197</v>
      </c>
      <c r="B102" s="215" t="s">
        <v>198</v>
      </c>
      <c r="C102" s="216">
        <v>39</v>
      </c>
      <c r="D102" s="216">
        <v>7606</v>
      </c>
    </row>
    <row r="103" spans="1:4">
      <c r="A103" s="215" t="s">
        <v>199</v>
      </c>
      <c r="B103" s="215" t="s">
        <v>200</v>
      </c>
      <c r="C103" s="216">
        <v>6</v>
      </c>
      <c r="D103" s="216">
        <v>1543.4</v>
      </c>
    </row>
    <row r="104" spans="1:4">
      <c r="A104" s="215" t="s">
        <v>201</v>
      </c>
      <c r="B104" s="215" t="s">
        <v>202</v>
      </c>
      <c r="C104" s="216">
        <v>1</v>
      </c>
      <c r="D104" s="216">
        <v>399</v>
      </c>
    </row>
    <row r="105" spans="1:4">
      <c r="A105" s="215" t="s">
        <v>203</v>
      </c>
      <c r="B105" s="215" t="s">
        <v>204</v>
      </c>
      <c r="C105" s="216">
        <v>3</v>
      </c>
      <c r="D105" s="216">
        <v>2538</v>
      </c>
    </row>
    <row r="106" spans="1:4">
      <c r="A106" s="215" t="s">
        <v>207</v>
      </c>
      <c r="B106" s="215" t="s">
        <v>484</v>
      </c>
      <c r="C106" s="216">
        <v>6</v>
      </c>
      <c r="D106" s="216">
        <v>5696</v>
      </c>
    </row>
    <row r="107" spans="1:4">
      <c r="A107" s="215" t="s">
        <v>208</v>
      </c>
      <c r="B107" s="215" t="s">
        <v>209</v>
      </c>
      <c r="C107" s="216">
        <v>7</v>
      </c>
      <c r="D107" s="216">
        <v>2762</v>
      </c>
    </row>
    <row r="108" spans="1:4">
      <c r="A108" s="215" t="s">
        <v>561</v>
      </c>
      <c r="B108" s="215" t="s">
        <v>562</v>
      </c>
      <c r="C108" s="216">
        <v>32</v>
      </c>
      <c r="D108" s="216">
        <v>1545</v>
      </c>
    </row>
    <row r="109" spans="1:4">
      <c r="A109" s="215" t="s">
        <v>210</v>
      </c>
      <c r="B109" s="215" t="s">
        <v>211</v>
      </c>
      <c r="C109" s="216">
        <v>3</v>
      </c>
      <c r="D109" s="216">
        <v>485</v>
      </c>
    </row>
    <row r="110" spans="1:4">
      <c r="A110" s="215" t="s">
        <v>212</v>
      </c>
      <c r="B110" s="215" t="s">
        <v>213</v>
      </c>
      <c r="C110" s="216">
        <v>11</v>
      </c>
      <c r="D110" s="216">
        <v>2056</v>
      </c>
    </row>
    <row r="111" spans="1:4">
      <c r="A111" s="215" t="s">
        <v>214</v>
      </c>
      <c r="B111" s="215" t="s">
        <v>215</v>
      </c>
      <c r="C111" s="216">
        <v>16</v>
      </c>
      <c r="D111" s="216">
        <v>4094</v>
      </c>
    </row>
    <row r="112" spans="1:4">
      <c r="A112" s="215" t="s">
        <v>873</v>
      </c>
      <c r="B112" s="215" t="s">
        <v>937</v>
      </c>
      <c r="C112" s="216">
        <v>22</v>
      </c>
      <c r="D112" s="216">
        <v>2593.4</v>
      </c>
    </row>
    <row r="113" spans="1:4">
      <c r="A113" s="215" t="s">
        <v>585</v>
      </c>
      <c r="B113" s="215" t="s">
        <v>566</v>
      </c>
      <c r="C113" s="216">
        <v>2</v>
      </c>
      <c r="D113" s="216">
        <v>847</v>
      </c>
    </row>
    <row r="114" spans="1:4">
      <c r="A114" s="215" t="s">
        <v>220</v>
      </c>
      <c r="B114" s="215" t="s">
        <v>221</v>
      </c>
      <c r="C114" s="216">
        <v>23</v>
      </c>
      <c r="D114" s="216">
        <v>4087.6</v>
      </c>
    </row>
    <row r="115" spans="1:4">
      <c r="A115" s="215" t="s">
        <v>222</v>
      </c>
      <c r="B115" s="219" t="s">
        <v>223</v>
      </c>
      <c r="C115" s="216">
        <v>3</v>
      </c>
      <c r="D115" s="216">
        <v>1427</v>
      </c>
    </row>
    <row r="116" spans="1:4">
      <c r="A116" s="215" t="s">
        <v>224</v>
      </c>
      <c r="B116" s="215" t="s">
        <v>225</v>
      </c>
      <c r="C116" s="216">
        <v>15</v>
      </c>
      <c r="D116" s="216">
        <v>8725</v>
      </c>
    </row>
    <row r="117" spans="1:4">
      <c r="A117" s="215" t="s">
        <v>579</v>
      </c>
      <c r="B117" s="215" t="s">
        <v>569</v>
      </c>
      <c r="C117" s="216">
        <v>93</v>
      </c>
      <c r="D117" s="216">
        <v>930</v>
      </c>
    </row>
    <row r="118" spans="1:4">
      <c r="A118" s="215" t="s">
        <v>229</v>
      </c>
      <c r="B118" s="215" t="s">
        <v>230</v>
      </c>
      <c r="C118" s="216">
        <v>56</v>
      </c>
      <c r="D118" s="216">
        <v>4765</v>
      </c>
    </row>
    <row r="119" spans="1:4">
      <c r="A119" s="215" t="s">
        <v>231</v>
      </c>
      <c r="B119" s="215" t="s">
        <v>232</v>
      </c>
      <c r="C119" s="216">
        <v>101</v>
      </c>
      <c r="D119" s="216">
        <v>4313</v>
      </c>
    </row>
    <row r="120" spans="1:4">
      <c r="A120" s="215" t="s">
        <v>233</v>
      </c>
      <c r="B120" s="215" t="s">
        <v>234</v>
      </c>
      <c r="C120" s="216">
        <v>2159</v>
      </c>
      <c r="D120" s="216">
        <v>77836.2</v>
      </c>
    </row>
    <row r="121" spans="1:4">
      <c r="A121" s="215" t="s">
        <v>235</v>
      </c>
      <c r="B121" s="215" t="s">
        <v>236</v>
      </c>
      <c r="C121" s="216">
        <v>0</v>
      </c>
      <c r="D121" s="216">
        <v>0</v>
      </c>
    </row>
    <row r="122" spans="1:4">
      <c r="A122" s="215" t="s">
        <v>874</v>
      </c>
      <c r="B122" s="215" t="s">
        <v>887</v>
      </c>
      <c r="C122" s="216">
        <v>24</v>
      </c>
      <c r="D122" s="216">
        <v>13979</v>
      </c>
    </row>
    <row r="123" spans="1:4">
      <c r="A123" s="215" t="s">
        <v>239</v>
      </c>
      <c r="B123" s="215" t="s">
        <v>240</v>
      </c>
      <c r="C123" s="216">
        <v>5</v>
      </c>
      <c r="D123" s="216">
        <v>4085</v>
      </c>
    </row>
    <row r="124" spans="1:4">
      <c r="A124" s="215" t="s">
        <v>875</v>
      </c>
      <c r="B124" s="215" t="s">
        <v>905</v>
      </c>
      <c r="C124" s="216">
        <v>2</v>
      </c>
      <c r="D124" s="216">
        <v>75</v>
      </c>
    </row>
    <row r="125" spans="1:4">
      <c r="A125" s="215" t="s">
        <v>785</v>
      </c>
      <c r="B125" s="215" t="s">
        <v>786</v>
      </c>
      <c r="C125" s="216">
        <v>17</v>
      </c>
      <c r="D125" s="216">
        <v>3420</v>
      </c>
    </row>
    <row r="126" spans="1:4">
      <c r="A126" s="215" t="s">
        <v>787</v>
      </c>
      <c r="B126" s="215" t="s">
        <v>788</v>
      </c>
      <c r="C126" s="216">
        <v>207</v>
      </c>
      <c r="D126" s="216">
        <v>4491</v>
      </c>
    </row>
    <row r="127" spans="1:4">
      <c r="A127" s="215" t="s">
        <v>876</v>
      </c>
      <c r="B127" s="215" t="s">
        <v>789</v>
      </c>
      <c r="C127" s="216">
        <v>65</v>
      </c>
      <c r="D127" s="216">
        <v>1330</v>
      </c>
    </row>
    <row r="128" spans="1:4">
      <c r="A128" s="215" t="s">
        <v>822</v>
      </c>
      <c r="B128" s="215" t="s">
        <v>824</v>
      </c>
      <c r="C128" s="216">
        <v>296</v>
      </c>
      <c r="D128" s="216">
        <v>9036.0400000000009</v>
      </c>
    </row>
    <row r="129" spans="1:4">
      <c r="A129" s="215" t="s">
        <v>244</v>
      </c>
      <c r="B129" s="215" t="s">
        <v>245</v>
      </c>
      <c r="C129" s="216">
        <v>15</v>
      </c>
      <c r="D129" s="216">
        <v>22816</v>
      </c>
    </row>
    <row r="130" spans="1:4">
      <c r="A130" s="215" t="s">
        <v>877</v>
      </c>
      <c r="B130" s="215" t="s">
        <v>825</v>
      </c>
      <c r="C130" s="216">
        <v>2</v>
      </c>
      <c r="D130" s="216">
        <v>344</v>
      </c>
    </row>
    <row r="131" spans="1:4">
      <c r="A131" s="215" t="s">
        <v>247</v>
      </c>
      <c r="B131" s="215" t="s">
        <v>248</v>
      </c>
      <c r="C131" s="218">
        <v>8</v>
      </c>
      <c r="D131" s="218">
        <v>7965</v>
      </c>
    </row>
    <row r="132" spans="1:4">
      <c r="A132" s="215" t="s">
        <v>249</v>
      </c>
      <c r="B132" s="215" t="s">
        <v>250</v>
      </c>
      <c r="C132" s="218">
        <v>2</v>
      </c>
      <c r="D132" s="218">
        <v>2416</v>
      </c>
    </row>
    <row r="133" spans="1:4">
      <c r="A133" s="215" t="s">
        <v>251</v>
      </c>
      <c r="B133" s="215" t="s">
        <v>252</v>
      </c>
      <c r="C133" s="216">
        <v>9</v>
      </c>
      <c r="D133" s="216">
        <v>3261</v>
      </c>
    </row>
    <row r="134" spans="1:4">
      <c r="A134" s="215" t="s">
        <v>253</v>
      </c>
      <c r="B134" s="215" t="s">
        <v>254</v>
      </c>
      <c r="C134" s="216">
        <v>441</v>
      </c>
      <c r="D134" s="216">
        <v>13440.1</v>
      </c>
    </row>
    <row r="135" spans="1:4">
      <c r="A135" s="215" t="s">
        <v>255</v>
      </c>
      <c r="B135" s="215" t="s">
        <v>256</v>
      </c>
      <c r="C135" s="216">
        <v>10</v>
      </c>
      <c r="D135" s="216">
        <v>6147</v>
      </c>
    </row>
    <row r="136" spans="1:4">
      <c r="A136" s="215" t="s">
        <v>490</v>
      </c>
      <c r="B136" s="215" t="s">
        <v>491</v>
      </c>
      <c r="C136" s="216">
        <v>5</v>
      </c>
      <c r="D136" s="216">
        <v>2185</v>
      </c>
    </row>
    <row r="137" spans="1:4">
      <c r="A137" s="215" t="s">
        <v>257</v>
      </c>
      <c r="B137" s="215" t="s">
        <v>258</v>
      </c>
      <c r="C137" s="216">
        <v>1</v>
      </c>
      <c r="D137" s="216">
        <v>4999</v>
      </c>
    </row>
    <row r="138" spans="1:4">
      <c r="A138" s="215" t="s">
        <v>259</v>
      </c>
      <c r="B138" s="215" t="s">
        <v>260</v>
      </c>
      <c r="C138" s="216">
        <v>136</v>
      </c>
      <c r="D138" s="216">
        <v>35807.06</v>
      </c>
    </row>
    <row r="139" spans="1:4">
      <c r="A139" s="215" t="s">
        <v>943</v>
      </c>
      <c r="B139" s="215" t="s">
        <v>811</v>
      </c>
      <c r="C139" s="216">
        <v>5</v>
      </c>
      <c r="D139" s="216">
        <v>3448</v>
      </c>
    </row>
    <row r="140" spans="1:4">
      <c r="A140" s="215" t="s">
        <v>878</v>
      </c>
      <c r="B140" s="215" t="s">
        <v>790</v>
      </c>
      <c r="C140" s="216">
        <v>98</v>
      </c>
      <c r="D140" s="216">
        <v>4950.3999999999996</v>
      </c>
    </row>
    <row r="141" spans="1:4">
      <c r="A141" s="215" t="s">
        <v>944</v>
      </c>
      <c r="B141" s="215" t="s">
        <v>949</v>
      </c>
      <c r="C141" s="216">
        <v>0</v>
      </c>
      <c r="D141" s="216">
        <v>0</v>
      </c>
    </row>
    <row r="142" spans="1:4">
      <c r="A142" s="215" t="s">
        <v>791</v>
      </c>
      <c r="B142" s="215" t="s">
        <v>792</v>
      </c>
      <c r="C142" s="216">
        <v>3</v>
      </c>
      <c r="D142" s="216">
        <v>1206</v>
      </c>
    </row>
    <row r="143" spans="1:4">
      <c r="A143" s="215" t="s">
        <v>879</v>
      </c>
      <c r="B143" s="215" t="s">
        <v>906</v>
      </c>
      <c r="C143" s="216">
        <v>13</v>
      </c>
      <c r="D143" s="216">
        <v>923.9</v>
      </c>
    </row>
    <row r="144" spans="1:4">
      <c r="A144" s="215" t="s">
        <v>268</v>
      </c>
      <c r="B144" s="215" t="s">
        <v>269</v>
      </c>
      <c r="C144" s="216">
        <v>6</v>
      </c>
      <c r="D144" s="216">
        <v>5489</v>
      </c>
    </row>
    <row r="145" spans="1:4">
      <c r="A145" s="215" t="s">
        <v>270</v>
      </c>
      <c r="B145" s="215" t="s">
        <v>271</v>
      </c>
      <c r="C145" s="216">
        <v>1</v>
      </c>
      <c r="D145" s="216">
        <v>271</v>
      </c>
    </row>
    <row r="146" spans="1:4">
      <c r="A146" s="215" t="s">
        <v>866</v>
      </c>
      <c r="B146" s="215" t="s">
        <v>907</v>
      </c>
      <c r="C146" s="216">
        <v>2</v>
      </c>
      <c r="D146" s="216">
        <v>1604</v>
      </c>
    </row>
    <row r="147" spans="1:4">
      <c r="A147" s="215" t="s">
        <v>272</v>
      </c>
      <c r="B147" s="215" t="s">
        <v>273</v>
      </c>
      <c r="C147" s="216">
        <v>51</v>
      </c>
      <c r="D147" s="216">
        <v>8562</v>
      </c>
    </row>
    <row r="148" spans="1:4">
      <c r="A148" s="215" t="s">
        <v>274</v>
      </c>
      <c r="B148" s="215" t="s">
        <v>275</v>
      </c>
      <c r="C148" s="216">
        <v>79</v>
      </c>
      <c r="D148" s="216">
        <v>5404.43</v>
      </c>
    </row>
    <row r="149" spans="1:4">
      <c r="A149" s="215" t="s">
        <v>793</v>
      </c>
      <c r="B149" s="215" t="s">
        <v>794</v>
      </c>
      <c r="C149" s="216">
        <v>20</v>
      </c>
      <c r="D149" s="216">
        <v>3374</v>
      </c>
    </row>
    <row r="150" spans="1:4">
      <c r="A150" s="215" t="s">
        <v>880</v>
      </c>
      <c r="B150" s="215" t="s">
        <v>826</v>
      </c>
      <c r="C150" s="216">
        <v>373</v>
      </c>
      <c r="D150" s="216">
        <v>14607</v>
      </c>
    </row>
    <row r="151" spans="1:4">
      <c r="A151" s="215" t="s">
        <v>278</v>
      </c>
      <c r="B151" s="215" t="s">
        <v>279</v>
      </c>
      <c r="C151" s="216">
        <v>1</v>
      </c>
      <c r="D151" s="216">
        <v>2003</v>
      </c>
    </row>
    <row r="152" spans="1:4">
      <c r="A152" s="215" t="s">
        <v>945</v>
      </c>
      <c r="B152" s="215" t="s">
        <v>950</v>
      </c>
      <c r="C152" s="216">
        <v>3</v>
      </c>
      <c r="D152" s="216">
        <v>598</v>
      </c>
    </row>
    <row r="153" spans="1:4">
      <c r="A153" s="215" t="s">
        <v>284</v>
      </c>
      <c r="B153" s="215" t="s">
        <v>493</v>
      </c>
      <c r="C153" s="216">
        <v>10</v>
      </c>
      <c r="D153" s="216">
        <v>1805</v>
      </c>
    </row>
    <row r="154" spans="1:4">
      <c r="A154" s="215" t="s">
        <v>285</v>
      </c>
      <c r="B154" s="215" t="s">
        <v>286</v>
      </c>
      <c r="C154" s="216">
        <v>15</v>
      </c>
      <c r="D154" s="216">
        <v>3080.9</v>
      </c>
    </row>
    <row r="155" spans="1:4">
      <c r="A155" s="215" t="s">
        <v>881</v>
      </c>
      <c r="B155" s="215" t="s">
        <v>795</v>
      </c>
      <c r="C155" s="216">
        <v>73</v>
      </c>
      <c r="D155" s="216">
        <v>5767</v>
      </c>
    </row>
    <row r="156" spans="1:4">
      <c r="A156" s="215" t="s">
        <v>287</v>
      </c>
      <c r="B156" s="215" t="s">
        <v>288</v>
      </c>
      <c r="C156" s="216">
        <v>3</v>
      </c>
      <c r="D156" s="216">
        <v>90.01</v>
      </c>
    </row>
    <row r="157" spans="1:4">
      <c r="A157" s="215" t="s">
        <v>882</v>
      </c>
      <c r="B157" s="215" t="s">
        <v>796</v>
      </c>
      <c r="C157" s="216">
        <v>64</v>
      </c>
      <c r="D157" s="216">
        <v>4739.7</v>
      </c>
    </row>
    <row r="158" spans="1:4">
      <c r="A158" s="215" t="s">
        <v>954</v>
      </c>
      <c r="B158" s="215" t="s">
        <v>569</v>
      </c>
      <c r="C158" s="216">
        <v>44</v>
      </c>
      <c r="D158" s="216">
        <v>440</v>
      </c>
    </row>
    <row r="159" spans="1:4">
      <c r="A159" s="215" t="s">
        <v>294</v>
      </c>
      <c r="B159" s="215" t="s">
        <v>295</v>
      </c>
      <c r="C159" s="216">
        <v>221</v>
      </c>
      <c r="D159" s="216">
        <v>38832</v>
      </c>
    </row>
    <row r="160" spans="1:4">
      <c r="A160" s="215" t="s">
        <v>296</v>
      </c>
      <c r="B160" s="215" t="s">
        <v>297</v>
      </c>
      <c r="C160" s="216">
        <v>38</v>
      </c>
      <c r="D160" s="216">
        <v>5281</v>
      </c>
    </row>
    <row r="161" spans="1:4">
      <c r="A161" s="215" t="s">
        <v>298</v>
      </c>
      <c r="B161" s="215" t="s">
        <v>299</v>
      </c>
      <c r="C161" s="216">
        <v>62</v>
      </c>
      <c r="D161" s="216">
        <v>6393.3</v>
      </c>
    </row>
    <row r="162" spans="1:4">
      <c r="A162" s="215" t="s">
        <v>300</v>
      </c>
      <c r="B162" s="215" t="s">
        <v>301</v>
      </c>
      <c r="C162" s="216">
        <v>118</v>
      </c>
      <c r="D162" s="216">
        <v>7728</v>
      </c>
    </row>
    <row r="163" spans="1:4">
      <c r="A163" s="215" t="s">
        <v>302</v>
      </c>
      <c r="B163" s="215" t="s">
        <v>497</v>
      </c>
      <c r="C163" s="216">
        <v>116</v>
      </c>
      <c r="D163" s="216">
        <v>14866</v>
      </c>
    </row>
    <row r="164" spans="1:4">
      <c r="A164" s="215" t="s">
        <v>891</v>
      </c>
      <c r="B164" s="215" t="s">
        <v>797</v>
      </c>
      <c r="C164" s="216">
        <v>3</v>
      </c>
      <c r="D164" s="216">
        <v>194</v>
      </c>
    </row>
    <row r="165" spans="1:4">
      <c r="A165" s="215" t="s">
        <v>305</v>
      </c>
      <c r="B165" s="215" t="s">
        <v>888</v>
      </c>
      <c r="C165" s="216">
        <v>130</v>
      </c>
      <c r="D165" s="216">
        <v>2454</v>
      </c>
    </row>
    <row r="166" spans="1:4">
      <c r="A166" s="215" t="s">
        <v>892</v>
      </c>
      <c r="B166" s="215" t="s">
        <v>908</v>
      </c>
      <c r="C166" s="216">
        <v>89</v>
      </c>
      <c r="D166" s="216">
        <v>2053</v>
      </c>
    </row>
    <row r="167" spans="1:4">
      <c r="A167" s="215" t="s">
        <v>798</v>
      </c>
      <c r="B167" s="215" t="s">
        <v>406</v>
      </c>
      <c r="C167" s="216">
        <v>13</v>
      </c>
      <c r="D167" s="216">
        <v>1065</v>
      </c>
    </row>
    <row r="168" spans="1:4">
      <c r="A168" s="215" t="s">
        <v>893</v>
      </c>
      <c r="B168" s="215" t="s">
        <v>312</v>
      </c>
      <c r="C168" s="216">
        <v>44</v>
      </c>
      <c r="D168" s="216">
        <v>1085</v>
      </c>
    </row>
    <row r="169" spans="1:4">
      <c r="A169" s="215" t="s">
        <v>894</v>
      </c>
      <c r="B169" s="215" t="s">
        <v>909</v>
      </c>
      <c r="C169" s="216">
        <v>127</v>
      </c>
      <c r="D169" s="216">
        <v>28000</v>
      </c>
    </row>
    <row r="170" spans="1:4">
      <c r="A170" s="215" t="s">
        <v>315</v>
      </c>
      <c r="B170" s="215" t="s">
        <v>910</v>
      </c>
      <c r="C170" s="216">
        <v>102</v>
      </c>
      <c r="D170" s="216">
        <v>20003</v>
      </c>
    </row>
    <row r="171" spans="1:4">
      <c r="A171" s="215" t="s">
        <v>895</v>
      </c>
      <c r="B171" s="215" t="s">
        <v>911</v>
      </c>
      <c r="C171" s="216">
        <v>90</v>
      </c>
      <c r="D171" s="216">
        <v>10981</v>
      </c>
    </row>
    <row r="172" spans="1:4">
      <c r="A172" s="215" t="s">
        <v>317</v>
      </c>
      <c r="B172" s="215" t="s">
        <v>318</v>
      </c>
      <c r="C172" s="216">
        <v>241</v>
      </c>
      <c r="D172" s="216">
        <v>24126</v>
      </c>
    </row>
    <row r="173" spans="1:4">
      <c r="A173" s="215" t="s">
        <v>896</v>
      </c>
      <c r="B173" s="215" t="s">
        <v>912</v>
      </c>
      <c r="C173" s="216">
        <v>16</v>
      </c>
      <c r="D173" s="216">
        <v>3557</v>
      </c>
    </row>
    <row r="174" spans="1:4">
      <c r="A174" s="215" t="s">
        <v>323</v>
      </c>
      <c r="B174" s="215" t="s">
        <v>324</v>
      </c>
      <c r="C174" s="216">
        <v>52</v>
      </c>
      <c r="D174" s="216">
        <v>4752.8999999999996</v>
      </c>
    </row>
    <row r="175" spans="1:4">
      <c r="A175" s="215" t="s">
        <v>325</v>
      </c>
      <c r="B175" s="215" t="s">
        <v>326</v>
      </c>
      <c r="C175" s="216">
        <v>80</v>
      </c>
      <c r="D175" s="216">
        <v>28696</v>
      </c>
    </row>
    <row r="176" spans="1:4">
      <c r="A176" s="215" t="s">
        <v>897</v>
      </c>
      <c r="B176" s="215" t="s">
        <v>799</v>
      </c>
      <c r="C176" s="216">
        <v>92</v>
      </c>
      <c r="D176" s="216">
        <v>20144</v>
      </c>
    </row>
    <row r="177" spans="1:4">
      <c r="A177" s="215" t="s">
        <v>329</v>
      </c>
      <c r="B177" s="215" t="s">
        <v>330</v>
      </c>
      <c r="C177" s="216">
        <v>30</v>
      </c>
      <c r="D177" s="216">
        <v>2478.84</v>
      </c>
    </row>
    <row r="178" spans="1:4">
      <c r="A178" s="215" t="s">
        <v>331</v>
      </c>
      <c r="B178" s="215" t="s">
        <v>332</v>
      </c>
      <c r="C178" s="216">
        <v>78</v>
      </c>
      <c r="D178" s="216">
        <v>15116</v>
      </c>
    </row>
    <row r="179" spans="1:4">
      <c r="A179" s="215" t="s">
        <v>333</v>
      </c>
      <c r="B179" s="215" t="s">
        <v>334</v>
      </c>
      <c r="C179" s="216">
        <v>168</v>
      </c>
      <c r="D179" s="216">
        <v>13221</v>
      </c>
    </row>
    <row r="180" spans="1:4">
      <c r="A180" s="215" t="s">
        <v>898</v>
      </c>
      <c r="B180" s="215" t="s">
        <v>800</v>
      </c>
      <c r="C180" s="216">
        <v>29</v>
      </c>
      <c r="D180" s="216">
        <v>3009.02</v>
      </c>
    </row>
    <row r="181" spans="1:4">
      <c r="A181" s="215" t="s">
        <v>338</v>
      </c>
      <c r="B181" s="215" t="s">
        <v>339</v>
      </c>
      <c r="C181" s="216">
        <v>153</v>
      </c>
      <c r="D181" s="216">
        <v>34185</v>
      </c>
    </row>
    <row r="182" spans="1:4">
      <c r="A182" s="215" t="s">
        <v>340</v>
      </c>
      <c r="B182" s="215" t="s">
        <v>341</v>
      </c>
      <c r="C182" s="216">
        <v>115</v>
      </c>
      <c r="D182" s="216">
        <v>18500</v>
      </c>
    </row>
    <row r="183" spans="1:4">
      <c r="A183" s="215" t="s">
        <v>342</v>
      </c>
      <c r="B183" s="215" t="s">
        <v>343</v>
      </c>
      <c r="C183" s="216">
        <v>157</v>
      </c>
      <c r="D183" s="216">
        <v>13013.2</v>
      </c>
    </row>
    <row r="184" spans="1:4">
      <c r="A184" s="215" t="s">
        <v>344</v>
      </c>
      <c r="B184" s="215" t="s">
        <v>345</v>
      </c>
      <c r="C184" s="216">
        <v>78</v>
      </c>
      <c r="D184" s="216">
        <v>17499</v>
      </c>
    </row>
    <row r="185" spans="1:4">
      <c r="A185" s="215" t="s">
        <v>346</v>
      </c>
      <c r="B185" s="215" t="s">
        <v>347</v>
      </c>
      <c r="C185" s="216">
        <v>116</v>
      </c>
      <c r="D185" s="216">
        <v>18897</v>
      </c>
    </row>
    <row r="186" spans="1:4">
      <c r="A186" s="215" t="s">
        <v>348</v>
      </c>
      <c r="B186" s="215" t="s">
        <v>349</v>
      </c>
      <c r="C186" s="216">
        <v>142</v>
      </c>
      <c r="D186" s="216">
        <v>18088</v>
      </c>
    </row>
    <row r="187" spans="1:4">
      <c r="A187" s="215" t="s">
        <v>350</v>
      </c>
      <c r="B187" s="215" t="s">
        <v>351</v>
      </c>
      <c r="C187" s="216">
        <v>145</v>
      </c>
      <c r="D187" s="216">
        <v>14516</v>
      </c>
    </row>
    <row r="188" spans="1:4">
      <c r="A188" s="215" t="s">
        <v>899</v>
      </c>
      <c r="B188" s="215" t="s">
        <v>913</v>
      </c>
      <c r="C188" s="216">
        <v>154</v>
      </c>
      <c r="D188" s="216">
        <v>21955</v>
      </c>
    </row>
    <row r="189" spans="1:4">
      <c r="A189" s="215" t="s">
        <v>354</v>
      </c>
      <c r="B189" s="215" t="s">
        <v>355</v>
      </c>
      <c r="C189" s="216">
        <v>148</v>
      </c>
      <c r="D189" s="216">
        <v>8368.1</v>
      </c>
    </row>
    <row r="190" spans="1:4">
      <c r="A190" s="215" t="s">
        <v>900</v>
      </c>
      <c r="B190" s="215" t="s">
        <v>914</v>
      </c>
      <c r="C190" s="216">
        <v>179</v>
      </c>
      <c r="D190" s="216">
        <v>25564.2</v>
      </c>
    </row>
    <row r="191" spans="1:4">
      <c r="A191" s="215" t="s">
        <v>356</v>
      </c>
      <c r="B191" s="215" t="s">
        <v>357</v>
      </c>
      <c r="C191" s="216">
        <v>236</v>
      </c>
      <c r="D191" s="216">
        <v>18021</v>
      </c>
    </row>
    <row r="192" spans="1:4">
      <c r="A192" s="215" t="s">
        <v>901</v>
      </c>
      <c r="B192" s="215" t="s">
        <v>915</v>
      </c>
      <c r="C192" s="216">
        <v>52</v>
      </c>
      <c r="D192" s="216">
        <v>9379</v>
      </c>
    </row>
    <row r="193" spans="1:4">
      <c r="A193" s="215" t="s">
        <v>360</v>
      </c>
      <c r="B193" s="215" t="s">
        <v>361</v>
      </c>
      <c r="C193" s="216">
        <v>143</v>
      </c>
      <c r="D193" s="216">
        <v>29091.51</v>
      </c>
    </row>
    <row r="194" spans="1:4">
      <c r="A194" s="215" t="s">
        <v>499</v>
      </c>
      <c r="B194" s="215" t="s">
        <v>500</v>
      </c>
      <c r="C194" s="216">
        <v>246</v>
      </c>
      <c r="D194" s="216">
        <v>18227</v>
      </c>
    </row>
    <row r="195" spans="1:4">
      <c r="A195" s="215" t="s">
        <v>902</v>
      </c>
      <c r="B195" s="215" t="s">
        <v>916</v>
      </c>
      <c r="C195" s="216">
        <v>370</v>
      </c>
      <c r="D195" s="216">
        <v>125152</v>
      </c>
    </row>
    <row r="196" spans="1:4">
      <c r="A196" s="215" t="s">
        <v>366</v>
      </c>
      <c r="B196" s="215" t="s">
        <v>367</v>
      </c>
      <c r="C196" s="216">
        <v>139</v>
      </c>
      <c r="D196" s="216">
        <v>21446</v>
      </c>
    </row>
    <row r="197" spans="1:4">
      <c r="A197" s="215" t="s">
        <v>368</v>
      </c>
      <c r="B197" s="215" t="s">
        <v>369</v>
      </c>
      <c r="C197" s="216">
        <v>92</v>
      </c>
      <c r="D197" s="216">
        <v>26988</v>
      </c>
    </row>
    <row r="198" spans="1:4">
      <c r="A198" s="215" t="s">
        <v>370</v>
      </c>
      <c r="B198" s="215" t="s">
        <v>371</v>
      </c>
      <c r="C198" s="216">
        <v>190</v>
      </c>
      <c r="D198" s="216">
        <v>24546</v>
      </c>
    </row>
    <row r="199" spans="1:4">
      <c r="A199" s="215" t="s">
        <v>372</v>
      </c>
      <c r="B199" s="215" t="s">
        <v>373</v>
      </c>
      <c r="C199" s="216">
        <v>180</v>
      </c>
      <c r="D199" s="216">
        <v>22424.400000000001</v>
      </c>
    </row>
    <row r="200" spans="1:4">
      <c r="A200" s="215" t="s">
        <v>374</v>
      </c>
      <c r="B200" s="215" t="s">
        <v>375</v>
      </c>
      <c r="C200" s="216">
        <v>63</v>
      </c>
      <c r="D200" s="216">
        <v>4313</v>
      </c>
    </row>
    <row r="201" spans="1:4">
      <c r="A201" s="215" t="s">
        <v>376</v>
      </c>
      <c r="B201" s="215" t="s">
        <v>377</v>
      </c>
      <c r="C201" s="216">
        <v>21</v>
      </c>
      <c r="D201" s="216">
        <v>17038</v>
      </c>
    </row>
    <row r="202" spans="1:4">
      <c r="A202" s="215" t="s">
        <v>964</v>
      </c>
      <c r="B202" s="215" t="s">
        <v>569</v>
      </c>
      <c r="C202" s="216">
        <v>36</v>
      </c>
      <c r="D202" s="216">
        <v>360</v>
      </c>
    </row>
    <row r="203" spans="1:4">
      <c r="A203" s="215" t="s">
        <v>381</v>
      </c>
      <c r="B203" s="215" t="s">
        <v>382</v>
      </c>
      <c r="C203" s="216">
        <v>9</v>
      </c>
      <c r="D203" s="216">
        <v>31600</v>
      </c>
    </row>
    <row r="204" spans="1:4">
      <c r="A204" s="215" t="s">
        <v>383</v>
      </c>
      <c r="B204" s="215" t="s">
        <v>384</v>
      </c>
      <c r="C204" s="216">
        <v>56</v>
      </c>
      <c r="D204" s="216">
        <v>2843.4</v>
      </c>
    </row>
    <row r="205" spans="1:4">
      <c r="A205" s="215" t="s">
        <v>385</v>
      </c>
      <c r="B205" s="215" t="s">
        <v>386</v>
      </c>
      <c r="C205" s="216">
        <v>3</v>
      </c>
      <c r="D205" s="216">
        <v>441</v>
      </c>
    </row>
    <row r="206" spans="1:4">
      <c r="A206" s="215" t="s">
        <v>389</v>
      </c>
      <c r="B206" s="215" t="s">
        <v>503</v>
      </c>
      <c r="C206" s="216">
        <v>3488</v>
      </c>
      <c r="D206" s="216">
        <v>148617</v>
      </c>
    </row>
    <row r="207" spans="1:4">
      <c r="A207" s="215" t="s">
        <v>883</v>
      </c>
      <c r="B207" s="215" t="s">
        <v>925</v>
      </c>
      <c r="C207" s="216">
        <v>213</v>
      </c>
      <c r="D207" s="216">
        <v>28607.200000000001</v>
      </c>
    </row>
    <row r="208" spans="1:4">
      <c r="A208" s="215" t="s">
        <v>394</v>
      </c>
      <c r="B208" s="215" t="s">
        <v>395</v>
      </c>
      <c r="C208" s="216">
        <v>251</v>
      </c>
      <c r="D208" s="216">
        <v>6207.26</v>
      </c>
    </row>
    <row r="209" spans="1:4">
      <c r="A209" s="215" t="s">
        <v>884</v>
      </c>
      <c r="B209" s="215" t="s">
        <v>400</v>
      </c>
      <c r="C209" s="216">
        <v>15</v>
      </c>
      <c r="D209" s="216">
        <v>3043</v>
      </c>
    </row>
    <row r="210" spans="1:4">
      <c r="A210" s="215" t="s">
        <v>508</v>
      </c>
      <c r="B210" s="215" t="s">
        <v>509</v>
      </c>
      <c r="C210" s="216">
        <v>1919</v>
      </c>
      <c r="D210" s="216">
        <v>32325.8</v>
      </c>
    </row>
    <row r="211" spans="1:4">
      <c r="A211" s="215" t="s">
        <v>401</v>
      </c>
      <c r="B211" s="215" t="s">
        <v>402</v>
      </c>
      <c r="C211" s="216">
        <v>93</v>
      </c>
      <c r="D211" s="216">
        <v>2720.5</v>
      </c>
    </row>
    <row r="212" spans="1:4">
      <c r="A212" s="215" t="s">
        <v>885</v>
      </c>
      <c r="B212" s="215" t="s">
        <v>412</v>
      </c>
      <c r="C212" s="216">
        <v>167</v>
      </c>
      <c r="D212" s="216">
        <v>2842</v>
      </c>
    </row>
    <row r="213" spans="1:4">
      <c r="A213" s="215" t="s">
        <v>886</v>
      </c>
      <c r="B213" s="215" t="s">
        <v>926</v>
      </c>
      <c r="C213" s="216">
        <v>89</v>
      </c>
      <c r="D213" s="216">
        <v>2677.2</v>
      </c>
    </row>
    <row r="214" spans="1:4">
      <c r="A214" s="215" t="s">
        <v>803</v>
      </c>
      <c r="B214" s="215" t="s">
        <v>927</v>
      </c>
      <c r="C214" s="216">
        <v>120</v>
      </c>
      <c r="D214" s="216">
        <v>4263.8999999999996</v>
      </c>
    </row>
    <row r="215" spans="1:4">
      <c r="A215" s="215" t="s">
        <v>904</v>
      </c>
      <c r="B215" s="215" t="s">
        <v>928</v>
      </c>
      <c r="C215" s="216">
        <v>197</v>
      </c>
      <c r="D215" s="216">
        <v>2693</v>
      </c>
    </row>
  </sheetData>
  <protectedRanges>
    <protectedRange password="CAA7" sqref="A1:B1" name="区域1_2" securityDescriptor="O:WDG:WDD:(A;;CC;;;LA)"/>
    <protectedRange password="CAA7" sqref="A2:B54" name="区域1_8_1" securityDescriptor="O:WDG:WDD:(A;;CC;;;LA)"/>
    <protectedRange password="CAA7" sqref="A67:B140 A55:B65 A142:B144" name="区域1_9" securityDescriptor="O:WDG:WDD:(A;;CC;;;LA)"/>
    <protectedRange password="CAA7" sqref="A141:B141" name="区域1_2_1_1" securityDescriptor="O:WDG:WDD:(A;;CC;;;LA)"/>
    <protectedRange password="CAA7" sqref="A66:B66" name="区域1_7_1" securityDescriptor="O:WDG:WDD:(A;;CC;;;LA)"/>
    <protectedRange password="CAA7" sqref="A215:B242" name="区域1_4_1" securityDescriptor="O:WDG:WDD:(A;;CC;;;LA)"/>
    <protectedRange password="CAA7" sqref="A145:B192" name="区域1_6_1_1" securityDescriptor="O:WDG:WDD:(A;;CC;;;LA)"/>
    <protectedRange password="CAA7" sqref="A193:B214" name="区域1_7_2" securityDescriptor="O:WDG:WDD:(A;;CC;;;LA)"/>
  </protectedRanges>
  <autoFilter ref="A1:B21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2016-03-09T05:12:21Z</dcterms:modified>
</cp:coreProperties>
</file>