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505"/>
  </bookViews>
  <sheets>
    <sheet name="Anual BOP (1995-2011)" sheetId="1" r:id="rId1"/>
  </sheets>
  <externalReferences>
    <externalReference r:id="rId2"/>
  </externalReferences>
  <definedNames>
    <definedName name="__BAS1" localSheetId="0">[1]A!#REF!</definedName>
    <definedName name="__BAS1">[1]A!#REF!</definedName>
    <definedName name="__TAB1" localSheetId="0">[1]A!#REF!</definedName>
    <definedName name="__TAB1">[1]A!#REF!</definedName>
    <definedName name="__TAB2">[1]A!$B$6:$H$113</definedName>
    <definedName name="_1__123Graph_ACHART_11" hidden="1">[1]A!$D$60:$D$119</definedName>
    <definedName name="_10__123Graph_DCHART_13" localSheetId="0" hidden="1">[1]A!#REF!</definedName>
    <definedName name="_10__123Graph_DCHART_13" hidden="1">[1]A!#REF!</definedName>
    <definedName name="_11__123Graph_XCHART_11" hidden="1">[1]A!$B$60:$B$119</definedName>
    <definedName name="_12__123Graph_XCHART_12" hidden="1">[1]A!$B$60:$B$119</definedName>
    <definedName name="_13__123Graph_XCHART_13" localSheetId="0" hidden="1">[1]A!#REF!</definedName>
    <definedName name="_13__123Graph_XCHART_13" hidden="1">[1]A!#REF!</definedName>
    <definedName name="_14__123Graph_XCHART_14" localSheetId="0" hidden="1">[1]A!#REF!</definedName>
    <definedName name="_14__123Graph_XCHART_14" hidden="1">[1]A!#REF!</definedName>
    <definedName name="_15__123Graph_XCHART_4" localSheetId="0" hidden="1">[1]A!#REF!</definedName>
    <definedName name="_15__123Graph_XCHART_4" hidden="1">[1]A!#REF!</definedName>
    <definedName name="_2__123Graph_ACHART_12" hidden="1">[1]A!$E$60:$E$119</definedName>
    <definedName name="_3__123Graph_ACHART_14" localSheetId="0" hidden="1">[1]A!#REF!</definedName>
    <definedName name="_3__123Graph_ACHART_14" hidden="1">[1]A!#REF!</definedName>
    <definedName name="_4__123Graph_ACHART_4" localSheetId="0" hidden="1">[1]A!#REF!</definedName>
    <definedName name="_4__123Graph_ACHART_4" hidden="1">[1]A!#REF!</definedName>
    <definedName name="_5__123Graph_BCHART_11" hidden="1">[1]A!$C$60:$C$119</definedName>
    <definedName name="_6__123Graph_BCHART_12" hidden="1">[1]A!$F$60:$F$119</definedName>
    <definedName name="_7__123Graph_BCHART_13" localSheetId="0" hidden="1">[1]A!#REF!</definedName>
    <definedName name="_7__123Graph_BCHART_13" hidden="1">[1]A!#REF!</definedName>
    <definedName name="_8__123Graph_BCHART_4" localSheetId="0" hidden="1">[1]A!#REF!</definedName>
    <definedName name="_8__123Graph_BCHART_4" hidden="1">[1]A!#REF!</definedName>
    <definedName name="_9__123Graph_CCHART_14" localSheetId="0" hidden="1">[1]A!#REF!</definedName>
    <definedName name="_9__123Graph_CCHART_14" hidden="1">[1]A!#REF!</definedName>
    <definedName name="_BAS1" localSheetId="0">[1]A!#REF!</definedName>
    <definedName name="_BAS1">[1]A!#REF!</definedName>
    <definedName name="_TAB1" localSheetId="0">[1]A!#REF!</definedName>
    <definedName name="_TAB1">[1]A!#REF!</definedName>
    <definedName name="_TAB2">[1]A!$B$6:$H$113</definedName>
    <definedName name="aa" localSheetId="0">#REF!</definedName>
    <definedName name="aa">#REF!</definedName>
    <definedName name="aaaaaa" localSheetId="0">#REF!</definedName>
    <definedName name="aaaaaa">#REF!</definedName>
    <definedName name="ad" localSheetId="0">#REF!</definedName>
    <definedName name="ad">#REF!</definedName>
    <definedName name="asd" localSheetId="0">#REF!</definedName>
    <definedName name="asd">#REF!</definedName>
    <definedName name="ass" localSheetId="0">#REF!</definedName>
    <definedName name="ass">#REF!</definedName>
    <definedName name="bb" localSheetId="0">#REF!</definedName>
    <definedName name="bb">#REF!</definedName>
    <definedName name="eeee" localSheetId="0" hidden="1">[1]A!#REF!</definedName>
    <definedName name="eeee" hidden="1">[1]A!#REF!</definedName>
    <definedName name="fffffffffffffffffffffff" localSheetId="0">#REF!</definedName>
    <definedName name="fffffffffffffffffffffff">#REF!</definedName>
    <definedName name="ffgfgg" localSheetId="0">[1]A!#REF!</definedName>
    <definedName name="ffgfgg">[1]A!#REF!</definedName>
    <definedName name="G1_">#N/A</definedName>
    <definedName name="ggggg" localSheetId="0">#REF!</definedName>
    <definedName name="ggggg">#REF!</definedName>
    <definedName name="ghgj" localSheetId="0">#REF!</definedName>
    <definedName name="ghgj">#REF!</definedName>
    <definedName name="hhhhh" localSheetId="0">#REF!</definedName>
    <definedName name="hhhhh">#REF!</definedName>
    <definedName name="iiii" localSheetId="0" hidden="1">[1]A!#REF!</definedName>
    <definedName name="iiii" hidden="1">[1]A!#REF!</definedName>
    <definedName name="lllll" localSheetId="0" hidden="1">[1]A!#REF!</definedName>
    <definedName name="lllll" hidden="1">[1]A!#REF!</definedName>
    <definedName name="mmmm" localSheetId="0">#REF!</definedName>
    <definedName name="mmmm">#REF!</definedName>
    <definedName name="Notes" localSheetId="0">#REF!</definedName>
    <definedName name="Notes">#REF!</definedName>
    <definedName name="Notes2" localSheetId="0">#REF!</definedName>
    <definedName name="Notes2">#REF!</definedName>
    <definedName name="_xlnm.Print_Area" localSheetId="0">'Anual BOP (1995-2011)'!$A$2:$AX$79</definedName>
    <definedName name="_xlnm.Print_Area">#REF!</definedName>
    <definedName name="Range_Columns" localSheetId="0">#REF!</definedName>
    <definedName name="Range_Columns">#REF!</definedName>
    <definedName name="Range_Country" localSheetId="0">#REF!</definedName>
    <definedName name="Range_Country">#REF!</definedName>
    <definedName name="Range_DownloadAnnual" localSheetId="0">#REF!</definedName>
    <definedName name="Range_DownloadAnnual">#REF!</definedName>
    <definedName name="Range_DownloadDateTime" localSheetId="0">#REF!</definedName>
    <definedName name="Range_DownloadDateTime">#REF!</definedName>
    <definedName name="Range_DownloadMonth" localSheetId="0">#REF!</definedName>
    <definedName name="Range_DownloadMonth">#REF!</definedName>
    <definedName name="Range_DownloadQuarter" localSheetId="0">#REF!</definedName>
    <definedName name="Range_DownloadQuarter">#REF!</definedName>
    <definedName name="Range_ReportFormName" localSheetId="0">#REF!</definedName>
    <definedName name="Range_ReportFormName">#REF!</definedName>
    <definedName name="Range_Rows" localSheetId="0">#REF!</definedName>
    <definedName name="Range_Rows">#REF!</definedName>
    <definedName name="Range_SheetName" localSheetId="0">#REF!</definedName>
    <definedName name="Range_SheetName">#REF!</definedName>
    <definedName name="Range_TotalDownloadPeriod" localSheetId="0">#REF!</definedName>
    <definedName name="Range_TotalDownloadPeriod">#REF!</definedName>
    <definedName name="Range_VersionControl" localSheetId="0">#REF!</definedName>
    <definedName name="Range_VersionControl">#REF!</definedName>
    <definedName name="rrrr" localSheetId="0">#REF!</definedName>
    <definedName name="rrrr">#REF!</definedName>
    <definedName name="rrrrr" localSheetId="0">#REF!</definedName>
    <definedName name="rrrrr">#REF!</definedName>
    <definedName name="saccc" localSheetId="0">#REF!</definedName>
    <definedName name="saccc">#REF!</definedName>
    <definedName name="sdcs" localSheetId="0" hidden="1">[1]A!#REF!</definedName>
    <definedName name="sdcs" hidden="1">[1]A!#REF!</definedName>
    <definedName name="ss" localSheetId="0" hidden="1">[1]A!#REF!</definedName>
    <definedName name="ss" hidden="1">[1]A!#REF!</definedName>
    <definedName name="sss" localSheetId="0">#REF!</definedName>
    <definedName name="sss">#REF!</definedName>
    <definedName name="ssss" localSheetId="0">#REF!</definedName>
    <definedName name="ssss">#REF!</definedName>
    <definedName name="sssss" localSheetId="0" hidden="1">[1]A!#REF!</definedName>
    <definedName name="sssss" hidden="1">[1]A!#REF!</definedName>
    <definedName name="vb" localSheetId="0">#REF!</definedName>
    <definedName name="vb">#REF!</definedName>
    <definedName name="vsvsv" localSheetId="0">#REF!</definedName>
    <definedName name="vsvsv">#REF!</definedName>
    <definedName name="vv" localSheetId="0" hidden="1">[1]A!#REF!</definedName>
    <definedName name="vv" hidden="1">[1]A!#REF!</definedName>
    <definedName name="vvfvvvv" localSheetId="0">#REF!</definedName>
    <definedName name="vvfvvvv">#REF!</definedName>
    <definedName name="wwfwfwf" localSheetId="0">#REF!</definedName>
    <definedName name="wwfwfwf">#REF!</definedName>
    <definedName name="www" localSheetId="0">#REF!</definedName>
    <definedName name="www">#REF!</definedName>
  </definedNames>
  <calcPr calcId="145621"/>
</workbook>
</file>

<file path=xl/calcChain.xml><?xml version="1.0" encoding="utf-8"?>
<calcChain xmlns="http://schemas.openxmlformats.org/spreadsheetml/2006/main">
  <c r="AL64" i="1" l="1"/>
  <c r="AO64" i="1"/>
  <c r="C52" i="1" l="1"/>
  <c r="E40" i="1" l="1"/>
  <c r="E41" i="1"/>
  <c r="E42" i="1"/>
  <c r="E43" i="1"/>
  <c r="H40" i="1"/>
  <c r="H41" i="1"/>
  <c r="H42" i="1"/>
  <c r="H43" i="1"/>
  <c r="K40" i="1"/>
  <c r="K41" i="1"/>
  <c r="K42" i="1"/>
  <c r="K43" i="1"/>
  <c r="N40" i="1"/>
  <c r="N41" i="1"/>
  <c r="N42" i="1"/>
  <c r="N43" i="1"/>
  <c r="Q40" i="1"/>
  <c r="Q41" i="1"/>
  <c r="Q42" i="1"/>
  <c r="Q43" i="1"/>
  <c r="T40" i="1"/>
  <c r="T41" i="1"/>
  <c r="T42" i="1"/>
  <c r="T43" i="1"/>
  <c r="W40" i="1"/>
  <c r="W41" i="1"/>
  <c r="W42" i="1"/>
  <c r="W43" i="1"/>
  <c r="Z40" i="1"/>
  <c r="Z41" i="1"/>
  <c r="Z42" i="1"/>
  <c r="Z43" i="1"/>
  <c r="AC40" i="1"/>
  <c r="AC41" i="1"/>
  <c r="AC42" i="1"/>
  <c r="AC43" i="1"/>
  <c r="AF40" i="1"/>
  <c r="AF41" i="1"/>
  <c r="AF42" i="1"/>
  <c r="AF43" i="1"/>
  <c r="AI40" i="1"/>
  <c r="AI41" i="1"/>
  <c r="AI42" i="1"/>
  <c r="AI43" i="1"/>
  <c r="AL40" i="1"/>
  <c r="AL41" i="1"/>
  <c r="AL42" i="1"/>
  <c r="AL43" i="1"/>
  <c r="AO40" i="1"/>
  <c r="AO41" i="1"/>
  <c r="AO42" i="1"/>
  <c r="AO43" i="1"/>
  <c r="AR40" i="1"/>
  <c r="AR41" i="1"/>
  <c r="AR42" i="1"/>
  <c r="AR43" i="1"/>
  <c r="AU40" i="1"/>
  <c r="AU41" i="1"/>
  <c r="AU42" i="1"/>
  <c r="AU43" i="1"/>
  <c r="AX40" i="1"/>
  <c r="AX41" i="1"/>
  <c r="AX42" i="1"/>
  <c r="AX43" i="1"/>
  <c r="C39" i="1"/>
  <c r="D39" i="1"/>
  <c r="F39" i="1"/>
  <c r="G39" i="1"/>
  <c r="I39" i="1"/>
  <c r="J39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X9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6" i="1"/>
  <c r="AX27" i="1"/>
  <c r="AX28" i="1"/>
  <c r="AX31" i="1"/>
  <c r="AX32" i="1"/>
  <c r="AX33" i="1"/>
  <c r="AX44" i="1"/>
  <c r="AX49" i="1"/>
  <c r="AX50" i="1"/>
  <c r="AX51" i="1"/>
  <c r="AX53" i="1"/>
  <c r="AX54" i="1"/>
  <c r="AX57" i="1"/>
  <c r="AX58" i="1"/>
  <c r="AX61" i="1"/>
  <c r="AX62" i="1"/>
  <c r="AX63" i="1"/>
  <c r="AX64" i="1"/>
  <c r="AX65" i="1"/>
  <c r="AX69" i="1"/>
  <c r="AX70" i="1"/>
  <c r="AX71" i="1"/>
  <c r="AX72" i="1"/>
  <c r="AX73" i="1"/>
  <c r="AX74" i="1"/>
  <c r="AX75" i="1"/>
  <c r="AX76" i="1"/>
  <c r="AU9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6" i="1"/>
  <c r="AU27" i="1"/>
  <c r="AU28" i="1"/>
  <c r="AU31" i="1"/>
  <c r="AU32" i="1"/>
  <c r="AU33" i="1"/>
  <c r="AU44" i="1"/>
  <c r="AU49" i="1"/>
  <c r="AU50" i="1"/>
  <c r="AU51" i="1"/>
  <c r="AU53" i="1"/>
  <c r="AU54" i="1"/>
  <c r="AU57" i="1"/>
  <c r="AU58" i="1"/>
  <c r="AU61" i="1"/>
  <c r="AU62" i="1"/>
  <c r="AU63" i="1"/>
  <c r="AU64" i="1"/>
  <c r="AU65" i="1"/>
  <c r="AU69" i="1"/>
  <c r="AU70" i="1"/>
  <c r="AU71" i="1"/>
  <c r="AU72" i="1"/>
  <c r="AU73" i="1"/>
  <c r="AU74" i="1"/>
  <c r="AU75" i="1"/>
  <c r="AU76" i="1"/>
  <c r="AR9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6" i="1"/>
  <c r="AR27" i="1"/>
  <c r="AR28" i="1"/>
  <c r="AR31" i="1"/>
  <c r="AR32" i="1"/>
  <c r="AR33" i="1"/>
  <c r="AR44" i="1"/>
  <c r="AR49" i="1"/>
  <c r="AR50" i="1"/>
  <c r="AR51" i="1"/>
  <c r="AR53" i="1"/>
  <c r="AR54" i="1"/>
  <c r="AR57" i="1"/>
  <c r="AR58" i="1"/>
  <c r="AR61" i="1"/>
  <c r="AR62" i="1"/>
  <c r="AR63" i="1"/>
  <c r="AR64" i="1"/>
  <c r="AR65" i="1"/>
  <c r="AR69" i="1"/>
  <c r="AR70" i="1"/>
  <c r="AR71" i="1"/>
  <c r="AR72" i="1"/>
  <c r="AR73" i="1"/>
  <c r="AR74" i="1"/>
  <c r="AR75" i="1"/>
  <c r="AR76" i="1"/>
  <c r="AO9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6" i="1"/>
  <c r="AO27" i="1"/>
  <c r="AO28" i="1"/>
  <c r="AO31" i="1"/>
  <c r="AO32" i="1"/>
  <c r="AO33" i="1"/>
  <c r="AO44" i="1"/>
  <c r="AO49" i="1"/>
  <c r="AO50" i="1"/>
  <c r="AO51" i="1"/>
  <c r="AO53" i="1"/>
  <c r="AO54" i="1"/>
  <c r="AO57" i="1"/>
  <c r="AO58" i="1"/>
  <c r="AO61" i="1"/>
  <c r="AO62" i="1"/>
  <c r="AO63" i="1"/>
  <c r="AO69" i="1"/>
  <c r="AO70" i="1"/>
  <c r="AO71" i="1"/>
  <c r="AO72" i="1"/>
  <c r="AO73" i="1"/>
  <c r="AO74" i="1"/>
  <c r="AO75" i="1"/>
  <c r="AO76" i="1"/>
  <c r="AL9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6" i="1"/>
  <c r="AL27" i="1"/>
  <c r="AL28" i="1"/>
  <c r="AL31" i="1"/>
  <c r="AL32" i="1"/>
  <c r="AL33" i="1"/>
  <c r="AL44" i="1"/>
  <c r="AL49" i="1"/>
  <c r="AL50" i="1"/>
  <c r="AL51" i="1"/>
  <c r="AL53" i="1"/>
  <c r="AL54" i="1"/>
  <c r="AL57" i="1"/>
  <c r="AL58" i="1"/>
  <c r="AL61" i="1"/>
  <c r="AL62" i="1"/>
  <c r="AL63" i="1"/>
  <c r="AL69" i="1"/>
  <c r="AL70" i="1"/>
  <c r="AL71" i="1"/>
  <c r="AL72" i="1"/>
  <c r="AL73" i="1"/>
  <c r="AL74" i="1"/>
  <c r="AL75" i="1"/>
  <c r="AL76" i="1"/>
  <c r="AI9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6" i="1"/>
  <c r="AI27" i="1"/>
  <c r="AI28" i="1"/>
  <c r="AI31" i="1"/>
  <c r="AI32" i="1"/>
  <c r="AI33" i="1"/>
  <c r="AI44" i="1"/>
  <c r="AI49" i="1"/>
  <c r="AI50" i="1"/>
  <c r="AI51" i="1"/>
  <c r="AI53" i="1"/>
  <c r="AI54" i="1"/>
  <c r="AI57" i="1"/>
  <c r="AI58" i="1"/>
  <c r="AI61" i="1"/>
  <c r="AI62" i="1"/>
  <c r="AI63" i="1"/>
  <c r="AI64" i="1"/>
  <c r="AI65" i="1"/>
  <c r="AI69" i="1"/>
  <c r="AI70" i="1"/>
  <c r="AI71" i="1"/>
  <c r="AI72" i="1"/>
  <c r="AI73" i="1"/>
  <c r="AI74" i="1"/>
  <c r="AI75" i="1"/>
  <c r="AI76" i="1"/>
  <c r="AF9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6" i="1"/>
  <c r="AF27" i="1"/>
  <c r="AF28" i="1"/>
  <c r="AF31" i="1"/>
  <c r="AF32" i="1"/>
  <c r="AF33" i="1"/>
  <c r="AF44" i="1"/>
  <c r="AF49" i="1"/>
  <c r="AF50" i="1"/>
  <c r="AF51" i="1"/>
  <c r="AF53" i="1"/>
  <c r="AF54" i="1"/>
  <c r="AF57" i="1"/>
  <c r="AF58" i="1"/>
  <c r="AF61" i="1"/>
  <c r="AF62" i="1"/>
  <c r="AF63" i="1"/>
  <c r="AF64" i="1"/>
  <c r="AF65" i="1"/>
  <c r="AF69" i="1"/>
  <c r="AF70" i="1"/>
  <c r="AF71" i="1"/>
  <c r="AF72" i="1"/>
  <c r="AF73" i="1"/>
  <c r="AF74" i="1"/>
  <c r="AF75" i="1"/>
  <c r="AF76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6" i="1"/>
  <c r="AC27" i="1"/>
  <c r="AC28" i="1"/>
  <c r="AC31" i="1"/>
  <c r="AC32" i="1"/>
  <c r="AC33" i="1"/>
  <c r="AC44" i="1"/>
  <c r="AC49" i="1"/>
  <c r="AC50" i="1"/>
  <c r="AC51" i="1"/>
  <c r="AC53" i="1"/>
  <c r="AC54" i="1"/>
  <c r="AC57" i="1"/>
  <c r="AC58" i="1"/>
  <c r="AC61" i="1"/>
  <c r="AC62" i="1"/>
  <c r="AC63" i="1"/>
  <c r="AC64" i="1"/>
  <c r="AC65" i="1"/>
  <c r="AC69" i="1"/>
  <c r="AC70" i="1"/>
  <c r="AC71" i="1"/>
  <c r="AC72" i="1"/>
  <c r="AC73" i="1"/>
  <c r="AC74" i="1"/>
  <c r="AC75" i="1"/>
  <c r="AC76" i="1"/>
  <c r="Z9" i="1"/>
  <c r="Z12" i="1"/>
  <c r="Z13" i="1"/>
  <c r="Z14" i="1"/>
  <c r="Z15" i="1"/>
  <c r="Z16" i="1"/>
  <c r="Z17" i="1"/>
  <c r="Z18" i="1"/>
  <c r="Z19" i="1"/>
  <c r="Z20" i="1"/>
  <c r="Z21" i="1"/>
  <c r="Z22" i="1"/>
  <c r="Z23" i="1"/>
  <c r="Z26" i="1"/>
  <c r="Z27" i="1"/>
  <c r="Z28" i="1"/>
  <c r="Z31" i="1"/>
  <c r="Z32" i="1"/>
  <c r="Z33" i="1"/>
  <c r="Z44" i="1"/>
  <c r="Z49" i="1"/>
  <c r="Z50" i="1"/>
  <c r="Z51" i="1"/>
  <c r="Z53" i="1"/>
  <c r="Z54" i="1"/>
  <c r="Z57" i="1"/>
  <c r="Z58" i="1"/>
  <c r="Z61" i="1"/>
  <c r="Z62" i="1"/>
  <c r="Z63" i="1"/>
  <c r="Z64" i="1"/>
  <c r="Z65" i="1"/>
  <c r="Z69" i="1"/>
  <c r="Z70" i="1"/>
  <c r="Z71" i="1"/>
  <c r="Z72" i="1"/>
  <c r="Z73" i="1"/>
  <c r="Z74" i="1"/>
  <c r="Z75" i="1"/>
  <c r="Z76" i="1"/>
  <c r="W9" i="1"/>
  <c r="W12" i="1"/>
  <c r="W13" i="1"/>
  <c r="W14" i="1"/>
  <c r="W15" i="1"/>
  <c r="W16" i="1"/>
  <c r="W17" i="1"/>
  <c r="W18" i="1"/>
  <c r="W19" i="1"/>
  <c r="W20" i="1"/>
  <c r="W21" i="1"/>
  <c r="W22" i="1"/>
  <c r="W23" i="1"/>
  <c r="W26" i="1"/>
  <c r="W27" i="1"/>
  <c r="W28" i="1"/>
  <c r="W31" i="1"/>
  <c r="W32" i="1"/>
  <c r="W33" i="1"/>
  <c r="W44" i="1"/>
  <c r="W49" i="1"/>
  <c r="W50" i="1"/>
  <c r="W51" i="1"/>
  <c r="W53" i="1"/>
  <c r="W54" i="1"/>
  <c r="W57" i="1"/>
  <c r="W58" i="1"/>
  <c r="W61" i="1"/>
  <c r="W62" i="1"/>
  <c r="W63" i="1"/>
  <c r="W64" i="1"/>
  <c r="W65" i="1"/>
  <c r="W69" i="1"/>
  <c r="W70" i="1"/>
  <c r="W71" i="1"/>
  <c r="W72" i="1"/>
  <c r="W73" i="1"/>
  <c r="W74" i="1"/>
  <c r="W75" i="1"/>
  <c r="W76" i="1"/>
  <c r="T9" i="1"/>
  <c r="T12" i="1"/>
  <c r="T13" i="1"/>
  <c r="T14" i="1"/>
  <c r="T15" i="1"/>
  <c r="T16" i="1"/>
  <c r="T17" i="1"/>
  <c r="T18" i="1"/>
  <c r="T19" i="1"/>
  <c r="T20" i="1"/>
  <c r="T21" i="1"/>
  <c r="T22" i="1"/>
  <c r="T23" i="1"/>
  <c r="T26" i="1"/>
  <c r="T27" i="1"/>
  <c r="T28" i="1"/>
  <c r="T31" i="1"/>
  <c r="T32" i="1"/>
  <c r="T33" i="1"/>
  <c r="T44" i="1"/>
  <c r="T49" i="1"/>
  <c r="T50" i="1"/>
  <c r="T51" i="1"/>
  <c r="T53" i="1"/>
  <c r="T54" i="1"/>
  <c r="T57" i="1"/>
  <c r="T58" i="1"/>
  <c r="T61" i="1"/>
  <c r="T62" i="1"/>
  <c r="T63" i="1"/>
  <c r="T64" i="1"/>
  <c r="T65" i="1"/>
  <c r="T69" i="1"/>
  <c r="T70" i="1"/>
  <c r="T71" i="1"/>
  <c r="T72" i="1"/>
  <c r="T73" i="1"/>
  <c r="T74" i="1"/>
  <c r="T75" i="1"/>
  <c r="T76" i="1"/>
  <c r="Q9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7" i="1"/>
  <c r="Q28" i="1"/>
  <c r="Q31" i="1"/>
  <c r="Q32" i="1"/>
  <c r="Q33" i="1"/>
  <c r="Q44" i="1"/>
  <c r="Q49" i="1"/>
  <c r="Q50" i="1"/>
  <c r="Q51" i="1"/>
  <c r="Q53" i="1"/>
  <c r="Q54" i="1"/>
  <c r="Q57" i="1"/>
  <c r="Q58" i="1"/>
  <c r="Q61" i="1"/>
  <c r="Q62" i="1"/>
  <c r="Q63" i="1"/>
  <c r="Q64" i="1"/>
  <c r="Q65" i="1"/>
  <c r="Q69" i="1"/>
  <c r="Q70" i="1"/>
  <c r="Q71" i="1"/>
  <c r="Q72" i="1"/>
  <c r="Q73" i="1"/>
  <c r="Q74" i="1"/>
  <c r="Q75" i="1"/>
  <c r="Q76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6" i="1"/>
  <c r="N27" i="1"/>
  <c r="N28" i="1"/>
  <c r="N31" i="1"/>
  <c r="N32" i="1"/>
  <c r="N33" i="1"/>
  <c r="N44" i="1"/>
  <c r="N49" i="1"/>
  <c r="N50" i="1"/>
  <c r="N51" i="1"/>
  <c r="N53" i="1"/>
  <c r="N54" i="1"/>
  <c r="N57" i="1"/>
  <c r="N58" i="1"/>
  <c r="N61" i="1"/>
  <c r="N62" i="1"/>
  <c r="N63" i="1"/>
  <c r="N64" i="1"/>
  <c r="N65" i="1"/>
  <c r="N69" i="1"/>
  <c r="N70" i="1"/>
  <c r="N71" i="1"/>
  <c r="N72" i="1"/>
  <c r="N73" i="1"/>
  <c r="N74" i="1"/>
  <c r="N75" i="1"/>
  <c r="N76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31" i="1"/>
  <c r="K32" i="1"/>
  <c r="K33" i="1"/>
  <c r="K44" i="1"/>
  <c r="K49" i="1"/>
  <c r="K50" i="1"/>
  <c r="K51" i="1"/>
  <c r="K53" i="1"/>
  <c r="K54" i="1"/>
  <c r="K57" i="1"/>
  <c r="K58" i="1"/>
  <c r="K61" i="1"/>
  <c r="K62" i="1"/>
  <c r="K63" i="1"/>
  <c r="K64" i="1"/>
  <c r="K65" i="1"/>
  <c r="K69" i="1"/>
  <c r="K70" i="1"/>
  <c r="K71" i="1"/>
  <c r="K72" i="1"/>
  <c r="K73" i="1"/>
  <c r="K74" i="1"/>
  <c r="K75" i="1"/>
  <c r="K76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31" i="1"/>
  <c r="H32" i="1"/>
  <c r="H33" i="1"/>
  <c r="H44" i="1"/>
  <c r="H49" i="1"/>
  <c r="H50" i="1"/>
  <c r="H51" i="1"/>
  <c r="H53" i="1"/>
  <c r="H54" i="1"/>
  <c r="H57" i="1"/>
  <c r="H58" i="1"/>
  <c r="H61" i="1"/>
  <c r="H62" i="1"/>
  <c r="H63" i="1"/>
  <c r="H64" i="1"/>
  <c r="H65" i="1"/>
  <c r="H69" i="1"/>
  <c r="H70" i="1"/>
  <c r="H71" i="1"/>
  <c r="H72" i="1"/>
  <c r="H73" i="1"/>
  <c r="H74" i="1"/>
  <c r="H75" i="1"/>
  <c r="H76" i="1"/>
  <c r="E9" i="1"/>
  <c r="E12" i="1"/>
  <c r="E13" i="1"/>
  <c r="E14" i="1"/>
  <c r="E15" i="1"/>
  <c r="E16" i="1"/>
  <c r="E20" i="1"/>
  <c r="E21" i="1"/>
  <c r="E23" i="1"/>
  <c r="E26" i="1"/>
  <c r="E27" i="1"/>
  <c r="E28" i="1"/>
  <c r="E31" i="1"/>
  <c r="E32" i="1"/>
  <c r="E33" i="1"/>
  <c r="E44" i="1"/>
  <c r="E49" i="1"/>
  <c r="E50" i="1"/>
  <c r="E51" i="1"/>
  <c r="E53" i="1"/>
  <c r="E54" i="1"/>
  <c r="E57" i="1"/>
  <c r="E58" i="1"/>
  <c r="E61" i="1"/>
  <c r="E62" i="1"/>
  <c r="E63" i="1"/>
  <c r="E64" i="1"/>
  <c r="E65" i="1"/>
  <c r="E69" i="1"/>
  <c r="E70" i="1"/>
  <c r="E71" i="1"/>
  <c r="E72" i="1"/>
  <c r="E73" i="1"/>
  <c r="E74" i="1"/>
  <c r="E75" i="1"/>
  <c r="E76" i="1"/>
  <c r="C68" i="1"/>
  <c r="D68" i="1"/>
  <c r="E68" i="1" s="1"/>
  <c r="F68" i="1"/>
  <c r="G68" i="1"/>
  <c r="I68" i="1"/>
  <c r="J68" i="1"/>
  <c r="L68" i="1"/>
  <c r="M68" i="1"/>
  <c r="O68" i="1"/>
  <c r="P68" i="1"/>
  <c r="R68" i="1"/>
  <c r="S68" i="1"/>
  <c r="U68" i="1"/>
  <c r="V68" i="1"/>
  <c r="X68" i="1"/>
  <c r="Y68" i="1"/>
  <c r="AA68" i="1"/>
  <c r="AB68" i="1"/>
  <c r="AC68" i="1" s="1"/>
  <c r="AD68" i="1"/>
  <c r="AE68" i="1"/>
  <c r="AG68" i="1"/>
  <c r="AH68" i="1"/>
  <c r="AJ68" i="1"/>
  <c r="AK68" i="1"/>
  <c r="AM68" i="1"/>
  <c r="AN68" i="1"/>
  <c r="AP68" i="1"/>
  <c r="AQ68" i="1"/>
  <c r="AS68" i="1"/>
  <c r="AT68" i="1"/>
  <c r="AV68" i="1"/>
  <c r="AW68" i="1"/>
  <c r="C60" i="1"/>
  <c r="D60" i="1"/>
  <c r="F60" i="1"/>
  <c r="G60" i="1"/>
  <c r="I60" i="1"/>
  <c r="J60" i="1"/>
  <c r="L60" i="1"/>
  <c r="M60" i="1"/>
  <c r="O60" i="1"/>
  <c r="P60" i="1"/>
  <c r="R60" i="1"/>
  <c r="S60" i="1"/>
  <c r="U60" i="1"/>
  <c r="V60" i="1"/>
  <c r="X60" i="1"/>
  <c r="Y60" i="1"/>
  <c r="AA60" i="1"/>
  <c r="AB60" i="1"/>
  <c r="AC60" i="1" s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C56" i="1"/>
  <c r="D56" i="1"/>
  <c r="F56" i="1"/>
  <c r="G56" i="1"/>
  <c r="I56" i="1"/>
  <c r="J56" i="1"/>
  <c r="L56" i="1"/>
  <c r="M56" i="1"/>
  <c r="O56" i="1"/>
  <c r="P56" i="1"/>
  <c r="R56" i="1"/>
  <c r="S56" i="1"/>
  <c r="U56" i="1"/>
  <c r="V56" i="1"/>
  <c r="X56" i="1"/>
  <c r="Y56" i="1"/>
  <c r="Z56" i="1" s="1"/>
  <c r="AA56" i="1"/>
  <c r="AB56" i="1"/>
  <c r="AD56" i="1"/>
  <c r="AE56" i="1"/>
  <c r="AG56" i="1"/>
  <c r="AH56" i="1"/>
  <c r="AJ56" i="1"/>
  <c r="AK56" i="1"/>
  <c r="AM56" i="1"/>
  <c r="AN56" i="1"/>
  <c r="AP56" i="1"/>
  <c r="AQ56" i="1"/>
  <c r="AS56" i="1"/>
  <c r="AT56" i="1"/>
  <c r="AV56" i="1"/>
  <c r="AW56" i="1"/>
  <c r="D52" i="1"/>
  <c r="E52" i="1" s="1"/>
  <c r="F52" i="1"/>
  <c r="G52" i="1"/>
  <c r="I52" i="1"/>
  <c r="J52" i="1"/>
  <c r="L52" i="1"/>
  <c r="M52" i="1"/>
  <c r="O52" i="1"/>
  <c r="P52" i="1"/>
  <c r="R52" i="1"/>
  <c r="S52" i="1"/>
  <c r="U52" i="1"/>
  <c r="V52" i="1"/>
  <c r="X52" i="1"/>
  <c r="Y52" i="1"/>
  <c r="AA52" i="1"/>
  <c r="AB52" i="1"/>
  <c r="AD52" i="1"/>
  <c r="AE52" i="1"/>
  <c r="AG52" i="1"/>
  <c r="AH52" i="1"/>
  <c r="AJ52" i="1"/>
  <c r="AK52" i="1"/>
  <c r="AM52" i="1"/>
  <c r="AN52" i="1"/>
  <c r="AP52" i="1"/>
  <c r="AQ52" i="1"/>
  <c r="AS52" i="1"/>
  <c r="AT52" i="1"/>
  <c r="AV52" i="1"/>
  <c r="AW52" i="1"/>
  <c r="C48" i="1"/>
  <c r="D48" i="1"/>
  <c r="F48" i="1"/>
  <c r="G48" i="1"/>
  <c r="I48" i="1"/>
  <c r="J48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X48" i="1" l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C47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K56" i="1"/>
  <c r="H56" i="1"/>
  <c r="E56" i="1"/>
  <c r="H60" i="1"/>
  <c r="E60" i="1"/>
  <c r="K68" i="1"/>
  <c r="H68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AX56" i="1"/>
  <c r="AU56" i="1"/>
  <c r="AR56" i="1"/>
  <c r="AO56" i="1"/>
  <c r="AI56" i="1"/>
  <c r="AF56" i="1"/>
  <c r="AC56" i="1"/>
  <c r="W56" i="1"/>
  <c r="T56" i="1"/>
  <c r="Q56" i="1"/>
  <c r="N56" i="1"/>
  <c r="AX60" i="1"/>
  <c r="AU60" i="1"/>
  <c r="AR60" i="1"/>
  <c r="AO60" i="1"/>
  <c r="AI60" i="1"/>
  <c r="AF60" i="1"/>
  <c r="W60" i="1"/>
  <c r="T60" i="1"/>
  <c r="Q60" i="1"/>
  <c r="N60" i="1"/>
  <c r="AX68" i="1"/>
  <c r="AU68" i="1"/>
  <c r="AR68" i="1"/>
  <c r="AO68" i="1"/>
  <c r="AL68" i="1"/>
  <c r="AI68" i="1"/>
  <c r="AF68" i="1"/>
  <c r="W68" i="1"/>
  <c r="T68" i="1"/>
  <c r="Q68" i="1"/>
  <c r="N68" i="1"/>
  <c r="H52" i="1"/>
  <c r="K60" i="1"/>
  <c r="Z68" i="1"/>
  <c r="Z60" i="1"/>
  <c r="AL56" i="1"/>
  <c r="AL60" i="1"/>
  <c r="C38" i="1" l="1"/>
  <c r="E38" i="1" s="1"/>
  <c r="D38" i="1"/>
  <c r="F38" i="1"/>
  <c r="H38" i="1" s="1"/>
  <c r="G38" i="1"/>
  <c r="I38" i="1"/>
  <c r="K38" i="1" s="1"/>
  <c r="J38" i="1"/>
  <c r="L38" i="1"/>
  <c r="N38" i="1" s="1"/>
  <c r="M38" i="1"/>
  <c r="O38" i="1"/>
  <c r="Q38" i="1" s="1"/>
  <c r="P38" i="1"/>
  <c r="R38" i="1"/>
  <c r="T38" i="1" s="1"/>
  <c r="S38" i="1"/>
  <c r="U38" i="1"/>
  <c r="W38" i="1" s="1"/>
  <c r="V38" i="1"/>
  <c r="X38" i="1"/>
  <c r="Z38" i="1" s="1"/>
  <c r="Y38" i="1"/>
  <c r="AA38" i="1"/>
  <c r="AC38" i="1" s="1"/>
  <c r="AB38" i="1"/>
  <c r="AD38" i="1"/>
  <c r="AF38" i="1" s="1"/>
  <c r="AE38" i="1"/>
  <c r="AG38" i="1"/>
  <c r="AI38" i="1" s="1"/>
  <c r="AH38" i="1"/>
  <c r="AJ38" i="1"/>
  <c r="AL38" i="1" s="1"/>
  <c r="AK38" i="1"/>
  <c r="AM38" i="1"/>
  <c r="AO38" i="1" s="1"/>
  <c r="AN38" i="1"/>
  <c r="AP38" i="1"/>
  <c r="AR38" i="1" s="1"/>
  <c r="AQ38" i="1"/>
  <c r="AS38" i="1"/>
  <c r="AU38" i="1" s="1"/>
  <c r="AT38" i="1"/>
  <c r="AV38" i="1"/>
  <c r="AX38" i="1" s="1"/>
  <c r="AW38" i="1"/>
  <c r="P11" i="1"/>
  <c r="X30" i="1"/>
  <c r="X11" i="1"/>
  <c r="AA11" i="1"/>
  <c r="AJ11" i="1"/>
  <c r="AA47" i="1" l="1"/>
  <c r="AA46" i="1" l="1"/>
  <c r="AW30" i="1"/>
  <c r="AV30" i="1"/>
  <c r="AX30" i="1" s="1"/>
  <c r="AT30" i="1"/>
  <c r="AS30" i="1"/>
  <c r="AU30" i="1" s="1"/>
  <c r="AQ30" i="1"/>
  <c r="AP30" i="1"/>
  <c r="AR30" i="1" s="1"/>
  <c r="AN30" i="1"/>
  <c r="AM30" i="1"/>
  <c r="AO30" i="1" s="1"/>
  <c r="AK30" i="1"/>
  <c r="AJ30" i="1"/>
  <c r="AL30" i="1" s="1"/>
  <c r="AH30" i="1"/>
  <c r="AG30" i="1"/>
  <c r="AI30" i="1" s="1"/>
  <c r="AE30" i="1"/>
  <c r="AD30" i="1"/>
  <c r="AF30" i="1" s="1"/>
  <c r="AB30" i="1"/>
  <c r="AA30" i="1"/>
  <c r="AC30" i="1" s="1"/>
  <c r="Y30" i="1"/>
  <c r="Z30" i="1" s="1"/>
  <c r="V30" i="1"/>
  <c r="U30" i="1"/>
  <c r="S30" i="1"/>
  <c r="R30" i="1"/>
  <c r="P30" i="1"/>
  <c r="O30" i="1"/>
  <c r="M30" i="1"/>
  <c r="L30" i="1"/>
  <c r="J30" i="1"/>
  <c r="I30" i="1"/>
  <c r="G30" i="1"/>
  <c r="F30" i="1"/>
  <c r="D30" i="1"/>
  <c r="C30" i="1"/>
  <c r="AW25" i="1"/>
  <c r="AV25" i="1"/>
  <c r="AT25" i="1"/>
  <c r="AS25" i="1"/>
  <c r="AQ25" i="1"/>
  <c r="AP25" i="1"/>
  <c r="AN25" i="1"/>
  <c r="AM25" i="1"/>
  <c r="AK25" i="1"/>
  <c r="AJ25" i="1"/>
  <c r="AH25" i="1"/>
  <c r="AG25" i="1"/>
  <c r="AE25" i="1"/>
  <c r="AD25" i="1"/>
  <c r="AB25" i="1"/>
  <c r="AA25" i="1"/>
  <c r="Y25" i="1"/>
  <c r="X25" i="1"/>
  <c r="V25" i="1"/>
  <c r="U25" i="1"/>
  <c r="S25" i="1"/>
  <c r="R25" i="1"/>
  <c r="P25" i="1"/>
  <c r="O25" i="1"/>
  <c r="M25" i="1"/>
  <c r="L25" i="1"/>
  <c r="J25" i="1"/>
  <c r="I25" i="1"/>
  <c r="G25" i="1"/>
  <c r="F25" i="1"/>
  <c r="D25" i="1"/>
  <c r="C25" i="1"/>
  <c r="AW11" i="1"/>
  <c r="AV11" i="1"/>
  <c r="AT11" i="1"/>
  <c r="AS11" i="1"/>
  <c r="AQ11" i="1"/>
  <c r="AP11" i="1"/>
  <c r="AN11" i="1"/>
  <c r="AM11" i="1"/>
  <c r="AK11" i="1"/>
  <c r="AL11" i="1" s="1"/>
  <c r="AH11" i="1"/>
  <c r="AG11" i="1"/>
  <c r="AE11" i="1"/>
  <c r="AD11" i="1"/>
  <c r="AB11" i="1"/>
  <c r="AC11" i="1" s="1"/>
  <c r="Y11" i="1"/>
  <c r="Z11" i="1" s="1"/>
  <c r="V11" i="1"/>
  <c r="U11" i="1"/>
  <c r="S11" i="1"/>
  <c r="R11" i="1"/>
  <c r="O11" i="1"/>
  <c r="Q11" i="1" s="1"/>
  <c r="M11" i="1"/>
  <c r="L11" i="1"/>
  <c r="J11" i="1"/>
  <c r="I11" i="1"/>
  <c r="G11" i="1"/>
  <c r="F11" i="1"/>
  <c r="D11" i="1"/>
  <c r="C11" i="1"/>
  <c r="AW8" i="1"/>
  <c r="AV8" i="1"/>
  <c r="AT8" i="1"/>
  <c r="AS8" i="1"/>
  <c r="AQ8" i="1"/>
  <c r="AP8" i="1"/>
  <c r="AN8" i="1"/>
  <c r="AM8" i="1"/>
  <c r="AK8" i="1"/>
  <c r="AJ8" i="1"/>
  <c r="AH8" i="1"/>
  <c r="AG8" i="1"/>
  <c r="AE8" i="1"/>
  <c r="AD8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D8" i="1"/>
  <c r="C8" i="1"/>
  <c r="AV47" i="1"/>
  <c r="AB47" i="1"/>
  <c r="AB46" i="1" s="1"/>
  <c r="U47" i="1"/>
  <c r="Q79" i="1"/>
  <c r="N79" i="1"/>
  <c r="K79" i="1"/>
  <c r="H79" i="1"/>
  <c r="E79" i="1"/>
  <c r="E11" i="1" l="1"/>
  <c r="H11" i="1"/>
  <c r="K11" i="1"/>
  <c r="N11" i="1"/>
  <c r="AO11" i="1"/>
  <c r="AR11" i="1"/>
  <c r="AU11" i="1"/>
  <c r="AX11" i="1"/>
  <c r="E25" i="1"/>
  <c r="H25" i="1"/>
  <c r="K25" i="1"/>
  <c r="N25" i="1"/>
  <c r="Q25" i="1"/>
  <c r="T25" i="1"/>
  <c r="W25" i="1"/>
  <c r="Z25" i="1"/>
  <c r="AC25" i="1"/>
  <c r="AF25" i="1"/>
  <c r="AI25" i="1"/>
  <c r="AL25" i="1"/>
  <c r="AO25" i="1"/>
  <c r="AR25" i="1"/>
  <c r="AU25" i="1"/>
  <c r="AX25" i="1"/>
  <c r="E30" i="1"/>
  <c r="H30" i="1"/>
  <c r="K30" i="1"/>
  <c r="N30" i="1"/>
  <c r="T11" i="1"/>
  <c r="W11" i="1"/>
  <c r="AF11" i="1"/>
  <c r="U46" i="1"/>
  <c r="AV46" i="1"/>
  <c r="AI11" i="1"/>
  <c r="AC46" i="1"/>
  <c r="Q30" i="1"/>
  <c r="T30" i="1"/>
  <c r="W30" i="1"/>
  <c r="AC47" i="1"/>
  <c r="V47" i="1"/>
  <c r="V46" i="1" s="1"/>
  <c r="V37" i="1" s="1"/>
  <c r="F47" i="1"/>
  <c r="I47" i="1"/>
  <c r="L47" i="1"/>
  <c r="O47" i="1"/>
  <c r="R47" i="1"/>
  <c r="Y47" i="1"/>
  <c r="AE47" i="1"/>
  <c r="AH47" i="1"/>
  <c r="AH46" i="1" s="1"/>
  <c r="AK47" i="1"/>
  <c r="AK46" i="1" s="1"/>
  <c r="AN47" i="1"/>
  <c r="AN46" i="1" s="1"/>
  <c r="AQ47" i="1"/>
  <c r="AQ46" i="1" s="1"/>
  <c r="AT47" i="1"/>
  <c r="AT46" i="1" s="1"/>
  <c r="AW47" i="1"/>
  <c r="AW46" i="1" s="1"/>
  <c r="AA37" i="1"/>
  <c r="D47" i="1"/>
  <c r="D46" i="1" s="1"/>
  <c r="D37" i="1" s="1"/>
  <c r="G47" i="1"/>
  <c r="J47" i="1"/>
  <c r="J46" i="1" s="1"/>
  <c r="M47" i="1"/>
  <c r="M46" i="1" s="1"/>
  <c r="P47" i="1"/>
  <c r="P46" i="1" s="1"/>
  <c r="S47" i="1"/>
  <c r="S46" i="1" s="1"/>
  <c r="X47" i="1"/>
  <c r="AD47" i="1"/>
  <c r="AG47" i="1"/>
  <c r="AJ47" i="1"/>
  <c r="AM47" i="1"/>
  <c r="AP47" i="1"/>
  <c r="AS47" i="1"/>
  <c r="H8" i="1"/>
  <c r="L35" i="1"/>
  <c r="R35" i="1"/>
  <c r="D35" i="1"/>
  <c r="E8" i="1"/>
  <c r="N8" i="1"/>
  <c r="T8" i="1"/>
  <c r="W8" i="1"/>
  <c r="AI8" i="1"/>
  <c r="AL8" i="1"/>
  <c r="AO8" i="1"/>
  <c r="AR8" i="1"/>
  <c r="AX8" i="1"/>
  <c r="J37" i="1"/>
  <c r="M37" i="1"/>
  <c r="S37" i="1"/>
  <c r="AH37" i="1"/>
  <c r="AK37" i="1"/>
  <c r="AN37" i="1"/>
  <c r="AQ37" i="1"/>
  <c r="AT37" i="1"/>
  <c r="AW37" i="1"/>
  <c r="G35" i="1"/>
  <c r="M35" i="1"/>
  <c r="P35" i="1"/>
  <c r="S35" i="1"/>
  <c r="V35" i="1"/>
  <c r="Y35" i="1"/>
  <c r="AH35" i="1"/>
  <c r="AK35" i="1"/>
  <c r="AN35" i="1"/>
  <c r="AQ35" i="1"/>
  <c r="AT35" i="1"/>
  <c r="AW35" i="1"/>
  <c r="AB35" i="1"/>
  <c r="AC8" i="1"/>
  <c r="AE35" i="1"/>
  <c r="J35" i="1"/>
  <c r="K8" i="1"/>
  <c r="AV37" i="1"/>
  <c r="AX37" i="1" s="1"/>
  <c r="AV35" i="1"/>
  <c r="AU8" i="1"/>
  <c r="AS35" i="1"/>
  <c r="AU35" i="1" s="1"/>
  <c r="AP35" i="1"/>
  <c r="AR35" i="1" s="1"/>
  <c r="AM35" i="1"/>
  <c r="AO35" i="1" s="1"/>
  <c r="AJ35" i="1"/>
  <c r="AG35" i="1"/>
  <c r="AI35" i="1" s="1"/>
  <c r="AF8" i="1"/>
  <c r="AD35" i="1"/>
  <c r="AF35" i="1" s="1"/>
  <c r="AA35" i="1"/>
  <c r="AC35" i="1" s="1"/>
  <c r="Z8" i="1"/>
  <c r="X35" i="1"/>
  <c r="U35" i="1"/>
  <c r="W35" i="1" s="1"/>
  <c r="Q8" i="1"/>
  <c r="O35" i="1"/>
  <c r="Q35" i="1" s="1"/>
  <c r="I35" i="1"/>
  <c r="K35" i="1" s="1"/>
  <c r="F35" i="1"/>
  <c r="H35" i="1" s="1"/>
  <c r="C35" i="1"/>
  <c r="T35" i="1" l="1"/>
  <c r="AS46" i="1"/>
  <c r="AU46" i="1" s="1"/>
  <c r="AU47" i="1"/>
  <c r="AU77" i="1" s="1"/>
  <c r="AM46" i="1"/>
  <c r="AO47" i="1"/>
  <c r="AG46" i="1"/>
  <c r="AI46" i="1" s="1"/>
  <c r="AI47" i="1"/>
  <c r="Z47" i="1"/>
  <c r="X46" i="1"/>
  <c r="AE46" i="1"/>
  <c r="AE37" i="1" s="1"/>
  <c r="R46" i="1"/>
  <c r="T46" i="1" s="1"/>
  <c r="T47" i="1"/>
  <c r="L46" i="1"/>
  <c r="N46" i="1" s="1"/>
  <c r="N47" i="1"/>
  <c r="F46" i="1"/>
  <c r="F37" i="1" s="1"/>
  <c r="AX47" i="1"/>
  <c r="W46" i="1"/>
  <c r="Z35" i="1"/>
  <c r="AL35" i="1"/>
  <c r="AX35" i="1"/>
  <c r="E35" i="1"/>
  <c r="N35" i="1"/>
  <c r="AL47" i="1"/>
  <c r="AL77" i="1" s="1"/>
  <c r="AJ46" i="1"/>
  <c r="AL46" i="1" s="1"/>
  <c r="AD46" i="1"/>
  <c r="AF46" i="1" s="1"/>
  <c r="AF47" i="1"/>
  <c r="Y46" i="1"/>
  <c r="Y37" i="1" s="1"/>
  <c r="O46" i="1"/>
  <c r="Q47" i="1"/>
  <c r="I46" i="1"/>
  <c r="K47" i="1"/>
  <c r="C46" i="1"/>
  <c r="E47" i="1"/>
  <c r="AX46" i="1"/>
  <c r="W47" i="1"/>
  <c r="U37" i="1"/>
  <c r="W37" i="1" s="1"/>
  <c r="G46" i="1"/>
  <c r="H47" i="1"/>
  <c r="AP46" i="1"/>
  <c r="AR46" i="1" s="1"/>
  <c r="AR47" i="1"/>
  <c r="AJ37" i="1"/>
  <c r="AL37" i="1" s="1"/>
  <c r="AB37" i="1"/>
  <c r="AC37" i="1" s="1"/>
  <c r="AS37" i="1"/>
  <c r="AU37" i="1" s="1"/>
  <c r="P37" i="1"/>
  <c r="AF77" i="1"/>
  <c r="T77" i="1"/>
  <c r="Q77" i="1"/>
  <c r="AC77" i="1"/>
  <c r="AI77" i="1"/>
  <c r="AR77" i="1"/>
  <c r="R37" i="1" l="1"/>
  <c r="T37" i="1" s="1"/>
  <c r="E46" i="1"/>
  <c r="C37" i="1"/>
  <c r="E37" i="1" s="1"/>
  <c r="K46" i="1"/>
  <c r="I37" i="1"/>
  <c r="K37" i="1" s="1"/>
  <c r="Q46" i="1"/>
  <c r="O37" i="1"/>
  <c r="Q37" i="1" s="1"/>
  <c r="AX77" i="1"/>
  <c r="Z46" i="1"/>
  <c r="X37" i="1"/>
  <c r="Z37" i="1" s="1"/>
  <c r="AD37" i="1"/>
  <c r="AF37" i="1" s="1"/>
  <c r="E77" i="1"/>
  <c r="L37" i="1"/>
  <c r="N37" i="1" s="1"/>
  <c r="Z77" i="1"/>
  <c r="AG37" i="1"/>
  <c r="AI37" i="1" s="1"/>
  <c r="AO46" i="1"/>
  <c r="AM37" i="1"/>
  <c r="AO37" i="1" s="1"/>
  <c r="H46" i="1"/>
  <c r="G37" i="1"/>
  <c r="H37" i="1" s="1"/>
  <c r="AP37" i="1"/>
  <c r="AR37" i="1" s="1"/>
  <c r="N77" i="1"/>
  <c r="W77" i="1"/>
  <c r="K77" i="1"/>
  <c r="AO77" i="1"/>
  <c r="H77" i="1"/>
</calcChain>
</file>

<file path=xl/sharedStrings.xml><?xml version="1.0" encoding="utf-8"?>
<sst xmlns="http://schemas.openxmlformats.org/spreadsheetml/2006/main" count="139" uniqueCount="72">
  <si>
    <t xml:space="preserve"> </t>
  </si>
  <si>
    <t>BALANCE OF PAYMENTS (provisional data)</t>
  </si>
  <si>
    <t>(US$ MILLION)</t>
  </si>
  <si>
    <t>Annual</t>
  </si>
  <si>
    <t>Credit</t>
  </si>
  <si>
    <t>Debit</t>
  </si>
  <si>
    <t>Net</t>
  </si>
  <si>
    <t>A.</t>
  </si>
  <si>
    <t xml:space="preserve">GOODS </t>
  </si>
  <si>
    <t xml:space="preserve">Merchandise      </t>
  </si>
  <si>
    <t>B.</t>
  </si>
  <si>
    <t>SERVICES</t>
  </si>
  <si>
    <t>Transportation</t>
  </si>
  <si>
    <t xml:space="preserve">    Passenger Fares</t>
  </si>
  <si>
    <t xml:space="preserve">    Freight</t>
  </si>
  <si>
    <t xml:space="preserve">    Other</t>
  </si>
  <si>
    <t>Travel</t>
  </si>
  <si>
    <t>Telecommunications Services</t>
  </si>
  <si>
    <t>Computer and Information Services</t>
  </si>
  <si>
    <t>Construction Services</t>
  </si>
  <si>
    <t>Insurance Services</t>
  </si>
  <si>
    <t>Other Business Services</t>
  </si>
  <si>
    <t xml:space="preserve">          of which Hired Power Rental Payments</t>
  </si>
  <si>
    <t>Government Expenditure n.i.e.</t>
  </si>
  <si>
    <t>C.</t>
  </si>
  <si>
    <t>INCOME</t>
  </si>
  <si>
    <t xml:space="preserve">  Compensation of Employees</t>
  </si>
  <si>
    <t xml:space="preserve">  Direct Investment</t>
  </si>
  <si>
    <t xml:space="preserve">  Interest and other charges</t>
  </si>
  <si>
    <t>D.</t>
  </si>
  <si>
    <t>CURRENT TRANSFERS</t>
  </si>
  <si>
    <t>Private</t>
  </si>
  <si>
    <t xml:space="preserve">   of whichTsunami related Inflows</t>
  </si>
  <si>
    <t>General Government</t>
  </si>
  <si>
    <t>CURRENT ACCOUNT</t>
  </si>
  <si>
    <t>CAPITAL AND FINANCIAL ACCOUNT</t>
  </si>
  <si>
    <t>CAPITAL ACCOUNT</t>
  </si>
  <si>
    <t xml:space="preserve">    Capital Transfers</t>
  </si>
  <si>
    <t xml:space="preserve">         General Government (Other)</t>
  </si>
  <si>
    <r>
      <t xml:space="preserve">        </t>
    </r>
    <r>
      <rPr>
        <sz val="10"/>
        <rFont val="Calibri"/>
        <family val="2"/>
      </rPr>
      <t xml:space="preserve"> NGOs</t>
    </r>
  </si>
  <si>
    <t xml:space="preserve">         Other Sector(migrant transfers)</t>
  </si>
  <si>
    <t xml:space="preserve">                of which: Debt forgiveness</t>
  </si>
  <si>
    <t xml:space="preserve">   Acquisition/disposal of non-financial Assets</t>
  </si>
  <si>
    <t>FINANCIAL ACCOUNT</t>
  </si>
  <si>
    <t>Private Investment</t>
  </si>
  <si>
    <t xml:space="preserve">     Long - term</t>
  </si>
  <si>
    <t xml:space="preserve">       Direct Investment</t>
  </si>
  <si>
    <t xml:space="preserve">       Privatisation Proceeds </t>
  </si>
  <si>
    <t xml:space="preserve">       Other Private Long-term</t>
  </si>
  <si>
    <t xml:space="preserve">     Short - term</t>
  </si>
  <si>
    <t xml:space="preserve">       Portfolio Investment</t>
  </si>
  <si>
    <t xml:space="preserve">       Other Private Short-term</t>
  </si>
  <si>
    <t>Commercial Banks</t>
  </si>
  <si>
    <t xml:space="preserve">       Commercial Bank - Assets </t>
  </si>
  <si>
    <t xml:space="preserve">       Commercial Bank - Liabilities</t>
  </si>
  <si>
    <t>Central Government</t>
  </si>
  <si>
    <t xml:space="preserve">       Long-term  </t>
  </si>
  <si>
    <t xml:space="preserve">       Other Long-term</t>
  </si>
  <si>
    <t xml:space="preserve">       Short - term</t>
  </si>
  <si>
    <t xml:space="preserve">                Treasury Bills</t>
  </si>
  <si>
    <t xml:space="preserve">                Treasury Bonds</t>
  </si>
  <si>
    <t>MONETARY SECTOR</t>
  </si>
  <si>
    <t xml:space="preserve">Government - Assets </t>
  </si>
  <si>
    <t>Government - Liabilities</t>
  </si>
  <si>
    <t>Central Bank - Assets</t>
  </si>
  <si>
    <t xml:space="preserve">Central Bank - Liabilities </t>
  </si>
  <si>
    <t>Transactions with IMF</t>
  </si>
  <si>
    <t>Allocation of SDRs</t>
  </si>
  <si>
    <t>Valuation Adjustments</t>
  </si>
  <si>
    <t>Monetary Gold</t>
  </si>
  <si>
    <t>Errors &amp; Omissions</t>
  </si>
  <si>
    <t xml:space="preserve"> Overall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</si>
</sst>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#,##0.0;\-#,##0.0"/>
    <numFmt numFmtId="165" formatCode="_(* #,##0.0_);_(* \(#,##0.0\);_(* &quot;-&quot;??_);_(@_)"/>
    <numFmt numFmtId="166" formatCode="_(* #,##0_);_(* \(#,##0\);_(* &quot;-&quot;??_);_(@_)"/>
    <numFmt numFmtId="167" formatCode="_-* #,##0.00_-;\-* #,##0.00_-;_-* \-??_-;_-@_-"/>
    <numFmt numFmtId="168" formatCode="#,##0.00\ ;\-#,##0.00\ ;&quot; -&quot;#\ ;@\ "/>
    <numFmt numFmtId="169" formatCode="_(* #,##0.00_);_(* \(#,##0.00\);_(* \-??_);_(@_)"/>
    <numFmt numFmtId="170" formatCode="00000"/>
    <numFmt numFmtId="171" formatCode="&quot; &quot;#,##0.00&quot; &quot;;&quot; (&quot;#,##0.00&quot;)&quot;;&quot; -&quot;00&quot; &quot;;&quot; &quot;@&quot; &quot;"/>
    <numFmt numFmtId="172" formatCode="_-* #,##0.00_-;\-* #,##0.00_-;_-* &quot;-&quot;??_-;_-@_-"/>
    <numFmt numFmtId="173" formatCode="0.0%"/>
    <numFmt numFmtId="174" formatCode="#,##0.00&quot; &quot;;&quot; (&quot;#,##0.00&quot;)&quot;;&quot; -&quot;#&quot; &quot;;@&quot; &quot;"/>
    <numFmt numFmtId="175" formatCode="[$-409]General"/>
    <numFmt numFmtId="176" formatCode="&quot; &quot;#,##0.00&quot; &quot;;&quot; (&quot;#,##0.00&quot;)&quot;;&quot; -&quot;#&quot; &quot;;&quot; &quot;@&quot; &quot;"/>
    <numFmt numFmtId="177" formatCode="0.00_)"/>
    <numFmt numFmtId="178" formatCode="[$$-409]#,##0.00;[Red]&quot;-&quot;[$$-409]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Arial1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indexed="8"/>
      <name val="Arial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i/>
      <u/>
      <sz val="11"/>
      <color indexed="8"/>
      <name val="Arial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9">
    <xf numFmtId="0" fontId="0" fillId="0" borderId="0"/>
    <xf numFmtId="0" fontId="2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21" borderId="0" applyNumberFormat="0" applyBorder="0" applyAlignment="0" applyProtection="0"/>
    <xf numFmtId="0" fontId="17" fillId="5" borderId="0" applyNumberFormat="0" applyBorder="0" applyAlignment="0" applyProtection="0"/>
    <xf numFmtId="0" fontId="18" fillId="22" borderId="2" applyNumberFormat="0" applyAlignment="0" applyProtection="0"/>
    <xf numFmtId="0" fontId="19" fillId="23" borderId="3" applyNumberFormat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15" fillId="0" borderId="0" applyBorder="0" applyProtection="0"/>
    <xf numFmtId="175" fontId="15" fillId="0" borderId="0" applyBorder="0" applyProtection="0"/>
    <xf numFmtId="0" fontId="15" fillId="0" borderId="0" applyBorder="0" applyProtection="0"/>
    <xf numFmtId="175" fontId="15" fillId="0" borderId="0" applyBorder="0" applyProtection="0"/>
    <xf numFmtId="176" fontId="22" fillId="0" borderId="0" applyFont="0" applyBorder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6" fillId="0" borderId="0" applyNumberFormat="0" applyBorder="0" applyProtection="0">
      <alignment horizontal="center"/>
    </xf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Border="0" applyProtection="0">
      <alignment horizontal="center" textRotation="9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2" applyNumberFormat="0" applyAlignment="0" applyProtection="0"/>
    <xf numFmtId="0" fontId="32" fillId="0" borderId="7" applyNumberFormat="0" applyFill="0" applyAlignment="0" applyProtection="0"/>
    <xf numFmtId="0" fontId="33" fillId="24" borderId="0" applyNumberFormat="0" applyBorder="0" applyAlignment="0" applyProtection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7" fontId="2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0" fillId="25" borderId="0"/>
    <xf numFmtId="0" fontId="23" fillId="0" borderId="0"/>
    <xf numFmtId="0" fontId="20" fillId="25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3" fillId="0" borderId="0"/>
    <xf numFmtId="0" fontId="15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0" fillId="25" borderId="0"/>
    <xf numFmtId="0" fontId="23" fillId="0" borderId="0"/>
    <xf numFmtId="0" fontId="20" fillId="25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0" fillId="25" borderId="0"/>
    <xf numFmtId="0" fontId="23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25" borderId="0"/>
    <xf numFmtId="0" fontId="20" fillId="25" borderId="0"/>
    <xf numFmtId="0" fontId="2" fillId="0" borderId="0"/>
    <xf numFmtId="0" fontId="1" fillId="0" borderId="0"/>
    <xf numFmtId="0" fontId="1" fillId="0" borderId="0"/>
    <xf numFmtId="0" fontId="2" fillId="0" borderId="0"/>
    <xf numFmtId="0" fontId="21" fillId="0" borderId="0"/>
    <xf numFmtId="0" fontId="20" fillId="25" borderId="0"/>
    <xf numFmtId="0" fontId="20" fillId="25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34" fillId="0" borderId="0" applyNumberFormat="0" applyFill="0" applyBorder="0" applyAlignment="0" applyProtection="0"/>
    <xf numFmtId="0" fontId="20" fillId="25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" fillId="0" borderId="0"/>
    <xf numFmtId="0" fontId="20" fillId="25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26" borderId="8" applyNumberFormat="0" applyFont="0" applyAlignment="0" applyProtection="0"/>
    <xf numFmtId="0" fontId="35" fillId="22" borderId="9" applyNumberFormat="0" applyAlignment="0" applyProtection="0"/>
    <xf numFmtId="40" fontId="36" fillId="25" borderId="0">
      <alignment horizontal="right"/>
    </xf>
    <xf numFmtId="0" fontId="37" fillId="25" borderId="0">
      <alignment horizontal="right"/>
    </xf>
    <xf numFmtId="0" fontId="38" fillId="25" borderId="10"/>
    <xf numFmtId="0" fontId="38" fillId="0" borderId="0" applyBorder="0">
      <alignment horizontal="centerContinuous"/>
    </xf>
    <xf numFmtId="0" fontId="39" fillId="0" borderId="0" applyBorder="0">
      <alignment horizontal="centerContinuous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0" fillId="0" borderId="0" applyNumberFormat="0" applyBorder="0" applyProtection="0"/>
    <xf numFmtId="178" fontId="40" fillId="0" borderId="0" applyBorder="0" applyProtection="0"/>
    <xf numFmtId="0" fontId="41" fillId="0" borderId="0" applyNumberFormat="0" applyFill="0" applyBorder="0" applyAlignment="0" applyProtection="0"/>
    <xf numFmtId="0" fontId="42" fillId="0" borderId="11" applyNumberFormat="0" applyFill="0" applyAlignment="0" applyProtection="0"/>
    <xf numFmtId="0" fontId="43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1" applyFont="1" applyFill="1"/>
    <xf numFmtId="3" fontId="4" fillId="2" borderId="0" xfId="1" applyNumberFormat="1" applyFont="1" applyFill="1" applyBorder="1" applyAlignment="1"/>
    <xf numFmtId="4" fontId="5" fillId="2" borderId="0" xfId="1" applyNumberFormat="1" applyFont="1" applyFill="1" applyBorder="1" applyAlignment="1">
      <alignment horizontal="left"/>
    </xf>
    <xf numFmtId="4" fontId="3" fillId="2" borderId="0" xfId="1" applyNumberFormat="1" applyFont="1" applyFill="1"/>
    <xf numFmtId="0" fontId="6" fillId="2" borderId="0" xfId="1" applyFont="1" applyFill="1"/>
    <xf numFmtId="0" fontId="7" fillId="2" borderId="0" xfId="1" applyFont="1" applyFill="1"/>
    <xf numFmtId="4" fontId="5" fillId="2" borderId="0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3" fontId="4" fillId="2" borderId="0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4" fontId="4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4" fontId="4" fillId="2" borderId="0" xfId="1" applyNumberFormat="1" applyFont="1" applyFill="1" applyBorder="1" applyAlignment="1"/>
    <xf numFmtId="3" fontId="5" fillId="2" borderId="0" xfId="1" applyNumberFormat="1" applyFont="1" applyFill="1" applyBorder="1" applyAlignment="1">
      <alignment horizontal="right"/>
    </xf>
    <xf numFmtId="4" fontId="5" fillId="2" borderId="0" xfId="1" applyNumberFormat="1" applyFont="1" applyFill="1" applyBorder="1" applyAlignment="1"/>
    <xf numFmtId="3" fontId="5" fillId="2" borderId="0" xfId="1" applyNumberFormat="1" applyFont="1" applyFill="1" applyBorder="1" applyAlignment="1"/>
    <xf numFmtId="4" fontId="5" fillId="2" borderId="0" xfId="1" applyNumberFormat="1" applyFont="1" applyFill="1"/>
    <xf numFmtId="4" fontId="4" fillId="2" borderId="0" xfId="1" applyNumberFormat="1" applyFont="1" applyFill="1"/>
    <xf numFmtId="0" fontId="3" fillId="2" borderId="0" xfId="1" applyFont="1" applyFill="1" applyBorder="1"/>
    <xf numFmtId="3" fontId="4" fillId="2" borderId="0" xfId="1" applyNumberFormat="1" applyFont="1" applyFill="1" applyBorder="1" applyAlignment="1">
      <alignment horizontal="right"/>
    </xf>
    <xf numFmtId="4" fontId="4" fillId="2" borderId="0" xfId="1" applyNumberFormat="1" applyFont="1" applyFill="1" applyBorder="1" applyAlignment="1">
      <alignment horizontal="left"/>
    </xf>
    <xf numFmtId="4" fontId="4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right"/>
    </xf>
    <xf numFmtId="4" fontId="4" fillId="3" borderId="0" xfId="1" applyNumberFormat="1" applyFont="1" applyFill="1" applyBorder="1" applyAlignment="1"/>
    <xf numFmtId="3" fontId="4" fillId="3" borderId="0" xfId="1" applyNumberFormat="1" applyFont="1" applyFill="1" applyBorder="1" applyAlignment="1"/>
    <xf numFmtId="0" fontId="9" fillId="2" borderId="0" xfId="1" applyFont="1" applyFill="1"/>
    <xf numFmtId="3" fontId="10" fillId="2" borderId="0" xfId="1" applyNumberFormat="1" applyFont="1" applyFill="1" applyBorder="1" applyAlignment="1"/>
    <xf numFmtId="4" fontId="11" fillId="2" borderId="0" xfId="1" applyNumberFormat="1" applyFont="1" applyFill="1" applyBorder="1" applyAlignment="1"/>
    <xf numFmtId="3" fontId="11" fillId="2" borderId="0" xfId="1" applyNumberFormat="1" applyFont="1" applyFill="1" applyBorder="1" applyAlignment="1"/>
    <xf numFmtId="4" fontId="4" fillId="2" borderId="0" xfId="1" applyNumberFormat="1" applyFont="1" applyFill="1" applyBorder="1"/>
    <xf numFmtId="3" fontId="12" fillId="2" borderId="0" xfId="1" applyNumberFormat="1" applyFont="1" applyFill="1" applyBorder="1" applyAlignment="1"/>
    <xf numFmtId="4" fontId="13" fillId="2" borderId="0" xfId="1" applyNumberFormat="1" applyFont="1" applyFill="1" applyBorder="1" applyAlignment="1"/>
    <xf numFmtId="3" fontId="13" fillId="2" borderId="0" xfId="1" applyNumberFormat="1" applyFont="1" applyFill="1" applyBorder="1" applyAlignment="1"/>
    <xf numFmtId="4" fontId="5" fillId="2" borderId="0" xfId="1" applyNumberFormat="1" applyFont="1" applyFill="1" applyBorder="1"/>
    <xf numFmtId="3" fontId="5" fillId="3" borderId="0" xfId="1" applyNumberFormat="1" applyFont="1" applyFill="1" applyBorder="1" applyAlignment="1"/>
    <xf numFmtId="4" fontId="5" fillId="3" borderId="0" xfId="1" applyNumberFormat="1" applyFont="1" applyFill="1" applyBorder="1" applyAlignment="1"/>
    <xf numFmtId="3" fontId="3" fillId="2" borderId="0" xfId="1" applyNumberFormat="1" applyFont="1" applyFill="1"/>
    <xf numFmtId="4" fontId="14" fillId="3" borderId="0" xfId="1" applyNumberFormat="1" applyFont="1" applyFill="1" applyBorder="1" applyAlignment="1"/>
    <xf numFmtId="3" fontId="5" fillId="2" borderId="0" xfId="1" applyNumberFormat="1" applyFont="1" applyFill="1"/>
    <xf numFmtId="3" fontId="4" fillId="2" borderId="0" xfId="1" applyNumberFormat="1" applyFont="1" applyFill="1"/>
    <xf numFmtId="0" fontId="0" fillId="2" borderId="0" xfId="0" applyFont="1" applyFill="1"/>
    <xf numFmtId="4" fontId="5" fillId="2" borderId="0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</cellXfs>
  <cellStyles count="55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10" xfId="29"/>
    <cellStyle name="Comma 10 2" xfId="30"/>
    <cellStyle name="Comma 10 3" xfId="31"/>
    <cellStyle name="Comma 10 4" xfId="32"/>
    <cellStyle name="Comma 10 5" xfId="33"/>
    <cellStyle name="Comma 11" xfId="34"/>
    <cellStyle name="Comma 11 2" xfId="35"/>
    <cellStyle name="Comma 11 3" xfId="36"/>
    <cellStyle name="Comma 11 4" xfId="37"/>
    <cellStyle name="Comma 11 5" xfId="38"/>
    <cellStyle name="Comma 12" xfId="39"/>
    <cellStyle name="Comma 12 2" xfId="40"/>
    <cellStyle name="Comma 12 3" xfId="41"/>
    <cellStyle name="Comma 12 4" xfId="42"/>
    <cellStyle name="Comma 12 5" xfId="43"/>
    <cellStyle name="Comma 13" xfId="44"/>
    <cellStyle name="Comma 13 2" xfId="45"/>
    <cellStyle name="Comma 13 3" xfId="46"/>
    <cellStyle name="Comma 13 4" xfId="47"/>
    <cellStyle name="Comma 13 5" xfId="48"/>
    <cellStyle name="Comma 14" xfId="49"/>
    <cellStyle name="Comma 14 2" xfId="50"/>
    <cellStyle name="Comma 14 2 2" xfId="51"/>
    <cellStyle name="Comma 14 2 3" xfId="52"/>
    <cellStyle name="Comma 14 2 4" xfId="53"/>
    <cellStyle name="Comma 14 2 5" xfId="54"/>
    <cellStyle name="Comma 14 3" xfId="55"/>
    <cellStyle name="Comma 14 4" xfId="56"/>
    <cellStyle name="Comma 14 5" xfId="57"/>
    <cellStyle name="Comma 14 6" xfId="58"/>
    <cellStyle name="Comma 15" xfId="59"/>
    <cellStyle name="Comma 15 2" xfId="60"/>
    <cellStyle name="Comma 15 3" xfId="61"/>
    <cellStyle name="Comma 15 4" xfId="62"/>
    <cellStyle name="Comma 15 5" xfId="63"/>
    <cellStyle name="Comma 16" xfId="64"/>
    <cellStyle name="Comma 16 2" xfId="65"/>
    <cellStyle name="Comma 16 3" xfId="66"/>
    <cellStyle name="Comma 16 4" xfId="67"/>
    <cellStyle name="Comma 16 5" xfId="68"/>
    <cellStyle name="Comma 17" xfId="69"/>
    <cellStyle name="Comma 17 2" xfId="70"/>
    <cellStyle name="Comma 17 3" xfId="71"/>
    <cellStyle name="Comma 17 4" xfId="72"/>
    <cellStyle name="Comma 17 5" xfId="73"/>
    <cellStyle name="Comma 18" xfId="74"/>
    <cellStyle name="Comma 18 2" xfId="75"/>
    <cellStyle name="Comma 18 3" xfId="76"/>
    <cellStyle name="Comma 18 4" xfId="77"/>
    <cellStyle name="Comma 18 5" xfId="78"/>
    <cellStyle name="Comma 19" xfId="79"/>
    <cellStyle name="Comma 2" xfId="80"/>
    <cellStyle name="Comma 2 10" xfId="81"/>
    <cellStyle name="Comma 2 10 2" xfId="82"/>
    <cellStyle name="Comma 2 11" xfId="83"/>
    <cellStyle name="Comma 2 11 2" xfId="84"/>
    <cellStyle name="Comma 2 12" xfId="85"/>
    <cellStyle name="Comma 2 13" xfId="86"/>
    <cellStyle name="Comma 2 14" xfId="87"/>
    <cellStyle name="Comma 2 15" xfId="88"/>
    <cellStyle name="Comma 2 16" xfId="89"/>
    <cellStyle name="Comma 2 17" xfId="90"/>
    <cellStyle name="Comma 2 18" xfId="91"/>
    <cellStyle name="Comma 2 2" xfId="92"/>
    <cellStyle name="Comma 2 2 2" xfId="93"/>
    <cellStyle name="Comma 2 2 3" xfId="94"/>
    <cellStyle name="Comma 2 2 4" xfId="95"/>
    <cellStyle name="Comma 2 2 5" xfId="96"/>
    <cellStyle name="Comma 2 2 6" xfId="97"/>
    <cellStyle name="Comma 2 2 7" xfId="98"/>
    <cellStyle name="Comma 2 3" xfId="99"/>
    <cellStyle name="Comma 2 3 2" xfId="100"/>
    <cellStyle name="Comma 2 3 3" xfId="101"/>
    <cellStyle name="Comma 2 3 4" xfId="102"/>
    <cellStyle name="Comma 2 3 5" xfId="103"/>
    <cellStyle name="Comma 2 3 6" xfId="104"/>
    <cellStyle name="Comma 2 4" xfId="105"/>
    <cellStyle name="Comma 2 4 2" xfId="106"/>
    <cellStyle name="Comma 2 4 3" xfId="107"/>
    <cellStyle name="Comma 2 4 4" xfId="108"/>
    <cellStyle name="Comma 2 4 5" xfId="109"/>
    <cellStyle name="Comma 2 4 6" xfId="110"/>
    <cellStyle name="Comma 2 5" xfId="111"/>
    <cellStyle name="Comma 2 5 2" xfId="112"/>
    <cellStyle name="Comma 2 5 3" xfId="113"/>
    <cellStyle name="Comma 2 5 4" xfId="114"/>
    <cellStyle name="Comma 2 5 5" xfId="115"/>
    <cellStyle name="Comma 2 5 6" xfId="116"/>
    <cellStyle name="Comma 2 6" xfId="117"/>
    <cellStyle name="Comma 2 6 2" xfId="118"/>
    <cellStyle name="Comma 2 6 3" xfId="119"/>
    <cellStyle name="Comma 2 6 4" xfId="120"/>
    <cellStyle name="Comma 2 6 5" xfId="121"/>
    <cellStyle name="Comma 2 6 6" xfId="122"/>
    <cellStyle name="Comma 2 7" xfId="123"/>
    <cellStyle name="Comma 2 7 2" xfId="124"/>
    <cellStyle name="Comma 2 7 3" xfId="125"/>
    <cellStyle name="Comma 2 7 4" xfId="126"/>
    <cellStyle name="Comma 2 7 5" xfId="127"/>
    <cellStyle name="Comma 2 7 6" xfId="128"/>
    <cellStyle name="Comma 2 8" xfId="129"/>
    <cellStyle name="Comma 2 8 2" xfId="130"/>
    <cellStyle name="Comma 2 8 3" xfId="131"/>
    <cellStyle name="Comma 2 8 4" xfId="132"/>
    <cellStyle name="Comma 2 8 5" xfId="133"/>
    <cellStyle name="Comma 2 8 6" xfId="134"/>
    <cellStyle name="Comma 2 9" xfId="135"/>
    <cellStyle name="Comma 2 9 2" xfId="136"/>
    <cellStyle name="Comma 2 9 3" xfId="137"/>
    <cellStyle name="Comma 2 9 4" xfId="138"/>
    <cellStyle name="Comma 2 9 5" xfId="139"/>
    <cellStyle name="Comma 2 9 6" xfId="140"/>
    <cellStyle name="Comma 20" xfId="141"/>
    <cellStyle name="Comma 20 2" xfId="142"/>
    <cellStyle name="Comma 20 3" xfId="143"/>
    <cellStyle name="Comma 20 4" xfId="144"/>
    <cellStyle name="Comma 20 5" xfId="145"/>
    <cellStyle name="Comma 21" xfId="146"/>
    <cellStyle name="Comma 21 2" xfId="147"/>
    <cellStyle name="Comma 21 3" xfId="148"/>
    <cellStyle name="Comma 21 4" xfId="149"/>
    <cellStyle name="Comma 21 5" xfId="150"/>
    <cellStyle name="Comma 22" xfId="151"/>
    <cellStyle name="Comma 22 2" xfId="152"/>
    <cellStyle name="Comma 22 3" xfId="153"/>
    <cellStyle name="Comma 22 4" xfId="154"/>
    <cellStyle name="Comma 22 5" xfId="155"/>
    <cellStyle name="Comma 23" xfId="156"/>
    <cellStyle name="Comma 23 2" xfId="157"/>
    <cellStyle name="Comma 23 2 2" xfId="158"/>
    <cellStyle name="Comma 23 2 3" xfId="159"/>
    <cellStyle name="Comma 23 2 4" xfId="160"/>
    <cellStyle name="Comma 23 2 5" xfId="161"/>
    <cellStyle name="Comma 23 2 6" xfId="162"/>
    <cellStyle name="Comma 23 3" xfId="163"/>
    <cellStyle name="Comma 23 4" xfId="164"/>
    <cellStyle name="Comma 23 5" xfId="165"/>
    <cellStyle name="Comma 23 6" xfId="166"/>
    <cellStyle name="Comma 24" xfId="167"/>
    <cellStyle name="Comma 24 2" xfId="168"/>
    <cellStyle name="Comma 24 2 2" xfId="169"/>
    <cellStyle name="Comma 24 2 3" xfId="170"/>
    <cellStyle name="Comma 24 3" xfId="171"/>
    <cellStyle name="Comma 24 3 2" xfId="172"/>
    <cellStyle name="Comma 24 3 3" xfId="173"/>
    <cellStyle name="Comma 24 4" xfId="174"/>
    <cellStyle name="Comma 24 5" xfId="175"/>
    <cellStyle name="Comma 24 6" xfId="176"/>
    <cellStyle name="Comma 24 7" xfId="177"/>
    <cellStyle name="Comma 25" xfId="178"/>
    <cellStyle name="Comma 25 2" xfId="179"/>
    <cellStyle name="Comma 25 2 2" xfId="180"/>
    <cellStyle name="Comma 25 2 3" xfId="181"/>
    <cellStyle name="Comma 25 3" xfId="182"/>
    <cellStyle name="Comma 25 3 2" xfId="183"/>
    <cellStyle name="Comma 25 3 3" xfId="184"/>
    <cellStyle name="Comma 25 4" xfId="185"/>
    <cellStyle name="Comma 25 5" xfId="186"/>
    <cellStyle name="Comma 26" xfId="187"/>
    <cellStyle name="Comma 26 2" xfId="188"/>
    <cellStyle name="Comma 26 2 2" xfId="189"/>
    <cellStyle name="Comma 26 2 3" xfId="190"/>
    <cellStyle name="Comma 26 3" xfId="191"/>
    <cellStyle name="Comma 26 3 2" xfId="192"/>
    <cellStyle name="Comma 26 3 3" xfId="193"/>
    <cellStyle name="Comma 26 4" xfId="194"/>
    <cellStyle name="Comma 26 5" xfId="195"/>
    <cellStyle name="Comma 27" xfId="196"/>
    <cellStyle name="Comma 28" xfId="197"/>
    <cellStyle name="Comma 29" xfId="198"/>
    <cellStyle name="Comma 3" xfId="199"/>
    <cellStyle name="Comma 3 2" xfId="200"/>
    <cellStyle name="Comma 3 2 2" xfId="201"/>
    <cellStyle name="Comma 3 2 3" xfId="202"/>
    <cellStyle name="Comma 3 2 4" xfId="203"/>
    <cellStyle name="Comma 3 2 5" xfId="204"/>
    <cellStyle name="Comma 3 2 6" xfId="205"/>
    <cellStyle name="Comma 3 3" xfId="206"/>
    <cellStyle name="Comma 3 4" xfId="207"/>
    <cellStyle name="Comma 3 5" xfId="208"/>
    <cellStyle name="Comma 3 6" xfId="209"/>
    <cellStyle name="Comma 3 7" xfId="210"/>
    <cellStyle name="Comma 3 8" xfId="211"/>
    <cellStyle name="Comma 30" xfId="212"/>
    <cellStyle name="Comma 31" xfId="213"/>
    <cellStyle name="Comma 32" xfId="214"/>
    <cellStyle name="Comma 33" xfId="215"/>
    <cellStyle name="Comma 34" xfId="216"/>
    <cellStyle name="Comma 4" xfId="217"/>
    <cellStyle name="Comma 4 2" xfId="218"/>
    <cellStyle name="Comma 4 2 2" xfId="219"/>
    <cellStyle name="Comma 4 2 3" xfId="220"/>
    <cellStyle name="Comma 4 2 4" xfId="221"/>
    <cellStyle name="Comma 4 2 5" xfId="222"/>
    <cellStyle name="Comma 4 2 6" xfId="223"/>
    <cellStyle name="Comma 4 3" xfId="224"/>
    <cellStyle name="Comma 4 4" xfId="225"/>
    <cellStyle name="Comma 4 5" xfId="226"/>
    <cellStyle name="Comma 4 6" xfId="227"/>
    <cellStyle name="Comma 5" xfId="228"/>
    <cellStyle name="Comma 5 2" xfId="229"/>
    <cellStyle name="Comma 5 3" xfId="230"/>
    <cellStyle name="Comma 5 4" xfId="231"/>
    <cellStyle name="Comma 5 5" xfId="232"/>
    <cellStyle name="Comma 5 6" xfId="233"/>
    <cellStyle name="Comma 6" xfId="234"/>
    <cellStyle name="Comma 6 2" xfId="235"/>
    <cellStyle name="Comma 6 3" xfId="236"/>
    <cellStyle name="Comma 7" xfId="237"/>
    <cellStyle name="Comma 7 2" xfId="238"/>
    <cellStyle name="Comma 7 2 2" xfId="239"/>
    <cellStyle name="Comma 7 2 3" xfId="240"/>
    <cellStyle name="Comma 7 2 4" xfId="241"/>
    <cellStyle name="Comma 7 2 5" xfId="242"/>
    <cellStyle name="Comma 7 3" xfId="243"/>
    <cellStyle name="Comma 7 4" xfId="244"/>
    <cellStyle name="Comma 7 5" xfId="245"/>
    <cellStyle name="Comma 7 6" xfId="246"/>
    <cellStyle name="Comma 8" xfId="247"/>
    <cellStyle name="Comma 9" xfId="248"/>
    <cellStyle name="Excel Built-in Comma" xfId="249"/>
    <cellStyle name="Excel Built-in Normal" xfId="250"/>
    <cellStyle name="Excel Built-in Normal 2" xfId="251"/>
    <cellStyle name="Excel Built-in Normal_Data_DK" xfId="252"/>
    <cellStyle name="Excel_BuiltIn_Comma" xfId="253"/>
    <cellStyle name="Explanatory Text 2" xfId="254"/>
    <cellStyle name="Good 2" xfId="255"/>
    <cellStyle name="Heading" xfId="256"/>
    <cellStyle name="Heading 1 2" xfId="257"/>
    <cellStyle name="Heading 2 2" xfId="258"/>
    <cellStyle name="Heading 3 2" xfId="259"/>
    <cellStyle name="Heading 4 2" xfId="260"/>
    <cellStyle name="Heading1" xfId="261"/>
    <cellStyle name="Hyperlink 2" xfId="262"/>
    <cellStyle name="Input 2" xfId="263"/>
    <cellStyle name="Linked Cell 2" xfId="264"/>
    <cellStyle name="Neutral 2" xfId="265"/>
    <cellStyle name="Normal" xfId="0" builtinId="0"/>
    <cellStyle name="Normal 10" xfId="266"/>
    <cellStyle name="Normal 10 2" xfId="267"/>
    <cellStyle name="Normal 10 2 2" xfId="268"/>
    <cellStyle name="Normal 10 2 2 2" xfId="269"/>
    <cellStyle name="Normal 10 2 2 2 2" xfId="270"/>
    <cellStyle name="Normal 10 2 2 2 2 2" xfId="271"/>
    <cellStyle name="Normal 10 2 2 2 2 3" xfId="272"/>
    <cellStyle name="Normal 10 2 2 3" xfId="273"/>
    <cellStyle name="Normal 10 2 2 4" xfId="274"/>
    <cellStyle name="Normal 10 2 2 5" xfId="275"/>
    <cellStyle name="Normal 10 2 2 6" xfId="276"/>
    <cellStyle name="Normal 10 2 2 7" xfId="277"/>
    <cellStyle name="Normal 10 2 3" xfId="278"/>
    <cellStyle name="Normal 10 2 3 2" xfId="279"/>
    <cellStyle name="Normal 10 2 3 3" xfId="280"/>
    <cellStyle name="Normal 10 2 4" xfId="281"/>
    <cellStyle name="Normal 10 2 5" xfId="282"/>
    <cellStyle name="Normal 10 2 6" xfId="283"/>
    <cellStyle name="Normal 10 3" xfId="284"/>
    <cellStyle name="Normal 10 3 2" xfId="285"/>
    <cellStyle name="Normal 10 3 3" xfId="286"/>
    <cellStyle name="Normal 10 4" xfId="287"/>
    <cellStyle name="Normal 10 4 2" xfId="288"/>
    <cellStyle name="Normal 10 4 3" xfId="289"/>
    <cellStyle name="Normal 10 5" xfId="290"/>
    <cellStyle name="Normal 10 6" xfId="291"/>
    <cellStyle name="Normal 10 7" xfId="292"/>
    <cellStyle name="Normal 11" xfId="293"/>
    <cellStyle name="Normal 11 2" xfId="294"/>
    <cellStyle name="Normal 11 2 2" xfId="295"/>
    <cellStyle name="Normal 11 2 3" xfId="296"/>
    <cellStyle name="Normal 11 2 4" xfId="297"/>
    <cellStyle name="Normal 11 3" xfId="298"/>
    <cellStyle name="Normal 11 3 2" xfId="299"/>
    <cellStyle name="Normal 11 3 3" xfId="300"/>
    <cellStyle name="Normal 11 4" xfId="301"/>
    <cellStyle name="Normal 11 5" xfId="302"/>
    <cellStyle name="Normal 11 6" xfId="303"/>
    <cellStyle name="Normal 12" xfId="304"/>
    <cellStyle name="Normal 12 2" xfId="305"/>
    <cellStyle name="Normal 12 3" xfId="306"/>
    <cellStyle name="Normal 12 4" xfId="307"/>
    <cellStyle name="Normal 12 5" xfId="308"/>
    <cellStyle name="Normal 12 6" xfId="309"/>
    <cellStyle name="Normal 13" xfId="310"/>
    <cellStyle name="Normal 13 2" xfId="311"/>
    <cellStyle name="Normal 13 3" xfId="312"/>
    <cellStyle name="Normal 13 4" xfId="313"/>
    <cellStyle name="Normal 13 5" xfId="314"/>
    <cellStyle name="Normal 13 6" xfId="315"/>
    <cellStyle name="Normal 14" xfId="316"/>
    <cellStyle name="Normal 14 2" xfId="317"/>
    <cellStyle name="Normal 14 3" xfId="318"/>
    <cellStyle name="Normal 14 4" xfId="319"/>
    <cellStyle name="Normal 14 5" xfId="320"/>
    <cellStyle name="Normal 15" xfId="321"/>
    <cellStyle name="Normal 15 2" xfId="322"/>
    <cellStyle name="Normal 15 3" xfId="323"/>
    <cellStyle name="Normal 15 4" xfId="324"/>
    <cellStyle name="Normal 15 5" xfId="325"/>
    <cellStyle name="Normal 16" xfId="326"/>
    <cellStyle name="Normal 16 2" xfId="327"/>
    <cellStyle name="Normal 16 3" xfId="328"/>
    <cellStyle name="Normal 16 4" xfId="329"/>
    <cellStyle name="Normal 16 5" xfId="330"/>
    <cellStyle name="Normal 17" xfId="331"/>
    <cellStyle name="Normal 17 2" xfId="332"/>
    <cellStyle name="Normal 17 2 2" xfId="333"/>
    <cellStyle name="Normal 17 2 3" xfId="334"/>
    <cellStyle name="Normal 17 2 4" xfId="335"/>
    <cellStyle name="Normal 17 3" xfId="336"/>
    <cellStyle name="Normal 17 3 2" xfId="337"/>
    <cellStyle name="Normal 17 3 3" xfId="338"/>
    <cellStyle name="Normal 17 4" xfId="339"/>
    <cellStyle name="Normal 17 5" xfId="340"/>
    <cellStyle name="Normal 17 6" xfId="341"/>
    <cellStyle name="Normal 18" xfId="342"/>
    <cellStyle name="Normal 18 2" xfId="343"/>
    <cellStyle name="Normal 18 2 2" xfId="344"/>
    <cellStyle name="Normal 18 3" xfId="345"/>
    <cellStyle name="Normal 18 4" xfId="346"/>
    <cellStyle name="Normal 19" xfId="347"/>
    <cellStyle name="Normal 19 2" xfId="348"/>
    <cellStyle name="Normal 19 3" xfId="349"/>
    <cellStyle name="Normal 2" xfId="1"/>
    <cellStyle name="Normal 2 10" xfId="350"/>
    <cellStyle name="Normal 2 10 2" xfId="351"/>
    <cellStyle name="Normal 2 11" xfId="352"/>
    <cellStyle name="Normal 2 11 2" xfId="353"/>
    <cellStyle name="Normal 2 12" xfId="354"/>
    <cellStyle name="Normal 2 12 2" xfId="355"/>
    <cellStyle name="Normal 2 12 3" xfId="356"/>
    <cellStyle name="Normal 2 13" xfId="357"/>
    <cellStyle name="Normal 2 13 2" xfId="358"/>
    <cellStyle name="Normal 2 13 3" xfId="359"/>
    <cellStyle name="Normal 2 14" xfId="360"/>
    <cellStyle name="Normal 2 15" xfId="361"/>
    <cellStyle name="Normal 2 16" xfId="362"/>
    <cellStyle name="Normal 2 16 2" xfId="363"/>
    <cellStyle name="Normal 2 16 2 2" xfId="364"/>
    <cellStyle name="Normal 2 16 2 2 2" xfId="365"/>
    <cellStyle name="Normal 2 16 3" xfId="366"/>
    <cellStyle name="Normal 2 17" xfId="367"/>
    <cellStyle name="Normal 2 17 2" xfId="368"/>
    <cellStyle name="Normal 2 18" xfId="369"/>
    <cellStyle name="Normal 2 19" xfId="370"/>
    <cellStyle name="Normal 2 19 2" xfId="371"/>
    <cellStyle name="Normal 2 19 3" xfId="372"/>
    <cellStyle name="Normal 2 2" xfId="373"/>
    <cellStyle name="Normal 2 2 2" xfId="374"/>
    <cellStyle name="Normal 2 2 3" xfId="375"/>
    <cellStyle name="Normal 2 20" xfId="376"/>
    <cellStyle name="Normal 2 21" xfId="377"/>
    <cellStyle name="Normal 2 3" xfId="378"/>
    <cellStyle name="Normal 2 3 2" xfId="379"/>
    <cellStyle name="Normal 2 3 3" xfId="380"/>
    <cellStyle name="Normal 2 3 4" xfId="381"/>
    <cellStyle name="Normal 2 3 5" xfId="382"/>
    <cellStyle name="Normal 2 4" xfId="383"/>
    <cellStyle name="Normal 2 4 2" xfId="384"/>
    <cellStyle name="Normal 2 4 3" xfId="385"/>
    <cellStyle name="Normal 2 5" xfId="386"/>
    <cellStyle name="Normal 2 5 2" xfId="387"/>
    <cellStyle name="Normal 2 6" xfId="388"/>
    <cellStyle name="Normal 2 6 2" xfId="389"/>
    <cellStyle name="Normal 2 7" xfId="390"/>
    <cellStyle name="Normal 2 7 2" xfId="391"/>
    <cellStyle name="Normal 2 8" xfId="392"/>
    <cellStyle name="Normal 2 8 2" xfId="393"/>
    <cellStyle name="Normal 2 9" xfId="394"/>
    <cellStyle name="Normal 2 9 2" xfId="395"/>
    <cellStyle name="Normal 20" xfId="396"/>
    <cellStyle name="Normal 20 2" xfId="397"/>
    <cellStyle name="Normal 21" xfId="398"/>
    <cellStyle name="Normal 22" xfId="399"/>
    <cellStyle name="Normal 23" xfId="400"/>
    <cellStyle name="Normal 23 2" xfId="401"/>
    <cellStyle name="Normal 24" xfId="402"/>
    <cellStyle name="Normal 24 2" xfId="403"/>
    <cellStyle name="Normal 25" xfId="404"/>
    <cellStyle name="Normal 25 2" xfId="405"/>
    <cellStyle name="Normal 26" xfId="406"/>
    <cellStyle name="Normal 27" xfId="407"/>
    <cellStyle name="Normal 28" xfId="408"/>
    <cellStyle name="Normal 29" xfId="409"/>
    <cellStyle name="Normal 3" xfId="410"/>
    <cellStyle name="Normal 3 2" xfId="411"/>
    <cellStyle name="Normal 3 2 2" xfId="412"/>
    <cellStyle name="Normal 3 3" xfId="413"/>
    <cellStyle name="Normal 3 4" xfId="414"/>
    <cellStyle name="Normal 30" xfId="415"/>
    <cellStyle name="Normal 31" xfId="416"/>
    <cellStyle name="Normal 4" xfId="417"/>
    <cellStyle name="Normal 4 2" xfId="418"/>
    <cellStyle name="Normal 4 2 2" xfId="419"/>
    <cellStyle name="Normal 4 3" xfId="420"/>
    <cellStyle name="Normal 4 3 2" xfId="421"/>
    <cellStyle name="Normal 4 4" xfId="422"/>
    <cellStyle name="Normal 4 5" xfId="423"/>
    <cellStyle name="Normal 4 6" xfId="424"/>
    <cellStyle name="Normal 4 7" xfId="425"/>
    <cellStyle name="Normal 4 8" xfId="426"/>
    <cellStyle name="Normal 5" xfId="427"/>
    <cellStyle name="Normal 5 2" xfId="428"/>
    <cellStyle name="Normal 5 2 2" xfId="429"/>
    <cellStyle name="Normal 5 3" xfId="430"/>
    <cellStyle name="Normal 5 4" xfId="431"/>
    <cellStyle name="Normal 5 5" xfId="432"/>
    <cellStyle name="Normal 6" xfId="433"/>
    <cellStyle name="Normal 6 2" xfId="434"/>
    <cellStyle name="Normal 6 2 2" xfId="435"/>
    <cellStyle name="Normal 6 2 3" xfId="436"/>
    <cellStyle name="Normal 6 2 4" xfId="437"/>
    <cellStyle name="Normal 6 3" xfId="438"/>
    <cellStyle name="Normal 6 3 2" xfId="439"/>
    <cellStyle name="Normal 6 3 3" xfId="440"/>
    <cellStyle name="Normal 6 4" xfId="441"/>
    <cellStyle name="Normal 6 5" xfId="442"/>
    <cellStyle name="Normal 6 6" xfId="443"/>
    <cellStyle name="Normal 7" xfId="444"/>
    <cellStyle name="Normal 7 2" xfId="445"/>
    <cellStyle name="Normal 7 3" xfId="446"/>
    <cellStyle name="Normal 7 3 2" xfId="447"/>
    <cellStyle name="Normal 7 3 3" xfId="448"/>
    <cellStyle name="Normal 7 4" xfId="449"/>
    <cellStyle name="Normal 7 4 2" xfId="450"/>
    <cellStyle name="Normal 7 4 3" xfId="451"/>
    <cellStyle name="Normal 7 5" xfId="452"/>
    <cellStyle name="Normal 7 6" xfId="453"/>
    <cellStyle name="Normal 7 7" xfId="454"/>
    <cellStyle name="Normal 8" xfId="455"/>
    <cellStyle name="Normal 8 2" xfId="456"/>
    <cellStyle name="Normal 8 3" xfId="457"/>
    <cellStyle name="Normal 8 3 2" xfId="458"/>
    <cellStyle name="Normal 8 3 3" xfId="459"/>
    <cellStyle name="Normal 8 4" xfId="460"/>
    <cellStyle name="Normal 8 4 2" xfId="461"/>
    <cellStyle name="Normal 8 4 3" xfId="462"/>
    <cellStyle name="Normal 8 5" xfId="463"/>
    <cellStyle name="Normal 8 6" xfId="464"/>
    <cellStyle name="Normal 8 7" xfId="465"/>
    <cellStyle name="Normal 9" xfId="466"/>
    <cellStyle name="Normal 9 2" xfId="467"/>
    <cellStyle name="Normal 9 2 2" xfId="468"/>
    <cellStyle name="Normal 9 2 3" xfId="469"/>
    <cellStyle name="Normal 9 2 4" xfId="470"/>
    <cellStyle name="Normal 9 2 5" xfId="471"/>
    <cellStyle name="Normal 9 2 6" xfId="472"/>
    <cellStyle name="Note 2" xfId="473"/>
    <cellStyle name="Output 2" xfId="474"/>
    <cellStyle name="Output Amounts" xfId="475"/>
    <cellStyle name="Output Column Headings" xfId="476"/>
    <cellStyle name="Output Line Items" xfId="477"/>
    <cellStyle name="Output Report Heading" xfId="478"/>
    <cellStyle name="Output Report Title" xfId="479"/>
    <cellStyle name="Percent 2" xfId="480"/>
    <cellStyle name="Percent 2 10" xfId="481"/>
    <cellStyle name="Percent 2 11" xfId="482"/>
    <cellStyle name="Percent 2 12" xfId="483"/>
    <cellStyle name="Percent 2 13" xfId="484"/>
    <cellStyle name="Percent 2 14" xfId="485"/>
    <cellStyle name="Percent 2 2" xfId="486"/>
    <cellStyle name="Percent 2 2 2" xfId="487"/>
    <cellStyle name="Percent 2 2 3" xfId="488"/>
    <cellStyle name="Percent 2 2 4" xfId="489"/>
    <cellStyle name="Percent 2 2 5" xfId="490"/>
    <cellStyle name="Percent 2 3" xfId="491"/>
    <cellStyle name="Percent 2 3 2" xfId="492"/>
    <cellStyle name="Percent 2 3 3" xfId="493"/>
    <cellStyle name="Percent 2 3 4" xfId="494"/>
    <cellStyle name="Percent 2 3 5" xfId="495"/>
    <cellStyle name="Percent 2 4" xfId="496"/>
    <cellStyle name="Percent 2 4 2" xfId="497"/>
    <cellStyle name="Percent 2 4 3" xfId="498"/>
    <cellStyle name="Percent 2 4 4" xfId="499"/>
    <cellStyle name="Percent 2 4 5" xfId="500"/>
    <cellStyle name="Percent 2 5" xfId="501"/>
    <cellStyle name="Percent 2 5 2" xfId="502"/>
    <cellStyle name="Percent 2 5 3" xfId="503"/>
    <cellStyle name="Percent 2 5 4" xfId="504"/>
    <cellStyle name="Percent 2 5 5" xfId="505"/>
    <cellStyle name="Percent 2 6" xfId="506"/>
    <cellStyle name="Percent 2 6 2" xfId="507"/>
    <cellStyle name="Percent 2 6 3" xfId="508"/>
    <cellStyle name="Percent 2 6 4" xfId="509"/>
    <cellStyle name="Percent 2 6 5" xfId="510"/>
    <cellStyle name="Percent 2 7" xfId="511"/>
    <cellStyle name="Percent 2 7 2" xfId="512"/>
    <cellStyle name="Percent 2 7 3" xfId="513"/>
    <cellStyle name="Percent 2 7 4" xfId="514"/>
    <cellStyle name="Percent 2 7 5" xfId="515"/>
    <cellStyle name="Percent 2 8" xfId="516"/>
    <cellStyle name="Percent 2 8 2" xfId="517"/>
    <cellStyle name="Percent 2 8 3" xfId="518"/>
    <cellStyle name="Percent 2 8 4" xfId="519"/>
    <cellStyle name="Percent 2 8 5" xfId="520"/>
    <cellStyle name="Percent 2 9" xfId="521"/>
    <cellStyle name="Percent 2 9 2" xfId="522"/>
    <cellStyle name="Percent 2 9 3" xfId="523"/>
    <cellStyle name="Percent 2 9 4" xfId="524"/>
    <cellStyle name="Percent 2 9 5" xfId="525"/>
    <cellStyle name="Percent 3" xfId="526"/>
    <cellStyle name="Percent 3 2" xfId="527"/>
    <cellStyle name="Percent 3 2 2" xfId="528"/>
    <cellStyle name="Percent 3 2 3" xfId="529"/>
    <cellStyle name="Percent 3 2 4" xfId="530"/>
    <cellStyle name="Percent 3 2 5" xfId="531"/>
    <cellStyle name="Percent 3 3" xfId="532"/>
    <cellStyle name="Percent 3 4" xfId="533"/>
    <cellStyle name="Percent 3 5" xfId="534"/>
    <cellStyle name="Percent 3 6" xfId="535"/>
    <cellStyle name="Percent 4" xfId="536"/>
    <cellStyle name="Percent 5" xfId="537"/>
    <cellStyle name="Percent 5 2" xfId="538"/>
    <cellStyle name="Percent 5 3" xfId="539"/>
    <cellStyle name="Percent 5 4" xfId="540"/>
    <cellStyle name="Percent 5 5" xfId="541"/>
    <cellStyle name="Percent 6" xfId="542"/>
    <cellStyle name="Percent 7" xfId="543"/>
    <cellStyle name="Percent 7 2" xfId="544"/>
    <cellStyle name="Percent 7 3" xfId="545"/>
    <cellStyle name="Percent 7 4" xfId="546"/>
    <cellStyle name="Percent 7 5" xfId="547"/>
    <cellStyle name="Percent 8" xfId="548"/>
    <cellStyle name="Percent 8 2" xfId="549"/>
    <cellStyle name="Percent 8 3" xfId="550"/>
    <cellStyle name="Percent 8 4" xfId="551"/>
    <cellStyle name="Percent 8 5" xfId="552"/>
    <cellStyle name="Percent 8 6" xfId="553"/>
    <cellStyle name="Result" xfId="554"/>
    <cellStyle name="Result2" xfId="555"/>
    <cellStyle name="Title 2" xfId="556"/>
    <cellStyle name="Total 2" xfId="557"/>
    <cellStyle name="Warning Text 2" xfId="5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d-sum\ar2004\desktop\My%202003\2003\Ar2002\2000IF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8">
          <cell r="C8" t="str">
            <v xml:space="preserve">                                 CBSL Weights</v>
          </cell>
          <cell r="E8" t="str">
            <v xml:space="preserve">                                 CBSL Weights</v>
          </cell>
        </row>
        <row r="9">
          <cell r="B9" t="str">
            <v xml:space="preserve"> Period</v>
          </cell>
          <cell r="C9" t="str">
            <v>NEERTP</v>
          </cell>
          <cell r="D9" t="str">
            <v>NEERCOMP.</v>
          </cell>
          <cell r="E9" t="str">
            <v>REERTP</v>
          </cell>
          <cell r="F9" t="str">
            <v xml:space="preserve"> REERCOM.</v>
          </cell>
        </row>
        <row r="11">
          <cell r="B11" t="str">
            <v>DEC 1988</v>
          </cell>
          <cell r="C11">
            <v>148.04400724001763</v>
          </cell>
          <cell r="D11">
            <v>128.5405637594871</v>
          </cell>
          <cell r="E11">
            <v>98.479881882128467</v>
          </cell>
          <cell r="F11">
            <v>98.377953018831462</v>
          </cell>
        </row>
        <row r="12">
          <cell r="B12" t="str">
            <v>JAN 1989</v>
          </cell>
          <cell r="C12">
            <v>149.46890559531408</v>
          </cell>
          <cell r="D12">
            <v>128.0592929898813</v>
          </cell>
          <cell r="E12">
            <v>97.920339324506472</v>
          </cell>
          <cell r="F12">
            <v>96.480115499973962</v>
          </cell>
        </row>
        <row r="13">
          <cell r="B13" t="str">
            <v>FEB 1989</v>
          </cell>
          <cell r="C13">
            <v>150.12514367653412</v>
          </cell>
          <cell r="D13">
            <v>128.09869538230274</v>
          </cell>
          <cell r="E13">
            <v>97.206908145403872</v>
          </cell>
          <cell r="F13">
            <v>95.309194690802897</v>
          </cell>
        </row>
        <row r="14">
          <cell r="B14" t="str">
            <v>MAR 1989</v>
          </cell>
          <cell r="C14">
            <v>149.73245451055308</v>
          </cell>
          <cell r="D14">
            <v>127.3119361097873</v>
          </cell>
          <cell r="E14">
            <v>97.391938870391769</v>
          </cell>
          <cell r="F14">
            <v>95.094220984241929</v>
          </cell>
        </row>
        <row r="15">
          <cell r="B15" t="str">
            <v>APR 1989</v>
          </cell>
          <cell r="C15">
            <v>147.43210485164562</v>
          </cell>
          <cell r="D15">
            <v>124.99934062016017</v>
          </cell>
          <cell r="E15">
            <v>96.143835462370802</v>
          </cell>
          <cell r="F15">
            <v>93.756987280824461</v>
          </cell>
        </row>
        <row r="16">
          <cell r="B16" t="str">
            <v>MAY 1989</v>
          </cell>
          <cell r="C16">
            <v>149.28319316522214</v>
          </cell>
          <cell r="D16">
            <v>124.49524296424815</v>
          </cell>
          <cell r="E16">
            <v>97.779305639300361</v>
          </cell>
          <cell r="F16">
            <v>93.490709143786617</v>
          </cell>
        </row>
        <row r="17">
          <cell r="B17" t="str">
            <v>JUN 1989</v>
          </cell>
          <cell r="C17">
            <v>150.69245175576174</v>
          </cell>
          <cell r="D17">
            <v>124.73536706150109</v>
          </cell>
          <cell r="E17">
            <v>100.46710161885659</v>
          </cell>
          <cell r="F17">
            <v>95.155853176279081</v>
          </cell>
        </row>
        <row r="18">
          <cell r="B18" t="str">
            <v>JUL 1989</v>
          </cell>
          <cell r="C18">
            <v>146.45912155803134</v>
          </cell>
          <cell r="D18">
            <v>122.89372893303489</v>
          </cell>
          <cell r="E18">
            <v>97.450264091222223</v>
          </cell>
          <cell r="F18">
            <v>93.339575069744185</v>
          </cell>
        </row>
        <row r="19">
          <cell r="B19" t="str">
            <v>AUG 1989</v>
          </cell>
          <cell r="C19">
            <v>140.97767361993323</v>
          </cell>
          <cell r="D19">
            <v>117.96491287598106</v>
          </cell>
          <cell r="E19">
            <v>95.758467129650256</v>
          </cell>
          <cell r="F19">
            <v>91.214262635466739</v>
          </cell>
        </row>
        <row r="20">
          <cell r="B20" t="str">
            <v>SEP 1989</v>
          </cell>
          <cell r="C20">
            <v>130.7236680723955</v>
          </cell>
          <cell r="D20">
            <v>108.874908408089</v>
          </cell>
          <cell r="E20">
            <v>89.062788279954972</v>
          </cell>
          <cell r="F20">
            <v>84.410126714524367</v>
          </cell>
        </row>
        <row r="21">
          <cell r="B21" t="str">
            <v>OCT 1989</v>
          </cell>
          <cell r="C21">
            <v>127.55223098358512</v>
          </cell>
          <cell r="D21">
            <v>107.36084531021253</v>
          </cell>
          <cell r="E21">
            <v>87.445972632419242</v>
          </cell>
          <cell r="F21">
            <v>83.739823657070602</v>
          </cell>
        </row>
        <row r="22">
          <cell r="B22" t="str">
            <v>NOV 1989</v>
          </cell>
          <cell r="C22">
            <v>127.56816069186161</v>
          </cell>
          <cell r="D22">
            <v>107.74551689126466</v>
          </cell>
          <cell r="E22">
            <v>89.281555749395167</v>
          </cell>
          <cell r="F22">
            <v>85.630410583416818</v>
          </cell>
        </row>
        <row r="23">
          <cell r="B23" t="str">
            <v>DEC 1989</v>
          </cell>
          <cell r="C23">
            <v>126.19295395601041</v>
          </cell>
          <cell r="D23">
            <v>107.47790736450287</v>
          </cell>
          <cell r="E23">
            <v>91.547100782263968</v>
          </cell>
          <cell r="F23">
            <v>88.615642959459151</v>
          </cell>
        </row>
        <row r="24">
          <cell r="B24" t="str">
            <v>JAN 1990</v>
          </cell>
          <cell r="C24">
            <v>126.1586793824255</v>
          </cell>
          <cell r="D24">
            <v>109.29136865783538</v>
          </cell>
          <cell r="E24">
            <v>93.162759184828715</v>
          </cell>
          <cell r="F24">
            <v>91.826865802535835</v>
          </cell>
        </row>
        <row r="25">
          <cell r="B25" t="str">
            <v>FEB 1990</v>
          </cell>
          <cell r="C25">
            <v>125.56402124183427</v>
          </cell>
          <cell r="D25">
            <v>109.38664457517466</v>
          </cell>
          <cell r="E25">
            <v>93.761478192303088</v>
          </cell>
          <cell r="F25">
            <v>92.903977465023686</v>
          </cell>
        </row>
        <row r="26">
          <cell r="B26" t="str">
            <v>MAR 1990</v>
          </cell>
          <cell r="C26">
            <v>127.28042815666674</v>
          </cell>
          <cell r="D26">
            <v>110.05926662992871</v>
          </cell>
          <cell r="E26">
            <v>95.618067958756626</v>
          </cell>
          <cell r="F26">
            <v>93.974625474078024</v>
          </cell>
        </row>
        <row r="27">
          <cell r="B27" t="str">
            <v>APR 1990</v>
          </cell>
          <cell r="C27">
            <v>127.57734972938783</v>
          </cell>
          <cell r="D27">
            <v>110.57647005544773</v>
          </cell>
          <cell r="E27">
            <v>96.309025070312728</v>
          </cell>
          <cell r="F27">
            <v>94.681534906289798</v>
          </cell>
        </row>
        <row r="28">
          <cell r="B28" t="str">
            <v>MAY 1990</v>
          </cell>
          <cell r="C28">
            <v>126.66307974639147</v>
          </cell>
          <cell r="D28">
            <v>110.78504955712263</v>
          </cell>
          <cell r="E28">
            <v>96.888380547505193</v>
          </cell>
          <cell r="F28">
            <v>96.148597942304079</v>
          </cell>
        </row>
        <row r="29">
          <cell r="B29" t="str">
            <v>JUN 1990</v>
          </cell>
          <cell r="C29">
            <v>126.91747256727517</v>
          </cell>
          <cell r="D29">
            <v>111.2381684272991</v>
          </cell>
          <cell r="E29">
            <v>97.979698986521555</v>
          </cell>
          <cell r="F29">
            <v>97.057588987367083</v>
          </cell>
        </row>
        <row r="30">
          <cell r="B30" t="str">
            <v>JUL 1990</v>
          </cell>
          <cell r="C30">
            <v>125.08772674003028</v>
          </cell>
          <cell r="D30">
            <v>110.86803473262088</v>
          </cell>
          <cell r="E30">
            <v>97.585113623000623</v>
          </cell>
          <cell r="F30">
            <v>97.574536630473119</v>
          </cell>
        </row>
        <row r="31">
          <cell r="B31" t="str">
            <v>AUG 1990</v>
          </cell>
          <cell r="C31">
            <v>123.299670444909</v>
          </cell>
          <cell r="D31">
            <v>110.73093941836449</v>
          </cell>
          <cell r="E31">
            <v>95.433708388860467</v>
          </cell>
          <cell r="F31">
            <v>96.863519756810391</v>
          </cell>
        </row>
        <row r="32">
          <cell r="B32" t="str">
            <v>SEP 1990</v>
          </cell>
          <cell r="C32">
            <v>123.03862673944532</v>
          </cell>
          <cell r="D32">
            <v>111.23215139325248</v>
          </cell>
          <cell r="E32">
            <v>95.06332778853988</v>
          </cell>
          <cell r="F32">
            <v>97.273938156207009</v>
          </cell>
        </row>
        <row r="33">
          <cell r="B33" t="str">
            <v>OCT 1990</v>
          </cell>
          <cell r="C33">
            <v>120.12855431218804</v>
          </cell>
          <cell r="D33">
            <v>110.20970556830787</v>
          </cell>
          <cell r="E33">
            <v>92.346504502424111</v>
          </cell>
          <cell r="F33">
            <v>95.90177460662575</v>
          </cell>
        </row>
        <row r="34">
          <cell r="B34" t="str">
            <v>NOV 1990</v>
          </cell>
          <cell r="C34">
            <v>119.48530923880872</v>
          </cell>
          <cell r="D34">
            <v>110.3589462619797</v>
          </cell>
          <cell r="E34">
            <v>95.704797983352051</v>
          </cell>
          <cell r="F34">
            <v>99.697692242633025</v>
          </cell>
        </row>
        <row r="35">
          <cell r="B35" t="str">
            <v>DEC 1990</v>
          </cell>
          <cell r="C35">
            <v>120.82657901574839</v>
          </cell>
          <cell r="D35">
            <v>111.2582748694104</v>
          </cell>
          <cell r="E35">
            <v>98.474255710772113</v>
          </cell>
          <cell r="F35">
            <v>101.96308098431167</v>
          </cell>
        </row>
        <row r="36">
          <cell r="B36" t="str">
            <v>Jan91</v>
          </cell>
          <cell r="C36">
            <v>121.17098526897986</v>
          </cell>
          <cell r="D36">
            <v>111.67764637108912</v>
          </cell>
          <cell r="E36">
            <v>96.900052231345228</v>
          </cell>
          <cell r="F36">
            <v>100.32217315342744</v>
          </cell>
        </row>
        <row r="37">
          <cell r="B37" t="str">
            <v>FEB 1991</v>
          </cell>
          <cell r="C37">
            <v>119.40023554035176</v>
          </cell>
          <cell r="D37">
            <v>111.25299500385442</v>
          </cell>
          <cell r="E37">
            <v>95.119206637910935</v>
          </cell>
          <cell r="F37">
            <v>99.229808536133604</v>
          </cell>
        </row>
        <row r="38">
          <cell r="B38" t="str">
            <v>MAR 1991</v>
          </cell>
          <cell r="C38">
            <v>122.67870775467499</v>
          </cell>
          <cell r="D38">
            <v>112.07272890292064</v>
          </cell>
          <cell r="E38">
            <v>99.182211172862893</v>
          </cell>
          <cell r="F38">
            <v>101.29925501961921</v>
          </cell>
        </row>
        <row r="39">
          <cell r="B39" t="str">
            <v>APR 1991</v>
          </cell>
          <cell r="C39">
            <v>124.82502878315937</v>
          </cell>
          <cell r="D39">
            <v>112.88715530437609</v>
          </cell>
          <cell r="E39">
            <v>101.46649768390775</v>
          </cell>
          <cell r="F39">
            <v>102.49096596894687</v>
          </cell>
        </row>
        <row r="40">
          <cell r="B40" t="str">
            <v>MAY 1991</v>
          </cell>
          <cell r="C40">
            <v>125.08870573558005</v>
          </cell>
          <cell r="D40">
            <v>113.13200656855614</v>
          </cell>
          <cell r="E40">
            <v>102.65617924220003</v>
          </cell>
          <cell r="F40">
            <v>103.61489326655371</v>
          </cell>
        </row>
        <row r="41">
          <cell r="B41" t="str">
            <v>JUN 1991</v>
          </cell>
          <cell r="C41">
            <v>126.14512067502039</v>
          </cell>
          <cell r="D41">
            <v>113.10151177314469</v>
          </cell>
          <cell r="E41">
            <v>104.53774605693073</v>
          </cell>
          <cell r="F41">
            <v>104.15686740234599</v>
          </cell>
        </row>
        <row r="42">
          <cell r="B42" t="str">
            <v>JUL 1991</v>
          </cell>
          <cell r="C42">
            <v>128.01340147918052</v>
          </cell>
          <cell r="D42">
            <v>117.40544146657423</v>
          </cell>
          <cell r="E42">
            <v>105.35124764917981</v>
          </cell>
          <cell r="F42">
            <v>107.194829887794</v>
          </cell>
        </row>
        <row r="43">
          <cell r="B43" t="str">
            <v>AUG 1991</v>
          </cell>
          <cell r="C43">
            <v>125.49441633731296</v>
          </cell>
          <cell r="D43">
            <v>116.12436484870419</v>
          </cell>
          <cell r="E43">
            <v>102.74320431410881</v>
          </cell>
          <cell r="F43">
            <v>104.81063756793591</v>
          </cell>
        </row>
        <row r="44">
          <cell r="B44" t="str">
            <v>SEP 1991</v>
          </cell>
          <cell r="C44">
            <v>123.81525417083057</v>
          </cell>
          <cell r="D44">
            <v>115.5407571624682</v>
          </cell>
          <cell r="E44">
            <v>99.744684820251337</v>
          </cell>
          <cell r="F44">
            <v>102.44562414196857</v>
          </cell>
        </row>
        <row r="45">
          <cell r="B45" t="str">
            <v>OCT 1991</v>
          </cell>
          <cell r="C45">
            <v>122.71273804670466</v>
          </cell>
          <cell r="D45">
            <v>114.86952184266342</v>
          </cell>
          <cell r="E45">
            <v>99.173105971497009</v>
          </cell>
          <cell r="F45">
            <v>102.1552086187759</v>
          </cell>
        </row>
        <row r="46">
          <cell r="B46" t="str">
            <v>NOV 1991</v>
          </cell>
          <cell r="C46">
            <v>120.73885626945734</v>
          </cell>
          <cell r="D46">
            <v>114.07012459646327</v>
          </cell>
          <cell r="E46">
            <v>100.14570942909889</v>
          </cell>
          <cell r="F46">
            <v>104.11484282201292</v>
          </cell>
        </row>
        <row r="47">
          <cell r="B47" t="str">
            <v>DEC 1991</v>
          </cell>
          <cell r="C47">
            <v>118.99894563758417</v>
          </cell>
          <cell r="D47">
            <v>113.43073086865807</v>
          </cell>
          <cell r="E47">
            <v>100.31343254829149</v>
          </cell>
          <cell r="F47">
            <v>104.96127771450074</v>
          </cell>
        </row>
        <row r="48">
          <cell r="B48" t="str">
            <v>Jan1992</v>
          </cell>
          <cell r="C48">
            <v>118.24059794994247</v>
          </cell>
          <cell r="D48">
            <v>112.6802487381333</v>
          </cell>
          <cell r="E48">
            <v>101.02297783364239</v>
          </cell>
          <cell r="F48">
            <v>105.30115264380815</v>
          </cell>
        </row>
        <row r="49">
          <cell r="B49" t="str">
            <v>FEB 1992</v>
          </cell>
          <cell r="C49">
            <v>118.84261238460175</v>
          </cell>
          <cell r="D49">
            <v>112.1310948677218</v>
          </cell>
          <cell r="E49">
            <v>99.926757156475574</v>
          </cell>
          <cell r="F49">
            <v>102.99109525414214</v>
          </cell>
        </row>
        <row r="50">
          <cell r="B50" t="str">
            <v>MAR 1992</v>
          </cell>
          <cell r="C50">
            <v>120.7979561270736</v>
          </cell>
          <cell r="D50">
            <v>114.65183917986916</v>
          </cell>
          <cell r="E50">
            <v>101.75455809969964</v>
          </cell>
          <cell r="F50">
            <v>105.42080525401956</v>
          </cell>
        </row>
        <row r="51">
          <cell r="B51" t="str">
            <v>APR 1992</v>
          </cell>
          <cell r="C51">
            <v>120.05923447936782</v>
          </cell>
          <cell r="D51">
            <v>114.83988364196361</v>
          </cell>
          <cell r="E51">
            <v>102.05339372862279</v>
          </cell>
          <cell r="F51">
            <v>106.57699315880272</v>
          </cell>
        </row>
        <row r="52">
          <cell r="B52" t="str">
            <v>MAY 1992</v>
          </cell>
          <cell r="C52">
            <v>118.37722067592941</v>
          </cell>
          <cell r="D52">
            <v>113.90927838541168</v>
          </cell>
          <cell r="E52">
            <v>101.94067291093354</v>
          </cell>
          <cell r="F52">
            <v>106.86614652487764</v>
          </cell>
        </row>
        <row r="53">
          <cell r="B53" t="str">
            <v>JUN 1992</v>
          </cell>
          <cell r="C53">
            <v>116.21364343064094</v>
          </cell>
          <cell r="D53">
            <v>112.79699100887379</v>
          </cell>
          <cell r="E53">
            <v>103.29610922103826</v>
          </cell>
          <cell r="F53">
            <v>109.00854051400934</v>
          </cell>
        </row>
        <row r="54">
          <cell r="B54" t="str">
            <v>JUL 1992</v>
          </cell>
          <cell r="C54">
            <v>114.13869989116817</v>
          </cell>
          <cell r="D54">
            <v>112.26088513690087</v>
          </cell>
          <cell r="E54">
            <v>99.351499505636951</v>
          </cell>
          <cell r="F54">
            <v>105.84601444691391</v>
          </cell>
        </row>
        <row r="55">
          <cell r="B55" t="str">
            <v>AUG 1992</v>
          </cell>
          <cell r="C55">
            <v>113.20537363755027</v>
          </cell>
          <cell r="D55">
            <v>111.99393987402104</v>
          </cell>
          <cell r="E55">
            <v>97.424673936730287</v>
          </cell>
          <cell r="F55">
            <v>104.21927142889719</v>
          </cell>
        </row>
        <row r="56">
          <cell r="B56" t="str">
            <v>SEP 1992</v>
          </cell>
          <cell r="C56">
            <v>113.51157179515012</v>
          </cell>
          <cell r="D56">
            <v>111.55922835849175</v>
          </cell>
          <cell r="E56">
            <v>98.712247278083737</v>
          </cell>
          <cell r="F56">
            <v>104.87651212840538</v>
          </cell>
        </row>
        <row r="57">
          <cell r="B57" t="str">
            <v>OCT 1992</v>
          </cell>
          <cell r="C57">
            <v>114.60249359035228</v>
          </cell>
          <cell r="D57">
            <v>111.08926996126544</v>
          </cell>
          <cell r="E57">
            <v>99.863642248138135</v>
          </cell>
          <cell r="F57">
            <v>104.38341847836041</v>
          </cell>
        </row>
        <row r="58">
          <cell r="B58" t="str">
            <v>NOV 1992</v>
          </cell>
          <cell r="C58">
            <v>117.06405613824523</v>
          </cell>
          <cell r="D58">
            <v>111.13982273213675</v>
          </cell>
          <cell r="E58">
            <v>104.46390055601269</v>
          </cell>
          <cell r="F58">
            <v>107.02584360046646</v>
          </cell>
        </row>
        <row r="59">
          <cell r="B59" t="str">
            <v>DEC 1992</v>
          </cell>
          <cell r="C59">
            <v>116.29202114694445</v>
          </cell>
          <cell r="D59">
            <v>110.85827577526371</v>
          </cell>
          <cell r="E59">
            <v>107.35026015742343</v>
          </cell>
          <cell r="F59">
            <v>110.2142705195682</v>
          </cell>
        </row>
        <row r="60">
          <cell r="B60" t="str">
            <v>Jan93</v>
          </cell>
          <cell r="C60">
            <v>113.91879004614738</v>
          </cell>
          <cell r="D60">
            <v>108.07112239357325</v>
          </cell>
          <cell r="E60">
            <v>107.54796720462362</v>
          </cell>
          <cell r="F60">
            <v>109.69757495533749</v>
          </cell>
        </row>
        <row r="61">
          <cell r="B61" t="str">
            <v>FEB 1993</v>
          </cell>
          <cell r="C61">
            <v>114.9218123167016</v>
          </cell>
          <cell r="D61">
            <v>109.18531789347502</v>
          </cell>
          <cell r="E61">
            <v>107.50065789757366</v>
          </cell>
          <cell r="F61">
            <v>109.70113188782589</v>
          </cell>
        </row>
        <row r="62">
          <cell r="B62" t="str">
            <v>MAR 1993</v>
          </cell>
          <cell r="C62">
            <v>113.21256093723538</v>
          </cell>
          <cell r="D62">
            <v>107.55371248898541</v>
          </cell>
          <cell r="E62">
            <v>103.62084521065415</v>
          </cell>
          <cell r="F62">
            <v>105.56263302134406</v>
          </cell>
        </row>
        <row r="63">
          <cell r="B63" t="str">
            <v>APR 1993</v>
          </cell>
          <cell r="C63">
            <v>109.415270252319</v>
          </cell>
          <cell r="D63">
            <v>105.34024439139829</v>
          </cell>
          <cell r="E63">
            <v>98.326833428769106</v>
          </cell>
          <cell r="F63">
            <v>101.4599305679173</v>
          </cell>
        </row>
        <row r="64">
          <cell r="B64" t="str">
            <v>MAY 1993</v>
          </cell>
          <cell r="C64">
            <v>108.73989259230787</v>
          </cell>
          <cell r="D64">
            <v>104.90203187729098</v>
          </cell>
          <cell r="E64">
            <v>99.663554515917511</v>
          </cell>
          <cell r="F64">
            <v>102.83428133031296</v>
          </cell>
        </row>
        <row r="65">
          <cell r="B65" t="str">
            <v>JUN 1993</v>
          </cell>
          <cell r="C65">
            <v>108.88465614816585</v>
          </cell>
          <cell r="D65">
            <v>104.61381206783125</v>
          </cell>
          <cell r="E65">
            <v>101.83948264348888</v>
          </cell>
          <cell r="F65">
            <v>104.31022269819734</v>
          </cell>
        </row>
        <row r="66">
          <cell r="B66" t="str">
            <v>JUL 1993</v>
          </cell>
          <cell r="C66">
            <v>108.79958361323173</v>
          </cell>
          <cell r="D66">
            <v>103.92361270082228</v>
          </cell>
          <cell r="E66">
            <v>102.40888702049391</v>
          </cell>
          <cell r="F66">
            <v>104.05712766017173</v>
          </cell>
        </row>
        <row r="67">
          <cell r="B67" t="str">
            <v>AUG 1993</v>
          </cell>
          <cell r="C67">
            <v>108.17766912469878</v>
          </cell>
          <cell r="D67">
            <v>103.60678834413181</v>
          </cell>
          <cell r="E67">
            <v>101.65640613465024</v>
          </cell>
          <cell r="F67">
            <v>103.36895639968652</v>
          </cell>
        </row>
        <row r="68">
          <cell r="B68" t="str">
            <v>SEP 1993</v>
          </cell>
          <cell r="C68">
            <v>107.24525877600468</v>
          </cell>
          <cell r="D68">
            <v>103.37431060465066</v>
          </cell>
          <cell r="E68">
            <v>99.188145376255989</v>
          </cell>
          <cell r="F68">
            <v>101.12739714425871</v>
          </cell>
        </row>
        <row r="69">
          <cell r="B69" t="str">
            <v>OCT 1993</v>
          </cell>
          <cell r="C69">
            <v>107.54990955427193</v>
          </cell>
          <cell r="D69">
            <v>103.04201109276616</v>
          </cell>
          <cell r="E69">
            <v>97.209598671732763</v>
          </cell>
          <cell r="F69">
            <v>100.5137531363756</v>
          </cell>
        </row>
        <row r="70">
          <cell r="B70" t="str">
            <v>NOV 1993</v>
          </cell>
          <cell r="C70">
            <v>108.12545512411671</v>
          </cell>
          <cell r="D70">
            <v>102.89887328186957</v>
          </cell>
          <cell r="E70">
            <v>103.35721513600943</v>
          </cell>
          <cell r="F70">
            <v>103.63903139297777</v>
          </cell>
        </row>
        <row r="71">
          <cell r="B71" t="str">
            <v>DEC 1993</v>
          </cell>
          <cell r="C71">
            <v>107.87672337735674</v>
          </cell>
          <cell r="D71">
            <v>102.58956115489508</v>
          </cell>
          <cell r="E71">
            <v>105.53501105187573</v>
          </cell>
          <cell r="F71">
            <v>105.51883243935029</v>
          </cell>
        </row>
        <row r="72">
          <cell r="B72" t="str">
            <v>Jan94</v>
          </cell>
          <cell r="C72">
            <v>108.04068802609576</v>
          </cell>
          <cell r="D72">
            <v>102.54198396935845</v>
          </cell>
          <cell r="E72">
            <v>107.9685061805927</v>
          </cell>
          <cell r="F72">
            <v>107.45466014858668</v>
          </cell>
        </row>
        <row r="73">
          <cell r="B73" t="str">
            <v>FEB 1994</v>
          </cell>
          <cell r="C73">
            <v>109.28712921208967</v>
          </cell>
          <cell r="D73">
            <v>105.8350446628373</v>
          </cell>
          <cell r="E73">
            <v>109.47276034405647</v>
          </cell>
          <cell r="F73">
            <v>110.05264630643329</v>
          </cell>
        </row>
        <row r="74">
          <cell r="B74" t="str">
            <v>Mar 1994</v>
          </cell>
          <cell r="C74">
            <v>109.03773365392949</v>
          </cell>
          <cell r="D74">
            <v>106.32163413473192</v>
          </cell>
          <cell r="E74">
            <v>109.32850022471813</v>
          </cell>
          <cell r="F74">
            <v>110.65037101245971</v>
          </cell>
        </row>
        <row r="75">
          <cell r="B75" t="str">
            <v>APR 1994</v>
          </cell>
          <cell r="C75">
            <v>109.00908342649664</v>
          </cell>
          <cell r="D75">
            <v>106.09265052734013</v>
          </cell>
          <cell r="E75">
            <v>109.6940908486708</v>
          </cell>
          <cell r="F75">
            <v>110.59702062196376</v>
          </cell>
        </row>
        <row r="76">
          <cell r="B76" t="str">
            <v>MAY 1994</v>
          </cell>
          <cell r="C76">
            <v>108.190332339487</v>
          </cell>
          <cell r="D76">
            <v>105.64640372042211</v>
          </cell>
          <cell r="E76">
            <v>106.31616379303375</v>
          </cell>
          <cell r="F76">
            <v>107.22318702762917</v>
          </cell>
        </row>
        <row r="77">
          <cell r="B77" t="str">
            <v>JUN 1994</v>
          </cell>
          <cell r="C77">
            <v>107.06216542216892</v>
          </cell>
          <cell r="D77">
            <v>104.98701348826359</v>
          </cell>
          <cell r="E77">
            <v>105.02751044846988</v>
          </cell>
          <cell r="F77">
            <v>105.90945734726823</v>
          </cell>
        </row>
        <row r="78">
          <cell r="B78" t="str">
            <v>JUL 1994</v>
          </cell>
          <cell r="C78">
            <v>106.27352693574619</v>
          </cell>
          <cell r="D78">
            <v>105.35042631830613</v>
          </cell>
          <cell r="E78">
            <v>100.85397192039929</v>
          </cell>
          <cell r="F78">
            <v>102.26889597021358</v>
          </cell>
        </row>
        <row r="79">
          <cell r="B79" t="str">
            <v>AUG 1994</v>
          </cell>
          <cell r="C79">
            <v>105.79252756703264</v>
          </cell>
          <cell r="D79">
            <v>104.35222088308483</v>
          </cell>
          <cell r="E79">
            <v>101.20945755625353</v>
          </cell>
          <cell r="F79">
            <v>101.98582708278525</v>
          </cell>
        </row>
        <row r="80">
          <cell r="B80" t="str">
            <v>SEP 1994</v>
          </cell>
          <cell r="C80">
            <v>105.11087534933121</v>
          </cell>
          <cell r="D80">
            <v>103.95228595513321</v>
          </cell>
          <cell r="E80">
            <v>96.623878493596649</v>
          </cell>
          <cell r="F80">
            <v>97.389626611480679</v>
          </cell>
        </row>
        <row r="81">
          <cell r="B81" t="str">
            <v>OCT 1994</v>
          </cell>
          <cell r="C81">
            <v>104.65265195383952</v>
          </cell>
          <cell r="D81">
            <v>104.02047263334755</v>
          </cell>
          <cell r="E81">
            <v>95.211941485391861</v>
          </cell>
          <cell r="F81">
            <v>96.199690325281367</v>
          </cell>
        </row>
        <row r="82">
          <cell r="B82" t="str">
            <v>NOV 1994</v>
          </cell>
          <cell r="C82">
            <v>104.98610862727708</v>
          </cell>
          <cell r="D82">
            <v>104.0291717274893</v>
          </cell>
          <cell r="E82">
            <v>98.290597915548517</v>
          </cell>
          <cell r="F82">
            <v>98.769591482256587</v>
          </cell>
        </row>
        <row r="83">
          <cell r="B83" t="str">
            <v>DEC 1994</v>
          </cell>
          <cell r="C83">
            <v>105.00570872624937</v>
          </cell>
          <cell r="D83">
            <v>103.21491301757817</v>
          </cell>
          <cell r="E83">
            <v>102.10714918399256</v>
          </cell>
          <cell r="F83">
            <v>101.72976310463447</v>
          </cell>
        </row>
        <row r="84">
          <cell r="B84" t="str">
            <v>Jan  95</v>
          </cell>
          <cell r="C84">
            <v>103.56497618250127</v>
          </cell>
          <cell r="D84">
            <v>102.25829752718492</v>
          </cell>
          <cell r="E84">
            <v>101.03022870149749</v>
          </cell>
          <cell r="F84">
            <v>100.86344281421695</v>
          </cell>
        </row>
        <row r="85">
          <cell r="B85" t="str">
            <v>FEB 1995</v>
          </cell>
          <cell r="C85">
            <v>103.05203518417407</v>
          </cell>
          <cell r="D85">
            <v>102.04858804569439</v>
          </cell>
          <cell r="E85">
            <v>100.08537566866107</v>
          </cell>
          <cell r="F85">
            <v>100.18561148935822</v>
          </cell>
        </row>
        <row r="86">
          <cell r="B86" t="str">
            <v>MAR 1995</v>
          </cell>
          <cell r="C86">
            <v>101.54464305731736</v>
          </cell>
          <cell r="D86">
            <v>102.08906462721073</v>
          </cell>
          <cell r="E86">
            <v>96.766179328716021</v>
          </cell>
          <cell r="F86">
            <v>98.141832954998506</v>
          </cell>
        </row>
        <row r="87">
          <cell r="B87" t="str">
            <v>APR 1995</v>
          </cell>
          <cell r="C87">
            <v>100.47736299748274</v>
          </cell>
          <cell r="D87">
            <v>101.70024142629299</v>
          </cell>
          <cell r="E87">
            <v>97.515209904586484</v>
          </cell>
          <cell r="F87">
            <v>99.375792208535017</v>
          </cell>
        </row>
        <row r="88">
          <cell r="B88" t="str">
            <v>MAY 1995</v>
          </cell>
          <cell r="C88">
            <v>100.38699939467196</v>
          </cell>
          <cell r="D88">
            <v>100.83910070433674</v>
          </cell>
          <cell r="E88">
            <v>102.11420391897181</v>
          </cell>
          <cell r="F88">
            <v>103.01841891618768</v>
          </cell>
        </row>
        <row r="89">
          <cell r="B89" t="str">
            <v>JUN 1995</v>
          </cell>
          <cell r="C89">
            <v>99.62141290555239</v>
          </cell>
          <cell r="D89">
            <v>100.25286284263741</v>
          </cell>
          <cell r="E89">
            <v>102.99611378144522</v>
          </cell>
          <cell r="F89">
            <v>103.66907244393735</v>
          </cell>
        </row>
        <row r="90">
          <cell r="B90" t="str">
            <v>JUL 1995</v>
          </cell>
          <cell r="C90">
            <v>102.38046174519995</v>
          </cell>
          <cell r="D90">
            <v>99.412477414667052</v>
          </cell>
          <cell r="E90">
            <v>105.36240070707257</v>
          </cell>
          <cell r="F90">
            <v>101.89311760680376</v>
          </cell>
        </row>
        <row r="91">
          <cell r="B91" t="str">
            <v>AUG 1995</v>
          </cell>
          <cell r="C91">
            <v>99.371485464993427</v>
          </cell>
          <cell r="D91">
            <v>99.245952364985087</v>
          </cell>
          <cell r="E91">
            <v>99.242678023025491</v>
          </cell>
          <cell r="F91">
            <v>98.582512583219639</v>
          </cell>
        </row>
        <row r="92">
          <cell r="B92" t="str">
            <v>SEP 1995</v>
          </cell>
          <cell r="C92">
            <v>99.044359709944132</v>
          </cell>
          <cell r="D92">
            <v>99.02966768685431</v>
          </cell>
          <cell r="E92">
            <v>96.928765020507711</v>
          </cell>
          <cell r="F92">
            <v>96.27237944002546</v>
          </cell>
        </row>
        <row r="93">
          <cell r="B93" t="str">
            <v>OCT 1995</v>
          </cell>
          <cell r="C93">
            <v>97.83955989675556</v>
          </cell>
          <cell r="D93">
            <v>98.750079640000791</v>
          </cell>
          <cell r="E93">
            <v>97.387756386771443</v>
          </cell>
          <cell r="F93">
            <v>97.454223007582385</v>
          </cell>
        </row>
        <row r="94">
          <cell r="B94" t="str">
            <v>NOV 1995</v>
          </cell>
          <cell r="C94">
            <v>96.815001584751812</v>
          </cell>
          <cell r="D94">
            <v>97.74093644272395</v>
          </cell>
          <cell r="E94">
            <v>100.09338390372979</v>
          </cell>
          <cell r="F94">
            <v>99.969276934367684</v>
          </cell>
        </row>
        <row r="95">
          <cell r="B95" t="str">
            <v>DEC 1995</v>
          </cell>
          <cell r="C95">
            <v>96.197721223330916</v>
          </cell>
          <cell r="D95">
            <v>96.813186306593039</v>
          </cell>
          <cell r="E95">
            <v>100.85187870826685</v>
          </cell>
          <cell r="F95">
            <v>100.84360059111006</v>
          </cell>
        </row>
        <row r="96">
          <cell r="B96" t="str">
            <v>Jan96</v>
          </cell>
          <cell r="C96">
            <v>96.654955443165292</v>
          </cell>
          <cell r="D96">
            <v>96.868342425296063</v>
          </cell>
          <cell r="E96">
            <v>101.43844219779217</v>
          </cell>
          <cell r="F96">
            <v>100.8507763544972</v>
          </cell>
        </row>
        <row r="97">
          <cell r="B97" t="str">
            <v>FEB 1996</v>
          </cell>
          <cell r="C97">
            <v>97.067162001117197</v>
          </cell>
          <cell r="D97">
            <v>97.881577171750422</v>
          </cell>
          <cell r="E97">
            <v>101.95500589093595</v>
          </cell>
          <cell r="F97">
            <v>101.82874077859449</v>
          </cell>
        </row>
        <row r="98">
          <cell r="B98" t="str">
            <v>MAR 1996</v>
          </cell>
          <cell r="C98">
            <v>96.811571361179219</v>
          </cell>
          <cell r="D98">
            <v>96.697261822413012</v>
          </cell>
          <cell r="E98">
            <v>101.35879073233075</v>
          </cell>
          <cell r="F98">
            <v>100.25572117949997</v>
          </cell>
        </row>
        <row r="99">
          <cell r="B99" t="str">
            <v>APR 1996</v>
          </cell>
          <cell r="C99">
            <v>97.166544096698885</v>
          </cell>
          <cell r="D99">
            <v>96.336381282409135</v>
          </cell>
          <cell r="E99">
            <v>104.18936818706764</v>
          </cell>
          <cell r="F99">
            <v>101.99651561685474</v>
          </cell>
        </row>
        <row r="100">
          <cell r="B100" t="str">
            <v>May 1996</v>
          </cell>
          <cell r="C100">
            <v>96.672285058481364</v>
          </cell>
          <cell r="D100">
            <v>95.085121881455422</v>
          </cell>
          <cell r="E100">
            <v>108.34202118272465</v>
          </cell>
          <cell r="F100">
            <v>105.27103854038413</v>
          </cell>
        </row>
        <row r="101">
          <cell r="B101" t="str">
            <v>June 1996</v>
          </cell>
          <cell r="C101">
            <v>95.88531886116445</v>
          </cell>
          <cell r="D101">
            <v>94.781709339099137</v>
          </cell>
          <cell r="E101">
            <v>111.79829253983542</v>
          </cell>
          <cell r="F101">
            <v>108.69755271641884</v>
          </cell>
        </row>
        <row r="102">
          <cell r="B102" t="str">
            <v>July 1996</v>
          </cell>
          <cell r="C102">
            <v>95.367858599259776</v>
          </cell>
          <cell r="D102">
            <v>95.573638345726081</v>
          </cell>
          <cell r="E102">
            <v>109.90861224040228</v>
          </cell>
          <cell r="F102">
            <v>108.18300851583211</v>
          </cell>
        </row>
        <row r="103">
          <cell r="B103" t="str">
            <v>Aug 1996</v>
          </cell>
          <cell r="C103">
            <v>94.638370341984327</v>
          </cell>
          <cell r="D103">
            <v>95.192791320947975</v>
          </cell>
          <cell r="E103">
            <v>109.00405948940364</v>
          </cell>
          <cell r="F103">
            <v>107.21045047851568</v>
          </cell>
        </row>
        <row r="104">
          <cell r="B104" t="str">
            <v>Sep 1996</v>
          </cell>
          <cell r="C104">
            <v>94.314389329077642</v>
          </cell>
          <cell r="D104">
            <v>94.608541665889376</v>
          </cell>
          <cell r="E104">
            <v>108.67013620040638</v>
          </cell>
          <cell r="F104">
            <v>106.6119039903918</v>
          </cell>
        </row>
        <row r="105">
          <cell r="B105" t="str">
            <v>Oct 1996</v>
          </cell>
          <cell r="C105">
            <v>94.065596474698594</v>
          </cell>
          <cell r="D105">
            <v>94.186726850804348</v>
          </cell>
          <cell r="E105">
            <v>108.61969825589043</v>
          </cell>
          <cell r="F105">
            <v>106.41459664019477</v>
          </cell>
        </row>
        <row r="106">
          <cell r="B106" t="str">
            <v>Nov 1996</v>
          </cell>
          <cell r="C106">
            <v>93.508709934700818</v>
          </cell>
          <cell r="D106">
            <v>94.244223254409164</v>
          </cell>
          <cell r="E106">
            <v>109.00017369926663</v>
          </cell>
          <cell r="F106">
            <v>107.29757362772527</v>
          </cell>
        </row>
        <row r="107">
          <cell r="B107" t="str">
            <v>Dec 1996</v>
          </cell>
          <cell r="C107">
            <v>93.953562032884932</v>
          </cell>
          <cell r="D107">
            <v>94.342806468539649</v>
          </cell>
          <cell r="E107">
            <v>110.95208232472547</v>
          </cell>
          <cell r="F107">
            <v>108.75347941130534</v>
          </cell>
        </row>
        <row r="108">
          <cell r="B108" t="str">
            <v>Jan  1997</v>
          </cell>
          <cell r="C108">
            <v>94.914502223828009</v>
          </cell>
          <cell r="D108">
            <v>94.541662332438648</v>
          </cell>
          <cell r="E108">
            <v>112.28124534889068</v>
          </cell>
          <cell r="F108">
            <v>109.17088872419332</v>
          </cell>
        </row>
        <row r="109">
          <cell r="B109" t="str">
            <v>Feb1997</v>
          </cell>
          <cell r="C109">
            <v>94.94976729553494</v>
          </cell>
          <cell r="D109">
            <v>93.23192148407702</v>
          </cell>
          <cell r="E109">
            <v>111.37580932161649</v>
          </cell>
          <cell r="F109">
            <v>106.58503722754737</v>
          </cell>
        </row>
        <row r="110">
          <cell r="B110" t="str">
            <v>Mar1997</v>
          </cell>
          <cell r="C110">
            <v>94.93483783320525</v>
          </cell>
          <cell r="D110">
            <v>93.320932070602154</v>
          </cell>
          <cell r="E110">
            <v>110.06239675724649</v>
          </cell>
          <cell r="F110">
            <v>105.55556768531152</v>
          </cell>
        </row>
        <row r="111">
          <cell r="B111" t="str">
            <v>Apr1997</v>
          </cell>
          <cell r="C111">
            <v>94.140317195567889</v>
          </cell>
          <cell r="D111">
            <v>92.419333564059315</v>
          </cell>
          <cell r="E111">
            <v>109.00577928667666</v>
          </cell>
          <cell r="F111">
            <v>104.43185824371722</v>
          </cell>
        </row>
        <row r="112">
          <cell r="B112" t="str">
            <v>May1997</v>
          </cell>
          <cell r="C112">
            <v>92.945489610877644</v>
          </cell>
          <cell r="D112">
            <v>91.752100894518009</v>
          </cell>
          <cell r="E112">
            <v>109.17080224012004</v>
          </cell>
          <cell r="F112">
            <v>105.22709170979643</v>
          </cell>
        </row>
        <row r="113">
          <cell r="B113" t="str">
            <v>Jun1997</v>
          </cell>
          <cell r="C113">
            <v>92.455792214147152</v>
          </cell>
          <cell r="D113">
            <v>91.395066853124391</v>
          </cell>
          <cell r="E113">
            <v>108.91010701475314</v>
          </cell>
          <cell r="F113">
            <v>104.97184315036966</v>
          </cell>
        </row>
        <row r="114">
          <cell r="B114" t="str">
            <v>July 1997</v>
          </cell>
          <cell r="C114">
            <v>93.320554380943122</v>
          </cell>
          <cell r="D114">
            <v>92.901285846382848</v>
          </cell>
          <cell r="E114">
            <v>111.99352695337838</v>
          </cell>
          <cell r="F114">
            <v>108.42410844042411</v>
          </cell>
        </row>
        <row r="115">
          <cell r="B115" t="str">
            <v>Aug 1997</v>
          </cell>
          <cell r="C115">
            <v>94.646004574975464</v>
          </cell>
          <cell r="D115">
            <v>94.279055426301156</v>
          </cell>
          <cell r="E115">
            <v>113.43335309888833</v>
          </cell>
          <cell r="F115">
            <v>109.76260689810286</v>
          </cell>
        </row>
        <row r="116">
          <cell r="B116" t="str">
            <v>Sep 1997</v>
          </cell>
          <cell r="C116">
            <v>95.104415430153438</v>
          </cell>
          <cell r="D116">
            <v>96.766527562515932</v>
          </cell>
          <cell r="E116">
            <v>113.77290802370172</v>
          </cell>
          <cell r="F116">
            <v>112.39582999687052</v>
          </cell>
        </row>
        <row r="117">
          <cell r="B117" t="str">
            <v>Oct 1997</v>
          </cell>
          <cell r="C117">
            <v>94.974820438434961</v>
          </cell>
          <cell r="D117">
            <v>98.276332656121568</v>
          </cell>
          <cell r="E117">
            <v>113.43573026931267</v>
          </cell>
          <cell r="F117">
            <v>113.68633964446944</v>
          </cell>
        </row>
        <row r="118">
          <cell r="B118" t="str">
            <v>Nov 1997</v>
          </cell>
          <cell r="C118">
            <v>95.664870130176354</v>
          </cell>
          <cell r="D118">
            <v>101.77802110119754</v>
          </cell>
          <cell r="E118">
            <v>117.94288714985211</v>
          </cell>
          <cell r="F118">
            <v>121.28711873977348</v>
          </cell>
        </row>
        <row r="119">
          <cell r="B119" t="str">
            <v>Dec 1997</v>
          </cell>
          <cell r="C119">
            <v>99.657291072826283</v>
          </cell>
          <cell r="D119">
            <v>112.44367141527258</v>
          </cell>
          <cell r="E119">
            <v>126.44729405820907</v>
          </cell>
          <cell r="F119">
            <v>137.13977950776629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82"/>
  <sheetViews>
    <sheetView tabSelected="1" zoomScale="93" zoomScaleNormal="93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K68" sqref="K12:K68"/>
    </sheetView>
  </sheetViews>
  <sheetFormatPr defaultRowHeight="15.75"/>
  <cols>
    <col min="1" max="1" width="4.7109375" style="1" customWidth="1"/>
    <col min="2" max="2" width="35.28515625" style="1" customWidth="1"/>
    <col min="3" max="3" width="10.7109375" style="1" customWidth="1"/>
    <col min="4" max="4" width="11" style="1" customWidth="1"/>
    <col min="5" max="5" width="12.5703125" style="1" customWidth="1"/>
    <col min="6" max="6" width="10.7109375" style="1" customWidth="1"/>
    <col min="7" max="7" width="11" style="1" customWidth="1"/>
    <col min="8" max="8" width="12.5703125" style="1" customWidth="1"/>
    <col min="9" max="9" width="10.7109375" style="1" customWidth="1"/>
    <col min="10" max="10" width="11" style="1" customWidth="1"/>
    <col min="11" max="11" width="12.5703125" style="1" customWidth="1"/>
    <col min="12" max="12" width="10.7109375" style="1" customWidth="1"/>
    <col min="13" max="13" width="11" style="1" customWidth="1"/>
    <col min="14" max="14" width="12.5703125" style="1" customWidth="1"/>
    <col min="15" max="15" width="10.7109375" style="1" customWidth="1"/>
    <col min="16" max="16" width="11" style="1" customWidth="1"/>
    <col min="17" max="17" width="12.5703125" style="1" customWidth="1"/>
    <col min="18" max="18" width="10.7109375" style="1" customWidth="1"/>
    <col min="19" max="19" width="11" style="1" customWidth="1"/>
    <col min="20" max="20" width="12.5703125" style="1" customWidth="1"/>
    <col min="21" max="21" width="10.7109375" style="1" customWidth="1"/>
    <col min="22" max="22" width="11" style="1" customWidth="1"/>
    <col min="23" max="23" width="12.5703125" style="1" customWidth="1"/>
    <col min="24" max="24" width="10.7109375" style="1" customWidth="1"/>
    <col min="25" max="25" width="11" style="1" customWidth="1"/>
    <col min="26" max="26" width="12.5703125" style="1" customWidth="1"/>
    <col min="27" max="27" width="10.7109375" style="1" customWidth="1"/>
    <col min="28" max="28" width="11" style="1" customWidth="1"/>
    <col min="29" max="29" width="12.5703125" style="1" customWidth="1"/>
    <col min="30" max="30" width="10.7109375" style="1" customWidth="1"/>
    <col min="31" max="31" width="11" style="1" customWidth="1"/>
    <col min="32" max="32" width="12.5703125" style="1" customWidth="1"/>
    <col min="33" max="33" width="10.7109375" style="1" customWidth="1"/>
    <col min="34" max="34" width="11" style="1" customWidth="1"/>
    <col min="35" max="35" width="12.5703125" style="1" customWidth="1"/>
    <col min="36" max="36" width="10.7109375" style="1" customWidth="1"/>
    <col min="37" max="37" width="11" style="1" customWidth="1"/>
    <col min="38" max="38" width="12.5703125" style="1" customWidth="1"/>
    <col min="39" max="39" width="10.7109375" style="1" customWidth="1"/>
    <col min="40" max="40" width="11" style="1" customWidth="1"/>
    <col min="41" max="41" width="12.5703125" style="1" customWidth="1"/>
    <col min="42" max="42" width="10.7109375" style="1" customWidth="1"/>
    <col min="43" max="43" width="11" style="1" customWidth="1"/>
    <col min="44" max="44" width="12.5703125" style="1" customWidth="1"/>
    <col min="45" max="45" width="10.7109375" style="1" customWidth="1"/>
    <col min="46" max="46" width="11" style="1" customWidth="1"/>
    <col min="47" max="47" width="12.5703125" style="1" customWidth="1"/>
    <col min="48" max="48" width="10.7109375" style="1" customWidth="1"/>
    <col min="49" max="49" width="11" style="1" customWidth="1"/>
    <col min="50" max="50" width="12.5703125" style="1" customWidth="1"/>
    <col min="51" max="54" width="11.42578125" style="1" customWidth="1"/>
    <col min="55" max="55" width="8.85546875" style="1" customWidth="1"/>
    <col min="56" max="56" width="10.28515625" style="1" customWidth="1"/>
    <col min="57" max="57" width="10.42578125" style="1" customWidth="1"/>
    <col min="58" max="81" width="11.42578125" style="1" customWidth="1"/>
    <col min="82" max="16384" width="9.140625" style="1"/>
  </cols>
  <sheetData>
    <row r="1" spans="1:81">
      <c r="A1" s="1" t="s">
        <v>0</v>
      </c>
    </row>
    <row r="2" spans="1:81">
      <c r="A2" s="2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BM2" s="4"/>
      <c r="BN2" s="5"/>
      <c r="BR2" s="6"/>
      <c r="BU2" s="6"/>
    </row>
    <row r="3" spans="1:81">
      <c r="A3" s="2" t="s">
        <v>0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81" ht="16.5" thickBot="1">
      <c r="A4" s="2"/>
      <c r="B4" s="7"/>
      <c r="C4" s="45">
        <v>1996</v>
      </c>
      <c r="D4" s="45"/>
      <c r="E4" s="45"/>
      <c r="F4" s="45">
        <v>1997</v>
      </c>
      <c r="G4" s="45"/>
      <c r="H4" s="45"/>
      <c r="I4" s="45">
        <v>1998</v>
      </c>
      <c r="J4" s="45"/>
      <c r="K4" s="45"/>
      <c r="L4" s="45">
        <v>1999</v>
      </c>
      <c r="M4" s="45"/>
      <c r="N4" s="45"/>
      <c r="O4" s="45">
        <v>2000</v>
      </c>
      <c r="P4" s="45"/>
      <c r="Q4" s="45"/>
      <c r="R4" s="45">
        <v>2001</v>
      </c>
      <c r="S4" s="45"/>
      <c r="T4" s="45"/>
      <c r="U4" s="45">
        <v>2002</v>
      </c>
      <c r="V4" s="45"/>
      <c r="W4" s="45"/>
      <c r="X4" s="45">
        <v>2003</v>
      </c>
      <c r="Y4" s="45"/>
      <c r="Z4" s="45"/>
      <c r="AA4" s="45">
        <v>2004</v>
      </c>
      <c r="AB4" s="45"/>
      <c r="AC4" s="45"/>
      <c r="AD4" s="45">
        <v>2005</v>
      </c>
      <c r="AE4" s="45"/>
      <c r="AF4" s="45"/>
      <c r="AG4" s="45">
        <v>2006</v>
      </c>
      <c r="AH4" s="45"/>
      <c r="AI4" s="45"/>
      <c r="AJ4" s="45">
        <v>2007</v>
      </c>
      <c r="AK4" s="45"/>
      <c r="AL4" s="45"/>
      <c r="AM4" s="45">
        <v>2008</v>
      </c>
      <c r="AN4" s="45"/>
      <c r="AO4" s="45"/>
      <c r="AP4" s="45">
        <v>2009</v>
      </c>
      <c r="AQ4" s="45"/>
      <c r="AR4" s="45"/>
      <c r="AS4" s="45">
        <v>2010</v>
      </c>
      <c r="AT4" s="45"/>
      <c r="AU4" s="45"/>
      <c r="AV4" s="45">
        <v>2011</v>
      </c>
      <c r="AW4" s="45"/>
      <c r="AX4" s="45"/>
      <c r="AY4" s="8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</row>
    <row r="5" spans="1:81">
      <c r="A5" s="9"/>
      <c r="B5" s="10"/>
      <c r="C5" s="43" t="s">
        <v>3</v>
      </c>
      <c r="D5" s="44"/>
      <c r="E5" s="44"/>
      <c r="F5" s="43" t="s">
        <v>3</v>
      </c>
      <c r="G5" s="44"/>
      <c r="H5" s="44"/>
      <c r="I5" s="43" t="s">
        <v>3</v>
      </c>
      <c r="J5" s="44"/>
      <c r="K5" s="44"/>
      <c r="L5" s="43" t="s">
        <v>3</v>
      </c>
      <c r="M5" s="44"/>
      <c r="N5" s="44"/>
      <c r="O5" s="43" t="s">
        <v>3</v>
      </c>
      <c r="P5" s="44"/>
      <c r="Q5" s="44"/>
      <c r="R5" s="43" t="s">
        <v>3</v>
      </c>
      <c r="S5" s="44"/>
      <c r="T5" s="44"/>
      <c r="U5" s="43" t="s">
        <v>3</v>
      </c>
      <c r="V5" s="44"/>
      <c r="W5" s="44"/>
      <c r="X5" s="43" t="s">
        <v>3</v>
      </c>
      <c r="Y5" s="44"/>
      <c r="Z5" s="44"/>
      <c r="AA5" s="43" t="s">
        <v>3</v>
      </c>
      <c r="AB5" s="44"/>
      <c r="AC5" s="44"/>
      <c r="AD5" s="43" t="s">
        <v>3</v>
      </c>
      <c r="AE5" s="44"/>
      <c r="AF5" s="44"/>
      <c r="AG5" s="43" t="s">
        <v>3</v>
      </c>
      <c r="AH5" s="44"/>
      <c r="AI5" s="44"/>
      <c r="AJ5" s="43" t="s">
        <v>3</v>
      </c>
      <c r="AK5" s="44"/>
      <c r="AL5" s="44"/>
      <c r="AM5" s="43" t="s">
        <v>3</v>
      </c>
      <c r="AN5" s="44"/>
      <c r="AO5" s="44"/>
      <c r="AP5" s="43" t="s">
        <v>3</v>
      </c>
      <c r="AQ5" s="44"/>
      <c r="AR5" s="44"/>
      <c r="AS5" s="43" t="s">
        <v>3</v>
      </c>
      <c r="AT5" s="44"/>
      <c r="AU5" s="44"/>
      <c r="AV5" s="43" t="s">
        <v>3</v>
      </c>
      <c r="AW5" s="44"/>
      <c r="AX5" s="44"/>
      <c r="AY5" s="11"/>
      <c r="AZ5" s="43"/>
      <c r="BA5" s="44"/>
      <c r="BB5" s="44"/>
      <c r="BC5" s="43"/>
      <c r="BD5" s="44"/>
      <c r="BE5" s="44"/>
      <c r="BF5" s="43"/>
      <c r="BG5" s="44"/>
      <c r="BH5" s="44"/>
      <c r="BI5" s="43"/>
      <c r="BJ5" s="44"/>
      <c r="BK5" s="44"/>
      <c r="BL5" s="43"/>
      <c r="BM5" s="44"/>
      <c r="BN5" s="44"/>
      <c r="BO5" s="43"/>
      <c r="BP5" s="44"/>
      <c r="BQ5" s="44"/>
      <c r="BR5" s="43"/>
      <c r="BS5" s="44"/>
      <c r="BT5" s="44"/>
      <c r="BU5" s="43"/>
      <c r="BV5" s="44"/>
      <c r="BW5" s="44"/>
      <c r="BX5" s="43"/>
      <c r="BY5" s="44"/>
      <c r="BZ5" s="44"/>
      <c r="CA5" s="43"/>
      <c r="CB5" s="44"/>
      <c r="CC5" s="44"/>
    </row>
    <row r="6" spans="1:81" ht="16.5" thickBot="1">
      <c r="A6" s="9"/>
      <c r="B6" s="12"/>
      <c r="C6" s="13" t="s">
        <v>4</v>
      </c>
      <c r="D6" s="13" t="s">
        <v>5</v>
      </c>
      <c r="E6" s="13" t="s">
        <v>6</v>
      </c>
      <c r="F6" s="13" t="s">
        <v>4</v>
      </c>
      <c r="G6" s="13" t="s">
        <v>5</v>
      </c>
      <c r="H6" s="13" t="s">
        <v>6</v>
      </c>
      <c r="I6" s="13" t="s">
        <v>4</v>
      </c>
      <c r="J6" s="13" t="s">
        <v>5</v>
      </c>
      <c r="K6" s="13" t="s">
        <v>6</v>
      </c>
      <c r="L6" s="13" t="s">
        <v>4</v>
      </c>
      <c r="M6" s="13" t="s">
        <v>5</v>
      </c>
      <c r="N6" s="13" t="s">
        <v>6</v>
      </c>
      <c r="O6" s="13" t="s">
        <v>4</v>
      </c>
      <c r="P6" s="13" t="s">
        <v>5</v>
      </c>
      <c r="Q6" s="13" t="s">
        <v>6</v>
      </c>
      <c r="R6" s="13" t="s">
        <v>4</v>
      </c>
      <c r="S6" s="13" t="s">
        <v>5</v>
      </c>
      <c r="T6" s="13" t="s">
        <v>6</v>
      </c>
      <c r="U6" s="13" t="s">
        <v>4</v>
      </c>
      <c r="V6" s="13" t="s">
        <v>5</v>
      </c>
      <c r="W6" s="13" t="s">
        <v>6</v>
      </c>
      <c r="X6" s="13" t="s">
        <v>4</v>
      </c>
      <c r="Y6" s="13" t="s">
        <v>5</v>
      </c>
      <c r="Z6" s="13" t="s">
        <v>6</v>
      </c>
      <c r="AA6" s="13" t="s">
        <v>4</v>
      </c>
      <c r="AB6" s="13" t="s">
        <v>5</v>
      </c>
      <c r="AC6" s="13" t="s">
        <v>6</v>
      </c>
      <c r="AD6" s="13" t="s">
        <v>4</v>
      </c>
      <c r="AE6" s="13" t="s">
        <v>5</v>
      </c>
      <c r="AF6" s="13" t="s">
        <v>6</v>
      </c>
      <c r="AG6" s="13" t="s">
        <v>4</v>
      </c>
      <c r="AH6" s="13" t="s">
        <v>5</v>
      </c>
      <c r="AI6" s="13" t="s">
        <v>6</v>
      </c>
      <c r="AJ6" s="13" t="s">
        <v>4</v>
      </c>
      <c r="AK6" s="13" t="s">
        <v>5</v>
      </c>
      <c r="AL6" s="13" t="s">
        <v>6</v>
      </c>
      <c r="AM6" s="13" t="s">
        <v>4</v>
      </c>
      <c r="AN6" s="13" t="s">
        <v>5</v>
      </c>
      <c r="AO6" s="13" t="s">
        <v>6</v>
      </c>
      <c r="AP6" s="13" t="s">
        <v>4</v>
      </c>
      <c r="AQ6" s="13" t="s">
        <v>5</v>
      </c>
      <c r="AR6" s="13" t="s">
        <v>6</v>
      </c>
      <c r="AS6" s="13" t="s">
        <v>4</v>
      </c>
      <c r="AT6" s="13" t="s">
        <v>5</v>
      </c>
      <c r="AU6" s="13" t="s">
        <v>6</v>
      </c>
      <c r="AV6" s="13" t="s">
        <v>4</v>
      </c>
      <c r="AW6" s="13" t="s">
        <v>5</v>
      </c>
      <c r="AX6" s="13" t="s">
        <v>6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</row>
    <row r="7" spans="1:81">
      <c r="A7" s="2"/>
      <c r="B7" s="14" t="s">
        <v>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81">
      <c r="A8" s="15" t="s">
        <v>7</v>
      </c>
      <c r="B8" s="16" t="s">
        <v>8</v>
      </c>
      <c r="C8" s="17">
        <f>C9</f>
        <v>4095.116740252126</v>
      </c>
      <c r="D8" s="17">
        <f>D9</f>
        <v>5438.9</v>
      </c>
      <c r="E8" s="17">
        <f>C8-D8</f>
        <v>-1343.7832597478737</v>
      </c>
      <c r="F8" s="17">
        <f>F9</f>
        <v>4639</v>
      </c>
      <c r="G8" s="17">
        <f>G9</f>
        <v>5863.8</v>
      </c>
      <c r="H8" s="17">
        <f>F8-G8</f>
        <v>-1224.8000000000002</v>
      </c>
      <c r="I8" s="17">
        <f>I9</f>
        <v>4798</v>
      </c>
      <c r="J8" s="17">
        <f>J9</f>
        <v>5889.1604703752701</v>
      </c>
      <c r="K8" s="17">
        <f>I8-J8</f>
        <v>-1091.1604703752701</v>
      </c>
      <c r="L8" s="17">
        <f>L9</f>
        <v>4610.1426658608088</v>
      </c>
      <c r="M8" s="17">
        <f>M9</f>
        <v>5979.3243912955222</v>
      </c>
      <c r="N8" s="17">
        <f>L8-M8</f>
        <v>-1369.1817254347134</v>
      </c>
      <c r="O8" s="17">
        <f>O9</f>
        <v>5522.3237519051681</v>
      </c>
      <c r="P8" s="17">
        <f>P9</f>
        <v>7319.8433863272912</v>
      </c>
      <c r="Q8" s="17">
        <f>O8-P8</f>
        <v>-1797.5196344221231</v>
      </c>
      <c r="R8" s="17">
        <f>R9</f>
        <v>4816.884450171462</v>
      </c>
      <c r="S8" s="17">
        <f>S9</f>
        <v>5974.3545288954328</v>
      </c>
      <c r="T8" s="17">
        <f>R8-S8</f>
        <v>-1157.4700787239708</v>
      </c>
      <c r="U8" s="17">
        <f>U9</f>
        <v>4699.1481776941819</v>
      </c>
      <c r="V8" s="17">
        <f>V9</f>
        <v>6105.6002922132911</v>
      </c>
      <c r="W8" s="17">
        <f>U8-V8</f>
        <v>-1406.4521145191093</v>
      </c>
      <c r="X8" s="17">
        <f>X9</f>
        <v>5133.2138395451748</v>
      </c>
      <c r="Y8" s="17">
        <f>Y9</f>
        <v>6671.9894247257726</v>
      </c>
      <c r="Z8" s="17">
        <f>X8-Y8</f>
        <v>-1538.7755851805978</v>
      </c>
      <c r="AA8" s="17">
        <f>AA9</f>
        <v>5757</v>
      </c>
      <c r="AB8" s="17">
        <f>AB9</f>
        <v>8000</v>
      </c>
      <c r="AC8" s="17">
        <f>AA8-AB8</f>
        <v>-2243</v>
      </c>
      <c r="AD8" s="17">
        <f>AD9</f>
        <v>6347</v>
      </c>
      <c r="AE8" s="17">
        <f>AE9</f>
        <v>8863</v>
      </c>
      <c r="AF8" s="17">
        <f>AD8-AE8</f>
        <v>-2516</v>
      </c>
      <c r="AG8" s="17">
        <f>AG9</f>
        <v>6882.70666705023</v>
      </c>
      <c r="AH8" s="17">
        <f>AH9</f>
        <v>10252.96198731512</v>
      </c>
      <c r="AI8" s="17">
        <f>AG8-AH8</f>
        <v>-3370.2553202648905</v>
      </c>
      <c r="AJ8" s="17">
        <f>AJ9</f>
        <v>7640</v>
      </c>
      <c r="AK8" s="17">
        <f>AK9</f>
        <v>11296</v>
      </c>
      <c r="AL8" s="17">
        <f>AJ8-AK8</f>
        <v>-3656</v>
      </c>
      <c r="AM8" s="17">
        <f>AM9</f>
        <v>8110.5961137782333</v>
      </c>
      <c r="AN8" s="17">
        <f>AN9</f>
        <v>14091.175487863824</v>
      </c>
      <c r="AO8" s="17">
        <f>AM8-AN8</f>
        <v>-5980.5793740855906</v>
      </c>
      <c r="AP8" s="17">
        <f>AP9</f>
        <v>7084.5217049011917</v>
      </c>
      <c r="AQ8" s="17">
        <f>AQ9</f>
        <v>10206.633230545745</v>
      </c>
      <c r="AR8" s="17">
        <f>AP8-AQ8</f>
        <v>-3122.1115256445537</v>
      </c>
      <c r="AS8" s="17">
        <f>AS9</f>
        <v>8625.8278766744297</v>
      </c>
      <c r="AT8" s="17">
        <f>AT9</f>
        <v>13450.938616771911</v>
      </c>
      <c r="AU8" s="17">
        <f>AS8-AT8</f>
        <v>-4825.1107400974815</v>
      </c>
      <c r="AV8" s="17">
        <f>AV9</f>
        <v>10558.820025766256</v>
      </c>
      <c r="AW8" s="17">
        <f>AW9</f>
        <v>20268.802339808331</v>
      </c>
      <c r="AX8" s="17">
        <f>AV8-AW8</f>
        <v>-9709.9823140420758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</row>
    <row r="9" spans="1:81" s="27" customFormat="1">
      <c r="A9" s="17"/>
      <c r="B9" s="16" t="s">
        <v>9</v>
      </c>
      <c r="C9" s="17">
        <v>4095.116740252126</v>
      </c>
      <c r="D9" s="17">
        <v>5438.9</v>
      </c>
      <c r="E9" s="17">
        <f t="shared" ref="E9:E72" si="0">C9-D9</f>
        <v>-1343.7832597478737</v>
      </c>
      <c r="F9" s="17">
        <v>4639</v>
      </c>
      <c r="G9" s="17">
        <v>5863.8</v>
      </c>
      <c r="H9" s="17">
        <f t="shared" ref="H9:H72" si="1">F9-G9</f>
        <v>-1224.8000000000002</v>
      </c>
      <c r="I9" s="17">
        <v>4798</v>
      </c>
      <c r="J9" s="17">
        <v>5889.1604703752701</v>
      </c>
      <c r="K9" s="17">
        <f t="shared" ref="K9:K72" si="2">I9-J9</f>
        <v>-1091.1604703752701</v>
      </c>
      <c r="L9" s="17">
        <v>4610.1426658608088</v>
      </c>
      <c r="M9" s="17">
        <v>5979.3243912955222</v>
      </c>
      <c r="N9" s="17">
        <f t="shared" ref="N9:N72" si="3">L9-M9</f>
        <v>-1369.1817254347134</v>
      </c>
      <c r="O9" s="17">
        <v>5522.3237519051681</v>
      </c>
      <c r="P9" s="17">
        <v>7319.8433863272912</v>
      </c>
      <c r="Q9" s="17">
        <f t="shared" ref="Q9:Q72" si="4">O9-P9</f>
        <v>-1797.5196344221231</v>
      </c>
      <c r="R9" s="17">
        <v>4816.884450171462</v>
      </c>
      <c r="S9" s="17">
        <v>5974.3545288954328</v>
      </c>
      <c r="T9" s="17">
        <f t="shared" ref="T9:T72" si="5">R9-S9</f>
        <v>-1157.4700787239708</v>
      </c>
      <c r="U9" s="17">
        <v>4699.1481776941819</v>
      </c>
      <c r="V9" s="17">
        <v>6105.6002922132911</v>
      </c>
      <c r="W9" s="17">
        <f t="shared" ref="W9:W72" si="6">U9-V9</f>
        <v>-1406.4521145191093</v>
      </c>
      <c r="X9" s="17">
        <v>5133.2138395451748</v>
      </c>
      <c r="Y9" s="17">
        <v>6671.9894247257726</v>
      </c>
      <c r="Z9" s="17">
        <f t="shared" ref="Z9:Z72" si="7">X9-Y9</f>
        <v>-1538.7755851805978</v>
      </c>
      <c r="AA9" s="17">
        <v>5757</v>
      </c>
      <c r="AB9" s="17">
        <v>8000</v>
      </c>
      <c r="AC9" s="17">
        <f t="shared" ref="AC9:AC72" si="8">AA9-AB9</f>
        <v>-2243</v>
      </c>
      <c r="AD9" s="17">
        <v>6347</v>
      </c>
      <c r="AE9" s="17">
        <v>8863</v>
      </c>
      <c r="AF9" s="17">
        <f t="shared" ref="AF9:AF72" si="9">AD9-AE9</f>
        <v>-2516</v>
      </c>
      <c r="AG9" s="17">
        <v>6882.70666705023</v>
      </c>
      <c r="AH9" s="17">
        <v>10252.96198731512</v>
      </c>
      <c r="AI9" s="17">
        <f t="shared" ref="AI9:AI72" si="10">AG9-AH9</f>
        <v>-3370.2553202648905</v>
      </c>
      <c r="AJ9" s="17">
        <v>7640</v>
      </c>
      <c r="AK9" s="17">
        <v>11296</v>
      </c>
      <c r="AL9" s="17">
        <f t="shared" ref="AL9:AL72" si="11">AJ9-AK9</f>
        <v>-3656</v>
      </c>
      <c r="AM9" s="17">
        <v>8110.5961137782333</v>
      </c>
      <c r="AN9" s="17">
        <v>14091.175487863824</v>
      </c>
      <c r="AO9" s="17">
        <f t="shared" ref="AO9:AO72" si="12">AM9-AN9</f>
        <v>-5980.5793740855906</v>
      </c>
      <c r="AP9" s="17">
        <v>7084.5217049011917</v>
      </c>
      <c r="AQ9" s="17">
        <v>10206.633230545745</v>
      </c>
      <c r="AR9" s="17">
        <f t="shared" ref="AR9:AR72" si="13">AP9-AQ9</f>
        <v>-3122.1115256445537</v>
      </c>
      <c r="AS9" s="17">
        <v>8625.8278766744297</v>
      </c>
      <c r="AT9" s="17">
        <v>13450.938616771911</v>
      </c>
      <c r="AU9" s="17">
        <f t="shared" ref="AU9:AU72" si="14">AS9-AT9</f>
        <v>-4825.1107400974815</v>
      </c>
      <c r="AV9" s="17">
        <v>10558.820025766256</v>
      </c>
      <c r="AW9" s="17">
        <v>20268.802339808331</v>
      </c>
      <c r="AX9" s="17">
        <f t="shared" ref="AX9:AX72" si="15">AV9-AW9</f>
        <v>-9709.9823140420758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</row>
    <row r="10" spans="1:81">
      <c r="A10" s="2"/>
      <c r="B10" s="14"/>
      <c r="C10" s="2"/>
      <c r="D10" s="2"/>
      <c r="E10" s="17"/>
      <c r="F10" s="2"/>
      <c r="G10" s="2"/>
      <c r="H10" s="17"/>
      <c r="I10" s="2"/>
      <c r="J10" s="2"/>
      <c r="K10" s="17"/>
      <c r="L10" s="2"/>
      <c r="M10" s="2"/>
      <c r="N10" s="17"/>
      <c r="O10" s="2"/>
      <c r="P10" s="2"/>
      <c r="Q10" s="17"/>
      <c r="R10" s="2"/>
      <c r="S10" s="2"/>
      <c r="T10" s="17"/>
      <c r="U10" s="2"/>
      <c r="V10" s="2"/>
      <c r="W10" s="17"/>
      <c r="X10" s="2"/>
      <c r="Y10" s="2"/>
      <c r="Z10" s="17"/>
      <c r="AA10" s="2"/>
      <c r="AB10" s="2"/>
      <c r="AC10" s="17"/>
      <c r="AD10" s="2"/>
      <c r="AE10" s="2"/>
      <c r="AF10" s="17"/>
      <c r="AG10" s="2"/>
      <c r="AH10" s="2"/>
      <c r="AI10" s="17"/>
      <c r="AJ10" s="2"/>
      <c r="AK10" s="2"/>
      <c r="AL10" s="17"/>
      <c r="AM10" s="2"/>
      <c r="AN10" s="2"/>
      <c r="AO10" s="17"/>
      <c r="AP10" s="2"/>
      <c r="AQ10" s="2"/>
      <c r="AR10" s="17"/>
      <c r="AS10" s="2"/>
      <c r="AT10" s="2"/>
      <c r="AU10" s="17"/>
      <c r="AV10" s="2"/>
      <c r="AW10" s="2"/>
      <c r="AX10" s="17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8"/>
      <c r="BM10" s="18"/>
      <c r="BN10" s="18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spans="1:81">
      <c r="A11" s="15" t="s">
        <v>10</v>
      </c>
      <c r="B11" s="16" t="s">
        <v>11</v>
      </c>
      <c r="C11" s="17">
        <f>C12+C16+C17+C18+C19+C20+C21+C23</f>
        <v>765.45487891715345</v>
      </c>
      <c r="D11" s="17">
        <f>D12+D16+D17+D18+D19+D20+D21+D23</f>
        <v>660.37369464288747</v>
      </c>
      <c r="E11" s="17">
        <f t="shared" si="0"/>
        <v>105.08118427426598</v>
      </c>
      <c r="F11" s="17">
        <f>F12+F16+F20+F21+F23</f>
        <v>875.52048730026445</v>
      </c>
      <c r="G11" s="17">
        <f>G12+G16+G20+G21+G23</f>
        <v>716.26396431771298</v>
      </c>
      <c r="H11" s="17">
        <f t="shared" si="1"/>
        <v>159.25652298255147</v>
      </c>
      <c r="I11" s="17">
        <f>I12+I16+I17+I18+I19+I20+I21+I23</f>
        <v>914.5455083522819</v>
      </c>
      <c r="J11" s="17">
        <f>J12+J16+J17+J18+J19+J20+J21+J23</f>
        <v>769.35939725558069</v>
      </c>
      <c r="K11" s="17">
        <f t="shared" si="2"/>
        <v>145.18611109670121</v>
      </c>
      <c r="L11" s="17">
        <f>L12+L16+L17+L18+L19+L20+L21+L23</f>
        <v>967.72200332466457</v>
      </c>
      <c r="M11" s="17">
        <f>M12+M16+M17+M18+M19+M20+M21+M23</f>
        <v>820.90262522721889</v>
      </c>
      <c r="N11" s="17">
        <f t="shared" si="3"/>
        <v>146.81937809744568</v>
      </c>
      <c r="O11" s="17">
        <f>O12+O16+O17+O18+O19+O20+O21+O23</f>
        <v>953.36425796954472</v>
      </c>
      <c r="P11" s="17">
        <f>P12+P16+P17+P18+P19+P20+P21+P23</f>
        <v>915.28251331567924</v>
      </c>
      <c r="Q11" s="17">
        <f t="shared" si="4"/>
        <v>38.081744653865485</v>
      </c>
      <c r="R11" s="17">
        <f>R12+R16+R17+R18+R19+R20+R21+R23</f>
        <v>1355.4894416816182</v>
      </c>
      <c r="S11" s="17">
        <f>S12+S16+S17+S18+S19+S20+S21+S23</f>
        <v>1179.8205831626542</v>
      </c>
      <c r="T11" s="17">
        <f t="shared" si="5"/>
        <v>175.66885851896404</v>
      </c>
      <c r="U11" s="17">
        <f>U12+U16+U17+U18+U19+U20+U21+U23</f>
        <v>1268.3189478817974</v>
      </c>
      <c r="V11" s="17">
        <f>V12+V16+V17+V18+V19+V20+V21+V23</f>
        <v>973.74033838799926</v>
      </c>
      <c r="W11" s="17">
        <f t="shared" si="6"/>
        <v>294.57860949379813</v>
      </c>
      <c r="X11" s="17">
        <f>X12+X16+X17+X18+X19+X20+X21+X23</f>
        <v>1410.1561872260697</v>
      </c>
      <c r="Y11" s="17">
        <f>Y12+Y16+Y17+Y18+Y19+Y20+Y21+Y23</f>
        <v>1012.0461149950315</v>
      </c>
      <c r="Z11" s="17">
        <f t="shared" si="7"/>
        <v>398.1100722310382</v>
      </c>
      <c r="AA11" s="17">
        <f>AA12+AA16+AA17+AA18+AA19+AA20+AA21+AA23</f>
        <v>1526.6646760751416</v>
      </c>
      <c r="AB11" s="17">
        <f>AB12+AB16+AB17+AB18+AB19+AB20+AB21+AB23</f>
        <v>1108.0779319087478</v>
      </c>
      <c r="AC11" s="17">
        <f t="shared" si="8"/>
        <v>418.58674416639383</v>
      </c>
      <c r="AD11" s="17">
        <f>AD12+AD16+AD17+AD18+AD19+AD20+AD21+AD23</f>
        <v>1539.3207580725868</v>
      </c>
      <c r="AE11" s="17">
        <f>AE12+AE16+AE17+AE18+AE19+AE20+AE21+AE23</f>
        <v>1202.449109936196</v>
      </c>
      <c r="AF11" s="17">
        <f t="shared" si="9"/>
        <v>336.87164813639083</v>
      </c>
      <c r="AG11" s="17">
        <f>AG12+AG16+AG17+AG18+AG19+AG20+AG21+AG23</f>
        <v>1624.8465318917072</v>
      </c>
      <c r="AH11" s="17">
        <f>AH12+AH16+AH17+AH18+AH19+AH20+AH21+AH23</f>
        <v>1368.3269381966265</v>
      </c>
      <c r="AI11" s="17">
        <f t="shared" si="10"/>
        <v>256.51959369508063</v>
      </c>
      <c r="AJ11" s="17">
        <f>AJ12+AJ16+AJ17+AJ18+AJ19+AJ20+AJ21+AJ23</f>
        <v>1774.8773155042161</v>
      </c>
      <c r="AK11" s="17">
        <f>AK12+AK16+AK17+AK18+AK19+AK20+AK21+AK23</f>
        <v>1471.8305175243006</v>
      </c>
      <c r="AL11" s="17">
        <f t="shared" si="11"/>
        <v>303.04679797991548</v>
      </c>
      <c r="AM11" s="17">
        <f>AM12+AM16+AM17+AM18+AM19+AM20+AM21+AM23</f>
        <v>2004.3828675136481</v>
      </c>
      <c r="AN11" s="17">
        <f>AN12+AN16+AN17+AN18+AN19+AN20+AN21+AN23</f>
        <v>1603.1236611503657</v>
      </c>
      <c r="AO11" s="17">
        <f t="shared" si="12"/>
        <v>401.25920636328237</v>
      </c>
      <c r="AP11" s="17">
        <f>AP12+AP16+AP17+AP18+AP19+AP20+AP21+AP23</f>
        <v>1892.2158027119076</v>
      </c>
      <c r="AQ11" s="17">
        <f>AQ12+AQ16+AQ17+AQ18+AQ19+AQ20+AQ21+AQ23</f>
        <v>1501.4351483392584</v>
      </c>
      <c r="AR11" s="17">
        <f t="shared" si="13"/>
        <v>390.78065437264922</v>
      </c>
      <c r="AS11" s="17">
        <f>AS12+AS16+AS17+AS18+AS19+AS20+AS21+AS23</f>
        <v>2474.2028791689354</v>
      </c>
      <c r="AT11" s="17">
        <f>AT12+AT16+AT17+AT18+AT19+AT20+AT21+AT23</f>
        <v>1767.561120312505</v>
      </c>
      <c r="AU11" s="17">
        <f t="shared" si="14"/>
        <v>706.64175885643044</v>
      </c>
      <c r="AV11" s="17">
        <f>AV12+AV16+AV17+AV18+AV19+AV20+AV21+AV23</f>
        <v>3083.8879945414387</v>
      </c>
      <c r="AW11" s="17">
        <f>AW12+AW16+AW17+AW18+AW19+AW20+AW21+AW23</f>
        <v>1985.0849330449271</v>
      </c>
      <c r="AX11" s="17">
        <f t="shared" si="15"/>
        <v>1098.8030614965116</v>
      </c>
      <c r="AY11" s="40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</row>
    <row r="12" spans="1:81">
      <c r="A12" s="2"/>
      <c r="B12" s="14" t="s">
        <v>12</v>
      </c>
      <c r="C12" s="2">
        <v>339.19844665392804</v>
      </c>
      <c r="D12" s="2">
        <v>200.88763232438612</v>
      </c>
      <c r="E12" s="2">
        <f t="shared" si="0"/>
        <v>138.31081432954193</v>
      </c>
      <c r="F12" s="2">
        <v>388.9762532328599</v>
      </c>
      <c r="G12" s="2">
        <v>233.27522533105974</v>
      </c>
      <c r="H12" s="2">
        <f t="shared" si="1"/>
        <v>155.70102790180016</v>
      </c>
      <c r="I12" s="2">
        <v>401.84288607108044</v>
      </c>
      <c r="J12" s="2">
        <v>262.93620629521746</v>
      </c>
      <c r="K12" s="2">
        <f t="shared" si="2"/>
        <v>138.90667977586298</v>
      </c>
      <c r="L12" s="2">
        <v>404.54185562592568</v>
      </c>
      <c r="M12" s="2">
        <v>282.74315531254103</v>
      </c>
      <c r="N12" s="2">
        <f t="shared" si="3"/>
        <v>121.79870031338464</v>
      </c>
      <c r="O12" s="2">
        <v>406.01285457477786</v>
      </c>
      <c r="P12" s="2">
        <v>337.02202912645777</v>
      </c>
      <c r="Q12" s="2">
        <f t="shared" si="4"/>
        <v>68.990825448320095</v>
      </c>
      <c r="R12" s="2">
        <v>384.11847059288971</v>
      </c>
      <c r="S12" s="2">
        <v>307.12795697256121</v>
      </c>
      <c r="T12" s="2">
        <f t="shared" si="5"/>
        <v>76.9905136203285</v>
      </c>
      <c r="U12" s="2">
        <v>514.22894835259513</v>
      </c>
      <c r="V12" s="2">
        <v>331.0192532073836</v>
      </c>
      <c r="W12" s="2">
        <f t="shared" si="6"/>
        <v>183.20969514521153</v>
      </c>
      <c r="X12" s="2">
        <v>562</v>
      </c>
      <c r="Y12" s="2">
        <v>361.15053043649283</v>
      </c>
      <c r="Z12" s="2">
        <f t="shared" si="7"/>
        <v>200.84946956350717</v>
      </c>
      <c r="AA12" s="2">
        <v>624</v>
      </c>
      <c r="AB12" s="2">
        <v>415</v>
      </c>
      <c r="AC12" s="2">
        <f t="shared" si="8"/>
        <v>209</v>
      </c>
      <c r="AD12" s="2">
        <v>673</v>
      </c>
      <c r="AE12" s="2">
        <v>469.78537202266227</v>
      </c>
      <c r="AF12" s="2">
        <f t="shared" si="9"/>
        <v>203.21462797733773</v>
      </c>
      <c r="AG12" s="2">
        <v>750.5991530384631</v>
      </c>
      <c r="AH12" s="2">
        <v>539.63995453455004</v>
      </c>
      <c r="AI12" s="2">
        <f t="shared" si="10"/>
        <v>210.95919850391306</v>
      </c>
      <c r="AJ12" s="2">
        <v>838</v>
      </c>
      <c r="AK12" s="2">
        <v>596</v>
      </c>
      <c r="AL12" s="2">
        <f t="shared" si="11"/>
        <v>242</v>
      </c>
      <c r="AM12" s="2">
        <v>1000.4178630488118</v>
      </c>
      <c r="AN12" s="2">
        <v>702.04096635033829</v>
      </c>
      <c r="AO12" s="2">
        <f t="shared" si="12"/>
        <v>298.3768966984735</v>
      </c>
      <c r="AP12" s="2">
        <v>865.42931474231921</v>
      </c>
      <c r="AQ12" s="2">
        <v>630.87000054210716</v>
      </c>
      <c r="AR12" s="2">
        <f t="shared" si="13"/>
        <v>234.55931420021204</v>
      </c>
      <c r="AS12" s="2">
        <v>1161.5584841945447</v>
      </c>
      <c r="AT12" s="2">
        <v>816.8708530768065</v>
      </c>
      <c r="AU12" s="2">
        <f t="shared" si="14"/>
        <v>344.68763111773819</v>
      </c>
      <c r="AV12" s="2">
        <v>1392.0296622143533</v>
      </c>
      <c r="AW12" s="2">
        <v>953.11201997773333</v>
      </c>
      <c r="AX12" s="2">
        <f t="shared" si="15"/>
        <v>438.91764223661994</v>
      </c>
      <c r="AY12" s="41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2"/>
      <c r="B13" s="14" t="s">
        <v>13</v>
      </c>
      <c r="C13" s="2">
        <v>115.8590333841301</v>
      </c>
      <c r="D13" s="2">
        <v>91.003236528110349</v>
      </c>
      <c r="E13" s="2">
        <f t="shared" si="0"/>
        <v>24.855796856019751</v>
      </c>
      <c r="F13" s="2">
        <v>141.82617885241021</v>
      </c>
      <c r="G13" s="2">
        <v>100.43872868132706</v>
      </c>
      <c r="H13" s="2">
        <f t="shared" si="1"/>
        <v>41.387450171083145</v>
      </c>
      <c r="I13" s="2">
        <v>139.08665176209644</v>
      </c>
      <c r="J13" s="2">
        <v>123.65691276751424</v>
      </c>
      <c r="K13" s="2">
        <f t="shared" si="2"/>
        <v>15.429738994582195</v>
      </c>
      <c r="L13" s="2">
        <v>141.80456903656221</v>
      </c>
      <c r="M13" s="2">
        <v>123.24247017706642</v>
      </c>
      <c r="N13" s="2">
        <f t="shared" si="3"/>
        <v>18.562098859495791</v>
      </c>
      <c r="O13" s="2">
        <v>141.96327486917301</v>
      </c>
      <c r="P13" s="2">
        <v>145.44110906048718</v>
      </c>
      <c r="Q13" s="2">
        <f t="shared" si="4"/>
        <v>-3.477834191314173</v>
      </c>
      <c r="R13" s="2">
        <v>134.06256978429752</v>
      </c>
      <c r="S13" s="2">
        <v>152.48974971814471</v>
      </c>
      <c r="T13" s="2">
        <f t="shared" si="5"/>
        <v>-18.427179933847185</v>
      </c>
      <c r="U13" s="2">
        <v>231.06890316861083</v>
      </c>
      <c r="V13" s="2">
        <v>175.41059838791236</v>
      </c>
      <c r="W13" s="2">
        <f t="shared" si="6"/>
        <v>55.658304780698472</v>
      </c>
      <c r="X13" s="2">
        <v>268</v>
      </c>
      <c r="Y13" s="2">
        <v>182.60257199655513</v>
      </c>
      <c r="Z13" s="2">
        <f t="shared" si="7"/>
        <v>85.397428003444873</v>
      </c>
      <c r="AA13" s="2">
        <v>295</v>
      </c>
      <c r="AB13" s="2">
        <v>203</v>
      </c>
      <c r="AC13" s="2">
        <f t="shared" si="8"/>
        <v>92</v>
      </c>
      <c r="AD13" s="2">
        <v>300.3643156961881</v>
      </c>
      <c r="AE13" s="2">
        <v>238.05792014299968</v>
      </c>
      <c r="AF13" s="2">
        <f t="shared" si="9"/>
        <v>62.306395553188423</v>
      </c>
      <c r="AG13" s="2">
        <v>322.77582429616336</v>
      </c>
      <c r="AH13" s="2">
        <v>292.91965942608732</v>
      </c>
      <c r="AI13" s="2">
        <f t="shared" si="10"/>
        <v>29.856164870076043</v>
      </c>
      <c r="AJ13" s="2">
        <v>364.62935553548402</v>
      </c>
      <c r="AK13" s="2">
        <v>315.66279909821924</v>
      </c>
      <c r="AL13" s="2">
        <f t="shared" si="11"/>
        <v>48.966556437264785</v>
      </c>
      <c r="AM13" s="2">
        <v>460.67390861373929</v>
      </c>
      <c r="AN13" s="2">
        <v>349.43388988842389</v>
      </c>
      <c r="AO13" s="2">
        <f t="shared" si="12"/>
        <v>111.24001872531539</v>
      </c>
      <c r="AP13" s="2">
        <v>404.20130521833369</v>
      </c>
      <c r="AQ13" s="2">
        <v>323.77689523826461</v>
      </c>
      <c r="AR13" s="2">
        <f t="shared" si="13"/>
        <v>80.424409980069072</v>
      </c>
      <c r="AS13" s="2">
        <v>467.76722031810948</v>
      </c>
      <c r="AT13" s="2">
        <v>375.27108800896434</v>
      </c>
      <c r="AU13" s="2">
        <f t="shared" si="14"/>
        <v>92.496132309145139</v>
      </c>
      <c r="AV13" s="2">
        <v>591.1632728826246</v>
      </c>
      <c r="AW13" s="2">
        <v>424.6591912229128</v>
      </c>
      <c r="AX13" s="2">
        <f t="shared" si="15"/>
        <v>166.5040816597118</v>
      </c>
      <c r="AY13" s="41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2"/>
      <c r="B14" s="14" t="s">
        <v>14</v>
      </c>
      <c r="C14" s="2">
        <v>28.540330701820022</v>
      </c>
      <c r="D14" s="2">
        <v>44.788188698911974</v>
      </c>
      <c r="E14" s="2">
        <f t="shared" si="0"/>
        <v>-16.247857997091952</v>
      </c>
      <c r="F14" s="2">
        <v>33.2732048696136</v>
      </c>
      <c r="G14" s="2">
        <v>54.038815482538411</v>
      </c>
      <c r="H14" s="2">
        <f t="shared" si="1"/>
        <v>-20.76561061292481</v>
      </c>
      <c r="I14" s="2">
        <v>34.158310460167925</v>
      </c>
      <c r="J14" s="2">
        <v>57.104510346358317</v>
      </c>
      <c r="K14" s="2">
        <f t="shared" si="2"/>
        <v>-22.946199886190392</v>
      </c>
      <c r="L14" s="2">
        <v>36.565368733805002</v>
      </c>
      <c r="M14" s="2">
        <v>65.395280905544581</v>
      </c>
      <c r="N14" s="2">
        <f t="shared" si="3"/>
        <v>-28.829912171739579</v>
      </c>
      <c r="O14" s="2">
        <v>43.022459000288364</v>
      </c>
      <c r="P14" s="2">
        <v>76.775266262070545</v>
      </c>
      <c r="Q14" s="2">
        <f t="shared" si="4"/>
        <v>-33.752807261782181</v>
      </c>
      <c r="R14" s="2">
        <v>39.580197429453882</v>
      </c>
      <c r="S14" s="2">
        <v>62.097719431015626</v>
      </c>
      <c r="T14" s="2">
        <f t="shared" si="5"/>
        <v>-22.517522001561744</v>
      </c>
      <c r="U14" s="2">
        <v>43.224721899265958</v>
      </c>
      <c r="V14" s="2">
        <v>62.585693124570469</v>
      </c>
      <c r="W14" s="2">
        <f t="shared" si="6"/>
        <v>-19.36097122530451</v>
      </c>
      <c r="X14" s="2">
        <v>45.001881073547175</v>
      </c>
      <c r="Y14" s="2">
        <v>71.801748975935126</v>
      </c>
      <c r="Z14" s="2">
        <f t="shared" si="7"/>
        <v>-26.799867902387952</v>
      </c>
      <c r="AA14" s="2">
        <v>50</v>
      </c>
      <c r="AB14" s="2">
        <v>85</v>
      </c>
      <c r="AC14" s="2">
        <f t="shared" si="8"/>
        <v>-35</v>
      </c>
      <c r="AD14" s="2">
        <v>53.602778041015966</v>
      </c>
      <c r="AE14" s="2">
        <v>91.214433740632984</v>
      </c>
      <c r="AF14" s="2">
        <f t="shared" si="9"/>
        <v>-37.611655699617017</v>
      </c>
      <c r="AG14" s="2">
        <v>62.912618606488984</v>
      </c>
      <c r="AH14" s="2">
        <v>104.70084793442322</v>
      </c>
      <c r="AI14" s="2">
        <f t="shared" si="10"/>
        <v>-41.788229327934239</v>
      </c>
      <c r="AJ14" s="2">
        <v>71</v>
      </c>
      <c r="AK14" s="2">
        <v>115.40479806343734</v>
      </c>
      <c r="AL14" s="2">
        <f t="shared" si="11"/>
        <v>-44.40479806343734</v>
      </c>
      <c r="AM14" s="2">
        <v>104.35107322664112</v>
      </c>
      <c r="AN14" s="2">
        <v>147.40273297612239</v>
      </c>
      <c r="AO14" s="2">
        <f t="shared" si="12"/>
        <v>-43.051659749481274</v>
      </c>
      <c r="AP14" s="2">
        <v>74.068160018473947</v>
      </c>
      <c r="AQ14" s="2">
        <v>116.23784986939293</v>
      </c>
      <c r="AR14" s="2">
        <f t="shared" si="13"/>
        <v>-42.169689850918985</v>
      </c>
      <c r="AS14" s="2">
        <v>107.82813423386079</v>
      </c>
      <c r="AT14" s="2">
        <v>174.8735845828385</v>
      </c>
      <c r="AU14" s="2">
        <f t="shared" si="14"/>
        <v>-67.04545034897771</v>
      </c>
      <c r="AV14" s="2">
        <v>166.61120740928223</v>
      </c>
      <c r="AW14" s="2">
        <v>224.51837152538505</v>
      </c>
      <c r="AX14" s="2">
        <f t="shared" si="15"/>
        <v>-57.90716411610282</v>
      </c>
      <c r="AY14" s="41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2"/>
      <c r="B15" s="14" t="s">
        <v>15</v>
      </c>
      <c r="C15" s="2">
        <v>194.79908256797791</v>
      </c>
      <c r="D15" s="2">
        <v>65.096207097363802</v>
      </c>
      <c r="E15" s="2">
        <f t="shared" si="0"/>
        <v>129.70287547061412</v>
      </c>
      <c r="F15" s="2">
        <v>213.87686951083612</v>
      </c>
      <c r="G15" s="2">
        <v>78.797681167194284</v>
      </c>
      <c r="H15" s="2">
        <f t="shared" si="1"/>
        <v>135.07918834364182</v>
      </c>
      <c r="I15" s="2">
        <v>228.59792384881609</v>
      </c>
      <c r="J15" s="2">
        <v>82.174783181344907</v>
      </c>
      <c r="K15" s="2">
        <f t="shared" si="2"/>
        <v>146.42314066747119</v>
      </c>
      <c r="L15" s="2">
        <v>226.17191785555849</v>
      </c>
      <c r="M15" s="2">
        <v>94.105404229930031</v>
      </c>
      <c r="N15" s="2">
        <f t="shared" si="3"/>
        <v>132.06651362562846</v>
      </c>
      <c r="O15" s="2">
        <v>221.02712070531646</v>
      </c>
      <c r="P15" s="2">
        <v>114.80565380390004</v>
      </c>
      <c r="Q15" s="2">
        <f t="shared" si="4"/>
        <v>106.22146690141642</v>
      </c>
      <c r="R15" s="2">
        <v>210.47570337913831</v>
      </c>
      <c r="S15" s="2">
        <v>92.540487823400866</v>
      </c>
      <c r="T15" s="2">
        <f t="shared" si="5"/>
        <v>117.93521555573744</v>
      </c>
      <c r="U15" s="2">
        <v>239.93532328471835</v>
      </c>
      <c r="V15" s="2">
        <v>93.022961694900744</v>
      </c>
      <c r="W15" s="2">
        <f t="shared" si="6"/>
        <v>146.91236158981761</v>
      </c>
      <c r="X15" s="2">
        <v>249.0849172472723</v>
      </c>
      <c r="Y15" s="2">
        <v>106.74620946400256</v>
      </c>
      <c r="Z15" s="2">
        <f t="shared" si="7"/>
        <v>142.33870778326974</v>
      </c>
      <c r="AA15" s="2">
        <v>279</v>
      </c>
      <c r="AB15" s="2">
        <v>127</v>
      </c>
      <c r="AC15" s="2">
        <f t="shared" si="8"/>
        <v>152</v>
      </c>
      <c r="AD15" s="2">
        <v>319</v>
      </c>
      <c r="AE15" s="2">
        <v>140.51301813902958</v>
      </c>
      <c r="AF15" s="2">
        <f t="shared" si="9"/>
        <v>178.48698186097042</v>
      </c>
      <c r="AG15" s="2">
        <v>364.91071013581069</v>
      </c>
      <c r="AH15" s="2">
        <v>142.0194471740395</v>
      </c>
      <c r="AI15" s="2">
        <f t="shared" si="10"/>
        <v>222.89126296177119</v>
      </c>
      <c r="AJ15" s="2">
        <v>402</v>
      </c>
      <c r="AK15" s="2">
        <v>165</v>
      </c>
      <c r="AL15" s="2">
        <f t="shared" si="11"/>
        <v>237</v>
      </c>
      <c r="AM15" s="2">
        <v>435.39288120843139</v>
      </c>
      <c r="AN15" s="2">
        <v>205.20434348579207</v>
      </c>
      <c r="AO15" s="2">
        <f t="shared" si="12"/>
        <v>230.18853772263932</v>
      </c>
      <c r="AP15" s="2">
        <v>387.15984950551149</v>
      </c>
      <c r="AQ15" s="2">
        <v>190.85525543444965</v>
      </c>
      <c r="AR15" s="2">
        <f t="shared" si="13"/>
        <v>196.30459407106184</v>
      </c>
      <c r="AS15" s="2">
        <v>585.96312964257447</v>
      </c>
      <c r="AT15" s="2">
        <v>266.72618048500368</v>
      </c>
      <c r="AU15" s="2">
        <f t="shared" si="14"/>
        <v>319.23694915757079</v>
      </c>
      <c r="AV15" s="2">
        <v>634.25518192244647</v>
      </c>
      <c r="AW15" s="2">
        <v>303.93445722943545</v>
      </c>
      <c r="AX15" s="2">
        <f t="shared" si="15"/>
        <v>330.32072469301102</v>
      </c>
      <c r="AY15" s="41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>
      <c r="A16" s="2"/>
      <c r="B16" s="14" t="s">
        <v>16</v>
      </c>
      <c r="C16" s="2">
        <v>166.25843159783909</v>
      </c>
      <c r="D16" s="2">
        <v>175.76292741352901</v>
      </c>
      <c r="E16" s="2">
        <f t="shared" si="0"/>
        <v>-9.5044958156899213</v>
      </c>
      <c r="F16" s="2">
        <v>208.76301219720619</v>
      </c>
      <c r="G16" s="2">
        <v>179.57142849670308</v>
      </c>
      <c r="H16" s="2">
        <f t="shared" si="1"/>
        <v>29.191583700503116</v>
      </c>
      <c r="I16" s="2">
        <v>229.8572016</v>
      </c>
      <c r="J16" s="2">
        <v>201.6016350942233</v>
      </c>
      <c r="K16" s="2">
        <f t="shared" si="2"/>
        <v>28.255566505776699</v>
      </c>
      <c r="L16" s="2">
        <v>274.21525200000002</v>
      </c>
      <c r="M16" s="2">
        <v>218.88633022661321</v>
      </c>
      <c r="N16" s="2">
        <f t="shared" si="3"/>
        <v>55.32892177338681</v>
      </c>
      <c r="O16" s="2">
        <v>251.58011620000005</v>
      </c>
      <c r="P16" s="2">
        <v>244.05347246402926</v>
      </c>
      <c r="Q16" s="2">
        <f t="shared" si="4"/>
        <v>7.5266437359707936</v>
      </c>
      <c r="R16" s="2">
        <v>212.60121249999997</v>
      </c>
      <c r="S16" s="2">
        <v>250.44922204066103</v>
      </c>
      <c r="T16" s="2">
        <f t="shared" si="5"/>
        <v>-37.848009540661053</v>
      </c>
      <c r="U16" s="2">
        <v>363.18919375000007</v>
      </c>
      <c r="V16" s="2">
        <v>262.78162504609577</v>
      </c>
      <c r="W16" s="2">
        <f t="shared" si="6"/>
        <v>100.4075687039043</v>
      </c>
      <c r="X16" s="2">
        <v>441</v>
      </c>
      <c r="Y16" s="2">
        <v>278.86859375121617</v>
      </c>
      <c r="Z16" s="2">
        <f t="shared" si="7"/>
        <v>162.13140624878383</v>
      </c>
      <c r="AA16" s="2">
        <v>513</v>
      </c>
      <c r="AB16" s="2">
        <v>296</v>
      </c>
      <c r="AC16" s="2">
        <f t="shared" si="8"/>
        <v>217</v>
      </c>
      <c r="AD16" s="2">
        <v>429.07109665747191</v>
      </c>
      <c r="AE16" s="2">
        <v>314.4618441363815</v>
      </c>
      <c r="AF16" s="2">
        <f t="shared" si="9"/>
        <v>114.60925252109041</v>
      </c>
      <c r="AG16" s="2">
        <v>410.30018640000003</v>
      </c>
      <c r="AH16" s="2">
        <v>373.18652626362842</v>
      </c>
      <c r="AI16" s="2">
        <f t="shared" si="10"/>
        <v>37.113660136371607</v>
      </c>
      <c r="AJ16" s="2">
        <v>385.32623999999998</v>
      </c>
      <c r="AK16" s="2">
        <v>392.92696478359642</v>
      </c>
      <c r="AL16" s="2">
        <f t="shared" si="11"/>
        <v>-7.6007247835964336</v>
      </c>
      <c r="AM16" s="2">
        <v>342.01050000000004</v>
      </c>
      <c r="AN16" s="2">
        <v>428.41674462722136</v>
      </c>
      <c r="AO16" s="2">
        <f t="shared" si="12"/>
        <v>-86.406244627221326</v>
      </c>
      <c r="AP16" s="2">
        <v>349.57814500000001</v>
      </c>
      <c r="AQ16" s="2">
        <v>410.92319834914508</v>
      </c>
      <c r="AR16" s="2">
        <f t="shared" si="13"/>
        <v>-61.345053349145076</v>
      </c>
      <c r="AS16" s="2">
        <v>575.93888000000004</v>
      </c>
      <c r="AT16" s="2">
        <v>452.63151873891854</v>
      </c>
      <c r="AU16" s="2">
        <f t="shared" si="14"/>
        <v>123.3073612610815</v>
      </c>
      <c r="AV16" s="2">
        <v>830.29575</v>
      </c>
      <c r="AW16" s="2">
        <v>501.3440679165335</v>
      </c>
      <c r="AX16" s="2">
        <f t="shared" si="15"/>
        <v>328.95168208346649</v>
      </c>
      <c r="AY16" s="41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1:81">
      <c r="A17" s="2"/>
      <c r="B17" s="14" t="s">
        <v>17</v>
      </c>
      <c r="C17" s="2"/>
      <c r="D17" s="2"/>
      <c r="E17" s="2"/>
      <c r="F17" s="2"/>
      <c r="G17" s="2"/>
      <c r="H17" s="2">
        <f t="shared" si="1"/>
        <v>0</v>
      </c>
      <c r="I17" s="2"/>
      <c r="J17" s="2"/>
      <c r="K17" s="2">
        <f t="shared" si="2"/>
        <v>0</v>
      </c>
      <c r="L17" s="2"/>
      <c r="M17" s="2"/>
      <c r="N17" s="2">
        <f t="shared" si="3"/>
        <v>0</v>
      </c>
      <c r="O17" s="2">
        <v>46.219563000000001</v>
      </c>
      <c r="P17" s="2">
        <v>47.677205999999998</v>
      </c>
      <c r="Q17" s="2">
        <f t="shared" si="4"/>
        <v>-1.4576429999999974</v>
      </c>
      <c r="R17" s="2">
        <v>40.054358246043812</v>
      </c>
      <c r="S17" s="2">
        <v>5.5737364737981867</v>
      </c>
      <c r="T17" s="2">
        <f t="shared" si="5"/>
        <v>34.480621772245627</v>
      </c>
      <c r="U17" s="2">
        <v>68.944094186481209</v>
      </c>
      <c r="V17" s="2">
        <v>8.4283785266097695</v>
      </c>
      <c r="W17" s="2">
        <f t="shared" si="6"/>
        <v>60.515715659871439</v>
      </c>
      <c r="X17" s="2">
        <v>52.80839054065482</v>
      </c>
      <c r="Y17" s="2">
        <v>7.5103382819385072</v>
      </c>
      <c r="Z17" s="2">
        <f t="shared" si="7"/>
        <v>45.298052258716311</v>
      </c>
      <c r="AA17" s="2">
        <v>43</v>
      </c>
      <c r="AB17" s="2">
        <v>10</v>
      </c>
      <c r="AC17" s="2">
        <f t="shared" si="8"/>
        <v>33</v>
      </c>
      <c r="AD17" s="2">
        <v>43.866713307347361</v>
      </c>
      <c r="AE17" s="2">
        <v>18.920977786644599</v>
      </c>
      <c r="AF17" s="2">
        <f t="shared" si="9"/>
        <v>24.945735520702762</v>
      </c>
      <c r="AG17" s="2">
        <v>67.921248173315547</v>
      </c>
      <c r="AH17" s="2">
        <v>49.073101805220489</v>
      </c>
      <c r="AI17" s="2">
        <f t="shared" si="10"/>
        <v>18.848146368095058</v>
      </c>
      <c r="AJ17" s="2">
        <v>71.963963576533047</v>
      </c>
      <c r="AK17" s="2">
        <v>53.962942685051004</v>
      </c>
      <c r="AL17" s="2">
        <f t="shared" si="11"/>
        <v>18.001020891482042</v>
      </c>
      <c r="AM17" s="2">
        <v>80.538275621002214</v>
      </c>
      <c r="AN17" s="2">
        <v>55.022941037943411</v>
      </c>
      <c r="AO17" s="2">
        <f t="shared" si="12"/>
        <v>25.515334583058802</v>
      </c>
      <c r="AP17" s="2">
        <v>79.731837742643663</v>
      </c>
      <c r="AQ17" s="2">
        <v>53.54867755256592</v>
      </c>
      <c r="AR17" s="2">
        <f t="shared" si="13"/>
        <v>26.183160190077743</v>
      </c>
      <c r="AS17" s="2">
        <v>83.296088181757597</v>
      </c>
      <c r="AT17" s="2">
        <v>56.035537131546064</v>
      </c>
      <c r="AU17" s="2">
        <f t="shared" si="14"/>
        <v>27.260551050211532</v>
      </c>
      <c r="AV17" s="2">
        <v>85.224080722952948</v>
      </c>
      <c r="AW17" s="2">
        <v>56.589061594930897</v>
      </c>
      <c r="AX17" s="2">
        <f t="shared" si="15"/>
        <v>28.635019128022051</v>
      </c>
      <c r="AY17" s="41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1:81">
      <c r="A18" s="2"/>
      <c r="B18" s="14" t="s">
        <v>18</v>
      </c>
      <c r="C18" s="2"/>
      <c r="D18" s="2"/>
      <c r="E18" s="2"/>
      <c r="F18" s="2"/>
      <c r="G18" s="2"/>
      <c r="H18" s="2">
        <f t="shared" si="1"/>
        <v>0</v>
      </c>
      <c r="I18" s="2"/>
      <c r="J18" s="2"/>
      <c r="K18" s="2">
        <f t="shared" si="2"/>
        <v>0</v>
      </c>
      <c r="L18" s="2"/>
      <c r="M18" s="2"/>
      <c r="N18" s="2">
        <f t="shared" si="3"/>
        <v>0</v>
      </c>
      <c r="O18" s="2">
        <v>0</v>
      </c>
      <c r="P18" s="2">
        <v>0</v>
      </c>
      <c r="Q18" s="2">
        <f t="shared" si="4"/>
        <v>0</v>
      </c>
      <c r="R18" s="2">
        <v>65.978999999999999</v>
      </c>
      <c r="S18" s="2">
        <v>0</v>
      </c>
      <c r="T18" s="2">
        <f t="shared" si="5"/>
        <v>65.978999999999999</v>
      </c>
      <c r="U18" s="2">
        <v>50</v>
      </c>
      <c r="V18" s="2">
        <v>0</v>
      </c>
      <c r="W18" s="2">
        <f t="shared" si="6"/>
        <v>50</v>
      </c>
      <c r="X18" s="2">
        <v>65</v>
      </c>
      <c r="Y18" s="2">
        <v>0</v>
      </c>
      <c r="Z18" s="2">
        <f t="shared" si="7"/>
        <v>65</v>
      </c>
      <c r="AA18" s="2">
        <v>72</v>
      </c>
      <c r="AB18" s="2">
        <v>0</v>
      </c>
      <c r="AC18" s="2">
        <f t="shared" si="8"/>
        <v>72</v>
      </c>
      <c r="AD18" s="2">
        <v>82</v>
      </c>
      <c r="AE18" s="2">
        <v>0</v>
      </c>
      <c r="AF18" s="2">
        <f t="shared" si="9"/>
        <v>82</v>
      </c>
      <c r="AG18" s="2">
        <v>98</v>
      </c>
      <c r="AH18" s="2">
        <v>0</v>
      </c>
      <c r="AI18" s="2">
        <f t="shared" si="10"/>
        <v>98</v>
      </c>
      <c r="AJ18" s="2">
        <v>175</v>
      </c>
      <c r="AK18" s="2">
        <v>0</v>
      </c>
      <c r="AL18" s="2">
        <f t="shared" si="11"/>
        <v>175</v>
      </c>
      <c r="AM18" s="2">
        <v>230</v>
      </c>
      <c r="AN18" s="2">
        <v>0</v>
      </c>
      <c r="AO18" s="2">
        <f t="shared" si="12"/>
        <v>230</v>
      </c>
      <c r="AP18" s="2">
        <v>245</v>
      </c>
      <c r="AQ18" s="2">
        <v>0</v>
      </c>
      <c r="AR18" s="2">
        <f t="shared" si="13"/>
        <v>245</v>
      </c>
      <c r="AS18" s="2">
        <v>265</v>
      </c>
      <c r="AT18" s="2">
        <v>0</v>
      </c>
      <c r="AU18" s="2">
        <f t="shared" si="14"/>
        <v>265</v>
      </c>
      <c r="AV18" s="2">
        <v>355</v>
      </c>
      <c r="AW18" s="2">
        <v>0</v>
      </c>
      <c r="AX18" s="2">
        <f t="shared" si="15"/>
        <v>355</v>
      </c>
      <c r="AY18" s="41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1:81">
      <c r="A19" s="2"/>
      <c r="B19" s="14" t="s">
        <v>19</v>
      </c>
      <c r="C19" s="2"/>
      <c r="D19" s="2"/>
      <c r="E19" s="2"/>
      <c r="F19" s="2"/>
      <c r="G19" s="2"/>
      <c r="H19" s="2">
        <f t="shared" si="1"/>
        <v>0</v>
      </c>
      <c r="I19" s="2"/>
      <c r="J19" s="2"/>
      <c r="K19" s="2">
        <f t="shared" si="2"/>
        <v>0</v>
      </c>
      <c r="L19" s="2"/>
      <c r="M19" s="2"/>
      <c r="N19" s="2">
        <f t="shared" si="3"/>
        <v>0</v>
      </c>
      <c r="O19" s="2">
        <v>0</v>
      </c>
      <c r="P19" s="2">
        <v>0</v>
      </c>
      <c r="Q19" s="2">
        <f t="shared" si="4"/>
        <v>0</v>
      </c>
      <c r="R19" s="2">
        <v>40.978637012997851</v>
      </c>
      <c r="S19" s="2">
        <v>38</v>
      </c>
      <c r="T19" s="2">
        <f t="shared" si="5"/>
        <v>2.9786370129978508</v>
      </c>
      <c r="U19" s="2">
        <v>34.421894250912523</v>
      </c>
      <c r="V19" s="2">
        <v>7.8834160931624666</v>
      </c>
      <c r="W19" s="2">
        <f t="shared" si="6"/>
        <v>26.538478157750056</v>
      </c>
      <c r="X19" s="2">
        <v>38.342148793321897</v>
      </c>
      <c r="Y19" s="2">
        <v>3.8880743066351071</v>
      </c>
      <c r="Z19" s="2">
        <f t="shared" si="7"/>
        <v>34.454074486686793</v>
      </c>
      <c r="AA19" s="2">
        <v>26</v>
      </c>
      <c r="AB19" s="2">
        <v>6</v>
      </c>
      <c r="AC19" s="2">
        <f t="shared" si="8"/>
        <v>20</v>
      </c>
      <c r="AD19" s="2">
        <v>29.36363186498053</v>
      </c>
      <c r="AE19" s="2">
        <v>5.52</v>
      </c>
      <c r="AF19" s="2">
        <f t="shared" si="9"/>
        <v>23.84363186498053</v>
      </c>
      <c r="AG19" s="2">
        <v>29.217083313389736</v>
      </c>
      <c r="AH19" s="2">
        <v>5.52</v>
      </c>
      <c r="AI19" s="2">
        <f t="shared" si="10"/>
        <v>23.697083313389737</v>
      </c>
      <c r="AJ19" s="2">
        <v>32.766040827791727</v>
      </c>
      <c r="AK19" s="2">
        <v>5.52</v>
      </c>
      <c r="AL19" s="2">
        <f t="shared" si="11"/>
        <v>27.246040827791727</v>
      </c>
      <c r="AM19" s="2">
        <v>40.456213803755077</v>
      </c>
      <c r="AN19" s="2">
        <v>5.52</v>
      </c>
      <c r="AO19" s="2">
        <f t="shared" si="12"/>
        <v>34.936213803755081</v>
      </c>
      <c r="AP19" s="2">
        <v>39.736533966234404</v>
      </c>
      <c r="AQ19" s="2">
        <v>5.52</v>
      </c>
      <c r="AR19" s="2">
        <f t="shared" si="13"/>
        <v>34.216533966234408</v>
      </c>
      <c r="AS19" s="2">
        <v>41.922683113051804</v>
      </c>
      <c r="AT19" s="2">
        <v>6.3686564637247773</v>
      </c>
      <c r="AU19" s="2">
        <f t="shared" si="14"/>
        <v>35.554026649327028</v>
      </c>
      <c r="AV19" s="2">
        <v>42.902422446498811</v>
      </c>
      <c r="AW19" s="2">
        <v>6.5126752284994343</v>
      </c>
      <c r="AX19" s="2">
        <f t="shared" si="15"/>
        <v>36.389747217999378</v>
      </c>
      <c r="AY19" s="41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1:81">
      <c r="A20" s="2"/>
      <c r="B20" s="14" t="s">
        <v>20</v>
      </c>
      <c r="C20" s="2">
        <v>27.528434072941291</v>
      </c>
      <c r="D20" s="2">
        <v>17.994182031845359</v>
      </c>
      <c r="E20" s="2">
        <f t="shared" si="0"/>
        <v>9.5342520410959324</v>
      </c>
      <c r="F20" s="2">
        <v>29.755378208662275</v>
      </c>
      <c r="G20" s="2">
        <v>19.961953804957339</v>
      </c>
      <c r="H20" s="2">
        <f t="shared" si="1"/>
        <v>9.7934244037049361</v>
      </c>
      <c r="I20" s="2">
        <v>33.835477042522179</v>
      </c>
      <c r="J20" s="2">
        <v>18.208099013274204</v>
      </c>
      <c r="K20" s="2">
        <f t="shared" si="2"/>
        <v>15.627378029247975</v>
      </c>
      <c r="L20" s="2">
        <v>37.097110943021207</v>
      </c>
      <c r="M20" s="2">
        <v>19.969402558031589</v>
      </c>
      <c r="N20" s="2">
        <f t="shared" si="3"/>
        <v>17.127708384989617</v>
      </c>
      <c r="O20" s="2">
        <v>41.188102730266927</v>
      </c>
      <c r="P20" s="2">
        <v>22.167093640148025</v>
      </c>
      <c r="Q20" s="2">
        <f t="shared" si="4"/>
        <v>19.021009090118902</v>
      </c>
      <c r="R20" s="2">
        <v>422.68180761804604</v>
      </c>
      <c r="S20" s="2">
        <v>317.12083765517497</v>
      </c>
      <c r="T20" s="2">
        <f t="shared" si="5"/>
        <v>105.56096996287107</v>
      </c>
      <c r="U20" s="2">
        <v>45.222919904150075</v>
      </c>
      <c r="V20" s="2">
        <v>27.317429202188514</v>
      </c>
      <c r="W20" s="2">
        <f t="shared" si="6"/>
        <v>17.905490701961561</v>
      </c>
      <c r="X20" s="2">
        <v>48.001636747450185</v>
      </c>
      <c r="Y20" s="2">
        <v>29.056470451694928</v>
      </c>
      <c r="Z20" s="2">
        <f t="shared" si="7"/>
        <v>18.945166295755257</v>
      </c>
      <c r="AA20" s="2">
        <v>50.339681778900683</v>
      </c>
      <c r="AB20" s="2">
        <v>30.436440930290125</v>
      </c>
      <c r="AC20" s="2">
        <f t="shared" si="8"/>
        <v>19.903240848610558</v>
      </c>
      <c r="AD20" s="2">
        <v>72.985031321896571</v>
      </c>
      <c r="AE20" s="2">
        <v>34.312155953310757</v>
      </c>
      <c r="AF20" s="2">
        <f t="shared" si="9"/>
        <v>38.672875368585814</v>
      </c>
      <c r="AG20" s="2">
        <v>57.172231082585391</v>
      </c>
      <c r="AH20" s="2">
        <v>37.194668122523609</v>
      </c>
      <c r="AI20" s="2">
        <f t="shared" si="10"/>
        <v>19.977562960061782</v>
      </c>
      <c r="AJ20" s="2">
        <v>55.185615029089526</v>
      </c>
      <c r="AK20" s="2">
        <v>39.926891027452498</v>
      </c>
      <c r="AL20" s="2">
        <f t="shared" si="11"/>
        <v>15.258724001637027</v>
      </c>
      <c r="AM20" s="2">
        <v>68.449946545377927</v>
      </c>
      <c r="AN20" s="2">
        <v>46.77811640426161</v>
      </c>
      <c r="AO20" s="2">
        <f t="shared" si="12"/>
        <v>21.671830141116317</v>
      </c>
      <c r="AP20" s="2">
        <v>74.58363841918478</v>
      </c>
      <c r="AQ20" s="2">
        <v>46.358884799494767</v>
      </c>
      <c r="AR20" s="2">
        <f t="shared" si="13"/>
        <v>28.224753619690013</v>
      </c>
      <c r="AS20" s="2">
        <v>80.367511371178892</v>
      </c>
      <c r="AT20" s="2">
        <v>49.749020529029664</v>
      </c>
      <c r="AU20" s="2">
        <f t="shared" si="14"/>
        <v>30.618490842149228</v>
      </c>
      <c r="AV20" s="2">
        <v>90.670224038184429</v>
      </c>
      <c r="AW20" s="2">
        <v>55.204144086892953</v>
      </c>
      <c r="AX20" s="2">
        <f t="shared" si="15"/>
        <v>35.466079951291476</v>
      </c>
      <c r="AY20" s="41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1:81">
      <c r="A21" s="2"/>
      <c r="B21" s="14" t="s">
        <v>21</v>
      </c>
      <c r="C21" s="2">
        <v>208.18998251473141</v>
      </c>
      <c r="D21" s="2">
        <v>234.8782137301379</v>
      </c>
      <c r="E21" s="2">
        <f t="shared" si="0"/>
        <v>-26.688231215406489</v>
      </c>
      <c r="F21" s="2">
        <v>223</v>
      </c>
      <c r="G21" s="2">
        <v>252</v>
      </c>
      <c r="H21" s="2">
        <f t="shared" si="1"/>
        <v>-29</v>
      </c>
      <c r="I21" s="2">
        <v>224</v>
      </c>
      <c r="J21" s="2">
        <v>253</v>
      </c>
      <c r="K21" s="2">
        <f t="shared" si="2"/>
        <v>-29</v>
      </c>
      <c r="L21" s="2">
        <v>227</v>
      </c>
      <c r="M21" s="2">
        <v>274</v>
      </c>
      <c r="N21" s="2">
        <f t="shared" si="3"/>
        <v>-47</v>
      </c>
      <c r="O21" s="2">
        <v>184.4138394050081</v>
      </c>
      <c r="P21" s="2">
        <v>234</v>
      </c>
      <c r="Q21" s="2">
        <f t="shared" si="4"/>
        <v>-49.586160594991895</v>
      </c>
      <c r="R21" s="2">
        <v>167.55471841915136</v>
      </c>
      <c r="S21" s="2">
        <v>246.7920908392453</v>
      </c>
      <c r="T21" s="2">
        <f t="shared" si="5"/>
        <v>-79.237372420093948</v>
      </c>
      <c r="U21" s="2">
        <v>171.23063937480578</v>
      </c>
      <c r="V21" s="2">
        <v>304.88285101103969</v>
      </c>
      <c r="W21" s="2">
        <f t="shared" si="6"/>
        <v>-133.65221163623391</v>
      </c>
      <c r="X21" s="2">
        <v>181.52298010629198</v>
      </c>
      <c r="Y21" s="2">
        <v>298.57210776705398</v>
      </c>
      <c r="Z21" s="2">
        <f t="shared" si="7"/>
        <v>-117.049127660762</v>
      </c>
      <c r="AA21" s="2">
        <v>178</v>
      </c>
      <c r="AB21" s="2">
        <v>315.15300212722826</v>
      </c>
      <c r="AC21" s="2">
        <f t="shared" si="8"/>
        <v>-137.15300212722826</v>
      </c>
      <c r="AD21" s="2">
        <v>187.63863414145106</v>
      </c>
      <c r="AE21" s="2">
        <v>322.05159039409779</v>
      </c>
      <c r="AF21" s="2">
        <f t="shared" si="9"/>
        <v>-134.41295625264672</v>
      </c>
      <c r="AG21" s="2">
        <v>190.46179101951867</v>
      </c>
      <c r="AH21" s="2">
        <v>328.59920981840611</v>
      </c>
      <c r="AI21" s="2">
        <f t="shared" si="10"/>
        <v>-138.13741879888744</v>
      </c>
      <c r="AJ21" s="2">
        <v>196.33915928537658</v>
      </c>
      <c r="AK21" s="2">
        <v>349.35076807413867</v>
      </c>
      <c r="AL21" s="2">
        <f t="shared" si="11"/>
        <v>-153.01160878876209</v>
      </c>
      <c r="AM21" s="2">
        <v>221.58394654667109</v>
      </c>
      <c r="AN21" s="2">
        <v>330.49294611257147</v>
      </c>
      <c r="AO21" s="2">
        <f t="shared" si="12"/>
        <v>-108.90899956590039</v>
      </c>
      <c r="AP21" s="2">
        <v>219.19450196468935</v>
      </c>
      <c r="AQ21" s="2">
        <v>319.18746932164089</v>
      </c>
      <c r="AR21" s="2">
        <f t="shared" si="13"/>
        <v>-99.992967356951539</v>
      </c>
      <c r="AS21" s="2">
        <v>245.46316466478135</v>
      </c>
      <c r="AT21" s="2">
        <v>347.80345917136674</v>
      </c>
      <c r="AU21" s="2">
        <f t="shared" si="14"/>
        <v>-102.34029450658539</v>
      </c>
      <c r="AV21" s="2">
        <v>265.7750590466074</v>
      </c>
      <c r="AW21" s="2">
        <v>373.30742173288979</v>
      </c>
      <c r="AX21" s="2">
        <f t="shared" si="15"/>
        <v>-107.5323626862824</v>
      </c>
      <c r="AY21" s="41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1:81" ht="15" customHeight="1">
      <c r="A22" s="2"/>
      <c r="B22" s="14" t="s">
        <v>22</v>
      </c>
      <c r="C22" s="2"/>
      <c r="D22" s="2"/>
      <c r="E22" s="2"/>
      <c r="F22" s="2"/>
      <c r="G22" s="2"/>
      <c r="H22" s="2">
        <f t="shared" si="1"/>
        <v>0</v>
      </c>
      <c r="I22" s="2"/>
      <c r="J22" s="2"/>
      <c r="K22" s="2">
        <f t="shared" si="2"/>
        <v>0</v>
      </c>
      <c r="L22" s="2"/>
      <c r="M22" s="2"/>
      <c r="N22" s="2">
        <f t="shared" si="3"/>
        <v>0</v>
      </c>
      <c r="O22" s="2">
        <v>0</v>
      </c>
      <c r="P22" s="2">
        <v>0</v>
      </c>
      <c r="Q22" s="2">
        <f t="shared" si="4"/>
        <v>0</v>
      </c>
      <c r="R22" s="2">
        <v>0</v>
      </c>
      <c r="S22" s="2">
        <v>0</v>
      </c>
      <c r="T22" s="2">
        <f t="shared" si="5"/>
        <v>0</v>
      </c>
      <c r="U22" s="2">
        <v>0</v>
      </c>
      <c r="V22" s="2">
        <v>38.840000000000003</v>
      </c>
      <c r="W22" s="2">
        <f t="shared" si="6"/>
        <v>-38.840000000000003</v>
      </c>
      <c r="X22" s="2">
        <v>0</v>
      </c>
      <c r="Y22" s="2">
        <v>38.840000000000003</v>
      </c>
      <c r="Z22" s="2">
        <f t="shared" si="7"/>
        <v>-38.840000000000003</v>
      </c>
      <c r="AA22" s="2">
        <v>0</v>
      </c>
      <c r="AB22" s="2">
        <v>30</v>
      </c>
      <c r="AC22" s="2">
        <f t="shared" si="8"/>
        <v>-30</v>
      </c>
      <c r="AD22" s="2">
        <v>0</v>
      </c>
      <c r="AE22" s="2">
        <v>6</v>
      </c>
      <c r="AF22" s="2">
        <f t="shared" si="9"/>
        <v>-6</v>
      </c>
      <c r="AG22" s="2">
        <v>0</v>
      </c>
      <c r="AH22" s="2">
        <v>6</v>
      </c>
      <c r="AI22" s="2">
        <f t="shared" si="10"/>
        <v>-6</v>
      </c>
      <c r="AJ22" s="2">
        <v>0</v>
      </c>
      <c r="AK22" s="2">
        <v>6</v>
      </c>
      <c r="AL22" s="2">
        <f t="shared" si="11"/>
        <v>-6</v>
      </c>
      <c r="AM22" s="2">
        <v>0</v>
      </c>
      <c r="AN22" s="2">
        <v>6</v>
      </c>
      <c r="AO22" s="2">
        <f t="shared" si="12"/>
        <v>-6</v>
      </c>
      <c r="AP22" s="2">
        <v>0</v>
      </c>
      <c r="AQ22" s="2">
        <v>0</v>
      </c>
      <c r="AR22" s="2">
        <f t="shared" si="13"/>
        <v>0</v>
      </c>
      <c r="AS22" s="2">
        <v>0</v>
      </c>
      <c r="AT22" s="2">
        <v>0</v>
      </c>
      <c r="AU22" s="2">
        <f t="shared" si="14"/>
        <v>0</v>
      </c>
      <c r="AV22" s="2">
        <v>0</v>
      </c>
      <c r="AW22" s="2">
        <v>0</v>
      </c>
      <c r="AX22" s="2">
        <f t="shared" si="15"/>
        <v>0</v>
      </c>
      <c r="AY22" s="41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>
      <c r="A23" s="2"/>
      <c r="B23" s="14" t="s">
        <v>23</v>
      </c>
      <c r="C23" s="2">
        <v>24.279584077713551</v>
      </c>
      <c r="D23" s="2">
        <v>30.850739142989038</v>
      </c>
      <c r="E23" s="2">
        <f t="shared" si="0"/>
        <v>-6.5711550652754873</v>
      </c>
      <c r="F23" s="2">
        <v>25.025843661536044</v>
      </c>
      <c r="G23" s="2">
        <v>31.4553566849928</v>
      </c>
      <c r="H23" s="2">
        <f t="shared" si="1"/>
        <v>-6.4295130234567566</v>
      </c>
      <c r="I23" s="2">
        <v>25.00994363867941</v>
      </c>
      <c r="J23" s="2">
        <v>33.61345685286576</v>
      </c>
      <c r="K23" s="2">
        <f t="shared" si="2"/>
        <v>-8.60351321418635</v>
      </c>
      <c r="L23" s="2">
        <v>24.867784755717626</v>
      </c>
      <c r="M23" s="2">
        <v>25.303737130032992</v>
      </c>
      <c r="N23" s="2">
        <f t="shared" si="3"/>
        <v>-0.4359523743153666</v>
      </c>
      <c r="O23" s="2">
        <v>23.94978205949176</v>
      </c>
      <c r="P23" s="2">
        <v>30.362712085044301</v>
      </c>
      <c r="Q23" s="2">
        <f t="shared" si="4"/>
        <v>-6.4129300255525408</v>
      </c>
      <c r="R23" s="2">
        <v>21.521237292489303</v>
      </c>
      <c r="S23" s="2">
        <v>14.756739181213526</v>
      </c>
      <c r="T23" s="2">
        <f t="shared" si="5"/>
        <v>6.7644981112757776</v>
      </c>
      <c r="U23" s="2">
        <v>21.081258062852445</v>
      </c>
      <c r="V23" s="2">
        <v>31.427385301519379</v>
      </c>
      <c r="W23" s="2">
        <f t="shared" si="6"/>
        <v>-10.346127238666934</v>
      </c>
      <c r="X23" s="2">
        <v>21.48103103835081</v>
      </c>
      <c r="Y23" s="2">
        <v>33</v>
      </c>
      <c r="Z23" s="2">
        <f t="shared" si="7"/>
        <v>-11.51896896164919</v>
      </c>
      <c r="AA23" s="2">
        <v>20.324994296240845</v>
      </c>
      <c r="AB23" s="2">
        <v>35.488488851229562</v>
      </c>
      <c r="AC23" s="2">
        <f t="shared" si="8"/>
        <v>-15.163494554988716</v>
      </c>
      <c r="AD23" s="2">
        <v>21.395650779439499</v>
      </c>
      <c r="AE23" s="2">
        <v>37.397169643099261</v>
      </c>
      <c r="AF23" s="2">
        <f t="shared" si="9"/>
        <v>-16.001518863659761</v>
      </c>
      <c r="AG23" s="2">
        <v>21.174838864434903</v>
      </c>
      <c r="AH23" s="2">
        <v>35.113477652297981</v>
      </c>
      <c r="AI23" s="2">
        <f t="shared" si="10"/>
        <v>-13.938638787863077</v>
      </c>
      <c r="AJ23" s="2">
        <v>20.296296785425316</v>
      </c>
      <c r="AK23" s="2">
        <v>34.142950954062201</v>
      </c>
      <c r="AL23" s="2">
        <f t="shared" si="11"/>
        <v>-13.846654168636885</v>
      </c>
      <c r="AM23" s="2">
        <v>20.92612194802992</v>
      </c>
      <c r="AN23" s="2">
        <v>34.851946618029551</v>
      </c>
      <c r="AO23" s="2">
        <f t="shared" si="12"/>
        <v>-13.925824669999631</v>
      </c>
      <c r="AP23" s="2">
        <v>18.961830876836075</v>
      </c>
      <c r="AQ23" s="2">
        <v>35.026917774304373</v>
      </c>
      <c r="AR23" s="2">
        <f t="shared" si="13"/>
        <v>-16.065086897468298</v>
      </c>
      <c r="AS23" s="2">
        <v>20.656067643621029</v>
      </c>
      <c r="AT23" s="2">
        <v>38.10207520111274</v>
      </c>
      <c r="AU23" s="2">
        <f t="shared" si="14"/>
        <v>-17.446007557491711</v>
      </c>
      <c r="AV23" s="2">
        <v>21.990796072841636</v>
      </c>
      <c r="AW23" s="2">
        <v>39.015542507447378</v>
      </c>
      <c r="AX23" s="2">
        <f t="shared" si="15"/>
        <v>-17.024746434605742</v>
      </c>
      <c r="AY23" s="41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>
      <c r="A24" s="2"/>
      <c r="B24" s="14"/>
      <c r="C24" s="2"/>
      <c r="D24" s="2"/>
      <c r="E24" s="17"/>
      <c r="F24" s="2"/>
      <c r="G24" s="2"/>
      <c r="H24" s="17"/>
      <c r="I24" s="2"/>
      <c r="J24" s="2"/>
      <c r="K24" s="17"/>
      <c r="L24" s="2"/>
      <c r="M24" s="2"/>
      <c r="N24" s="17"/>
      <c r="O24" s="2"/>
      <c r="P24" s="2"/>
      <c r="Q24" s="17"/>
      <c r="R24" s="2"/>
      <c r="S24" s="2"/>
      <c r="T24" s="17"/>
      <c r="U24" s="2"/>
      <c r="V24" s="2"/>
      <c r="W24" s="17"/>
      <c r="X24" s="2"/>
      <c r="Y24" s="2"/>
      <c r="Z24" s="17"/>
      <c r="AA24" s="2"/>
      <c r="AB24" s="2"/>
      <c r="AC24" s="17"/>
      <c r="AD24" s="2"/>
      <c r="AE24" s="2"/>
      <c r="AF24" s="17"/>
      <c r="AG24" s="2"/>
      <c r="AH24" s="2"/>
      <c r="AI24" s="17"/>
      <c r="AJ24" s="2"/>
      <c r="AK24" s="2"/>
      <c r="AL24" s="17"/>
      <c r="AM24" s="2"/>
      <c r="AN24" s="2"/>
      <c r="AO24" s="17"/>
      <c r="AP24" s="2"/>
      <c r="AQ24" s="2"/>
      <c r="AR24" s="17"/>
      <c r="AS24" s="2"/>
      <c r="AT24" s="2"/>
      <c r="AU24" s="17"/>
      <c r="AV24" s="2"/>
      <c r="AW24" s="2"/>
      <c r="AX24" s="17"/>
      <c r="AY24" s="40"/>
      <c r="AZ24" s="19"/>
      <c r="BA24" s="19"/>
      <c r="BB24" s="19"/>
      <c r="BC24" s="18"/>
      <c r="BD24" s="18"/>
      <c r="BE24" s="18"/>
      <c r="BF24" s="19"/>
      <c r="BG24" s="19"/>
      <c r="BH24" s="19"/>
      <c r="BI24" s="19"/>
      <c r="BJ24" s="19"/>
      <c r="BK24" s="19"/>
      <c r="BL24" s="18"/>
      <c r="BM24" s="18"/>
      <c r="BN24" s="18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1:81" s="20" customFormat="1">
      <c r="A25" s="15" t="s">
        <v>24</v>
      </c>
      <c r="B25" s="16" t="s">
        <v>25</v>
      </c>
      <c r="C25" s="17">
        <f>C26+C27+C28</f>
        <v>175.07946192561192</v>
      </c>
      <c r="D25" s="17">
        <f>D26+D27+D28</f>
        <v>378.81442595312353</v>
      </c>
      <c r="E25" s="17">
        <f t="shared" si="0"/>
        <v>-203.73496402751161</v>
      </c>
      <c r="F25" s="17">
        <f>F26+F27+F28</f>
        <v>233.72651922372816</v>
      </c>
      <c r="G25" s="17">
        <f>G26+G27+G28</f>
        <v>393.27542446047323</v>
      </c>
      <c r="H25" s="17">
        <f t="shared" si="1"/>
        <v>-159.54890523674507</v>
      </c>
      <c r="I25" s="17">
        <f>I26+I27+I28</f>
        <v>213.72660050026911</v>
      </c>
      <c r="J25" s="17">
        <f>J26+J27+J28</f>
        <v>393.56779096324311</v>
      </c>
      <c r="K25" s="17">
        <f t="shared" si="2"/>
        <v>-179.841190462974</v>
      </c>
      <c r="L25" s="17">
        <f>L26+L27+L28</f>
        <v>167.01070150551269</v>
      </c>
      <c r="M25" s="17">
        <f>M26+M27+M28</f>
        <v>420.73600398564963</v>
      </c>
      <c r="N25" s="17">
        <f t="shared" si="3"/>
        <v>-253.72530248013695</v>
      </c>
      <c r="O25" s="17">
        <f>O26+O27+O28</f>
        <v>151.63819311804491</v>
      </c>
      <c r="P25" s="17">
        <f>P26+P27+P28</f>
        <v>456.21329881476265</v>
      </c>
      <c r="Q25" s="17">
        <f t="shared" si="4"/>
        <v>-304.57510569671774</v>
      </c>
      <c r="R25" s="17">
        <f>R26+R27+R28</f>
        <v>107.88685741985073</v>
      </c>
      <c r="S25" s="17">
        <f>S26+S27+S28</f>
        <v>374.54303772583842</v>
      </c>
      <c r="T25" s="17">
        <f t="shared" si="5"/>
        <v>-266.65618030598768</v>
      </c>
      <c r="U25" s="17">
        <f>U26+U27+U28</f>
        <v>75.321834415434751</v>
      </c>
      <c r="V25" s="17">
        <f>V26+V27+V28</f>
        <v>327.81515680316903</v>
      </c>
      <c r="W25" s="17">
        <f t="shared" si="6"/>
        <v>-252.49332238773428</v>
      </c>
      <c r="X25" s="17">
        <f>X26+X27+X28</f>
        <v>169.95384105822589</v>
      </c>
      <c r="Y25" s="17">
        <f>Y26+Y27+Y28</f>
        <v>341.69137705576924</v>
      </c>
      <c r="Z25" s="17">
        <f t="shared" si="7"/>
        <v>-171.73753599754335</v>
      </c>
      <c r="AA25" s="17">
        <f>AA26+AA27+AA28</f>
        <v>156.91045062312892</v>
      </c>
      <c r="AB25" s="17">
        <f>AB26+AB27+AB28</f>
        <v>359.85568883194276</v>
      </c>
      <c r="AC25" s="17">
        <f t="shared" si="8"/>
        <v>-202.94523820881383</v>
      </c>
      <c r="AD25" s="17">
        <f>AD26+AD27+AD28</f>
        <v>35.363163092098084</v>
      </c>
      <c r="AE25" s="17">
        <f>AE26+AE27+AE28</f>
        <v>334.84000385948508</v>
      </c>
      <c r="AF25" s="17">
        <f t="shared" si="9"/>
        <v>-299.47684076738699</v>
      </c>
      <c r="AG25" s="17">
        <f>AG26+AG27+AG28</f>
        <v>311.18292050522922</v>
      </c>
      <c r="AH25" s="17">
        <f>AH26+AH27+AH28</f>
        <v>700.05028312622653</v>
      </c>
      <c r="AI25" s="17">
        <f t="shared" si="10"/>
        <v>-388.86736262099731</v>
      </c>
      <c r="AJ25" s="17">
        <f>AJ26+AJ27+AJ28</f>
        <v>449.10483502768159</v>
      </c>
      <c r="AK25" s="17">
        <f>AK26+AK27+AK28</f>
        <v>806.92684430450697</v>
      </c>
      <c r="AL25" s="17">
        <f t="shared" si="11"/>
        <v>-357.82200927682538</v>
      </c>
      <c r="AM25" s="17">
        <f>AM26+AM27+AM28</f>
        <v>-31.982036705862122</v>
      </c>
      <c r="AN25" s="17">
        <f>AN26+AN27+AN28</f>
        <v>940.41050164561284</v>
      </c>
      <c r="AO25" s="17">
        <f t="shared" si="12"/>
        <v>-972.39253835147497</v>
      </c>
      <c r="AP25" s="17">
        <f>AP26+AP27+AP28</f>
        <v>115.76840964107095</v>
      </c>
      <c r="AQ25" s="17">
        <f>AQ26+AQ27+AQ28</f>
        <v>603.22985126465005</v>
      </c>
      <c r="AR25" s="17">
        <f t="shared" si="13"/>
        <v>-487.46144162357911</v>
      </c>
      <c r="AS25" s="17">
        <f>AS26+AS27+AS28</f>
        <v>323.25889435640204</v>
      </c>
      <c r="AT25" s="17">
        <f>AT26+AT27+AT28</f>
        <v>940.14319663130527</v>
      </c>
      <c r="AU25" s="17">
        <f t="shared" si="14"/>
        <v>-616.88430227490323</v>
      </c>
      <c r="AV25" s="17">
        <f>AV26+AV27+AV28</f>
        <v>466.58765628734568</v>
      </c>
      <c r="AW25" s="17">
        <f>AW26+AW27+AW28</f>
        <v>1113.5896173317287</v>
      </c>
      <c r="AX25" s="17">
        <f t="shared" si="15"/>
        <v>-647.00196104438305</v>
      </c>
      <c r="AY25" s="40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</row>
    <row r="26" spans="1:81">
      <c r="A26" s="2"/>
      <c r="B26" s="14" t="s">
        <v>26</v>
      </c>
      <c r="C26" s="2">
        <v>11.025593439920129</v>
      </c>
      <c r="D26" s="2">
        <v>12.24592213267402</v>
      </c>
      <c r="E26" s="2">
        <f t="shared" si="0"/>
        <v>-1.2203286927538901</v>
      </c>
      <c r="F26" s="2">
        <v>11.726259950417344</v>
      </c>
      <c r="G26" s="2">
        <v>13.287352579097773</v>
      </c>
      <c r="H26" s="2">
        <f t="shared" si="1"/>
        <v>-1.561092628680429</v>
      </c>
      <c r="I26" s="2">
        <v>11.786034008751358</v>
      </c>
      <c r="J26" s="2">
        <v>13.328712469695422</v>
      </c>
      <c r="K26" s="2">
        <f t="shared" si="2"/>
        <v>-1.5426784609440638</v>
      </c>
      <c r="L26" s="2">
        <v>11.941252595082432</v>
      </c>
      <c r="M26" s="2">
        <v>13.546992517529773</v>
      </c>
      <c r="N26" s="2">
        <f t="shared" si="3"/>
        <v>-1.6057399224473414</v>
      </c>
      <c r="O26" s="2">
        <v>12.138600126579375</v>
      </c>
      <c r="P26" s="2">
        <v>14.257163586284786</v>
      </c>
      <c r="Q26" s="2">
        <f t="shared" si="4"/>
        <v>-2.1185634597054115</v>
      </c>
      <c r="R26" s="2">
        <v>14.432716559612501</v>
      </c>
      <c r="S26" s="2">
        <v>16.556732318992786</v>
      </c>
      <c r="T26" s="2">
        <f t="shared" si="5"/>
        <v>-2.1240157593802849</v>
      </c>
      <c r="U26" s="2">
        <v>9.0121389144634634</v>
      </c>
      <c r="V26" s="2">
        <v>13.463707034971646</v>
      </c>
      <c r="W26" s="2">
        <f t="shared" si="6"/>
        <v>-4.451568120508183</v>
      </c>
      <c r="X26" s="2">
        <v>9.5538410582258919</v>
      </c>
      <c r="Y26" s="2">
        <v>15.049700429189357</v>
      </c>
      <c r="Z26" s="2">
        <f t="shared" si="7"/>
        <v>-5.4958593709634656</v>
      </c>
      <c r="AA26" s="2">
        <v>9.9104506231289236</v>
      </c>
      <c r="AB26" s="2">
        <v>15.855688831942775</v>
      </c>
      <c r="AC26" s="2">
        <f t="shared" si="8"/>
        <v>-5.9452382088138513</v>
      </c>
      <c r="AD26" s="2">
        <v>7.0544241009692108</v>
      </c>
      <c r="AE26" s="2">
        <v>16.403735223315675</v>
      </c>
      <c r="AF26" s="2">
        <f t="shared" si="9"/>
        <v>-9.3493111223464638</v>
      </c>
      <c r="AG26" s="2">
        <v>5.7185247085836783</v>
      </c>
      <c r="AH26" s="2">
        <v>16.709028398881774</v>
      </c>
      <c r="AI26" s="2">
        <f t="shared" si="10"/>
        <v>-10.990503690298095</v>
      </c>
      <c r="AJ26" s="2">
        <v>5.7862214864708186</v>
      </c>
      <c r="AK26" s="2">
        <v>16.923331123168978</v>
      </c>
      <c r="AL26" s="2">
        <f t="shared" si="11"/>
        <v>-11.13710963669816</v>
      </c>
      <c r="AM26" s="2">
        <v>6.4250373879980005</v>
      </c>
      <c r="AN26" s="2">
        <v>20.167851316968612</v>
      </c>
      <c r="AO26" s="2">
        <f t="shared" si="12"/>
        <v>-13.742813928970612</v>
      </c>
      <c r="AP26" s="2">
        <v>6.455821339371985</v>
      </c>
      <c r="AQ26" s="2">
        <v>17.20228963850434</v>
      </c>
      <c r="AR26" s="2">
        <f t="shared" si="13"/>
        <v>-10.746468299132355</v>
      </c>
      <c r="AS26" s="2">
        <v>7.1584691809659997</v>
      </c>
      <c r="AT26" s="2">
        <v>18.053806329784386</v>
      </c>
      <c r="AU26" s="2">
        <f t="shared" si="14"/>
        <v>-10.895337148818387</v>
      </c>
      <c r="AV26" s="2">
        <v>8.1740665163033412</v>
      </c>
      <c r="AW26" s="2">
        <v>19.287773059189838</v>
      </c>
      <c r="AX26" s="2">
        <f t="shared" si="15"/>
        <v>-11.113706542886497</v>
      </c>
      <c r="AY26" s="41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spans="1:81">
      <c r="A27" s="2"/>
      <c r="B27" s="14" t="s">
        <v>27</v>
      </c>
      <c r="C27" s="2">
        <v>1.43343901734031</v>
      </c>
      <c r="D27" s="2">
        <v>64.253744020750489</v>
      </c>
      <c r="E27" s="2">
        <f t="shared" si="0"/>
        <v>-62.820305003410176</v>
      </c>
      <c r="F27" s="2">
        <v>2.0002592733108262</v>
      </c>
      <c r="G27" s="2">
        <v>76.88807188137541</v>
      </c>
      <c r="H27" s="2">
        <f t="shared" si="1"/>
        <v>-74.887812608064579</v>
      </c>
      <c r="I27" s="2">
        <v>2.0350026916298849</v>
      </c>
      <c r="J27" s="2">
        <v>91.013753456371361</v>
      </c>
      <c r="K27" s="2">
        <f t="shared" si="2"/>
        <v>-88.978750764741477</v>
      </c>
      <c r="L27" s="2">
        <v>2.0511940514142086</v>
      </c>
      <c r="M27" s="2">
        <v>111.30638929232965</v>
      </c>
      <c r="N27" s="2">
        <f t="shared" si="3"/>
        <v>-109.25519524091544</v>
      </c>
      <c r="O27" s="2">
        <v>2.1270728749061103</v>
      </c>
      <c r="P27" s="2">
        <v>110.29597366901722</v>
      </c>
      <c r="Q27" s="2">
        <f t="shared" si="4"/>
        <v>-108.16890079411111</v>
      </c>
      <c r="R27" s="2">
        <v>3</v>
      </c>
      <c r="S27" s="2">
        <v>103.52501974893892</v>
      </c>
      <c r="T27" s="2">
        <f t="shared" si="5"/>
        <v>-100.52501974893892</v>
      </c>
      <c r="U27" s="2">
        <v>2.4</v>
      </c>
      <c r="V27" s="2">
        <v>98.063454208089084</v>
      </c>
      <c r="W27" s="2">
        <f t="shared" si="6"/>
        <v>-95.663454208089078</v>
      </c>
      <c r="X27" s="2">
        <v>2.4</v>
      </c>
      <c r="Y27" s="2">
        <v>91.64167662657988</v>
      </c>
      <c r="Z27" s="2">
        <f t="shared" si="7"/>
        <v>-89.241676626579874</v>
      </c>
      <c r="AA27" s="2">
        <v>3</v>
      </c>
      <c r="AB27" s="2">
        <v>95</v>
      </c>
      <c r="AC27" s="2">
        <f t="shared" si="8"/>
        <v>-92</v>
      </c>
      <c r="AD27" s="2">
        <v>2.8333333333333335</v>
      </c>
      <c r="AE27" s="2">
        <v>114.65839555000106</v>
      </c>
      <c r="AF27" s="2">
        <f t="shared" si="9"/>
        <v>-111.82506221666773</v>
      </c>
      <c r="AG27" s="2">
        <v>2.8333333333333335</v>
      </c>
      <c r="AH27" s="2">
        <v>362.34581782117942</v>
      </c>
      <c r="AI27" s="2">
        <f t="shared" si="10"/>
        <v>-359.51248448784611</v>
      </c>
      <c r="AJ27" s="2">
        <v>2.8333333333333335</v>
      </c>
      <c r="AK27" s="2">
        <v>348.99958666014072</v>
      </c>
      <c r="AL27" s="2">
        <f t="shared" si="11"/>
        <v>-346.16625332680741</v>
      </c>
      <c r="AM27" s="2">
        <v>6.0416666666666661</v>
      </c>
      <c r="AN27" s="2">
        <v>469.87183401516631</v>
      </c>
      <c r="AO27" s="2">
        <f t="shared" si="12"/>
        <v>-463.83016734849963</v>
      </c>
      <c r="AP27" s="2">
        <v>7</v>
      </c>
      <c r="AQ27" s="2">
        <v>229.56300760417616</v>
      </c>
      <c r="AR27" s="2">
        <f t="shared" si="13"/>
        <v>-222.56300760417616</v>
      </c>
      <c r="AS27" s="2">
        <v>9</v>
      </c>
      <c r="AT27" s="2">
        <v>302.88795843479801</v>
      </c>
      <c r="AU27" s="2">
        <f t="shared" si="14"/>
        <v>-293.88795843479801</v>
      </c>
      <c r="AV27" s="2">
        <v>10</v>
      </c>
      <c r="AW27" s="2">
        <v>384.99637303675513</v>
      </c>
      <c r="AX27" s="2">
        <f t="shared" si="15"/>
        <v>-374.99637303675513</v>
      </c>
      <c r="AY27" s="41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>
      <c r="A28" s="2"/>
      <c r="B28" s="14" t="s">
        <v>28</v>
      </c>
      <c r="C28" s="2">
        <v>162.62042946835149</v>
      </c>
      <c r="D28" s="2">
        <v>302.314759799699</v>
      </c>
      <c r="E28" s="2">
        <f t="shared" si="0"/>
        <v>-139.69433033134752</v>
      </c>
      <c r="F28" s="2">
        <v>220</v>
      </c>
      <c r="G28" s="2">
        <v>303.10000000000002</v>
      </c>
      <c r="H28" s="2">
        <f t="shared" si="1"/>
        <v>-83.100000000000023</v>
      </c>
      <c r="I28" s="2">
        <v>199.90556379988789</v>
      </c>
      <c r="J28" s="2">
        <v>289.22532503717633</v>
      </c>
      <c r="K28" s="2">
        <f t="shared" si="2"/>
        <v>-89.319761237288446</v>
      </c>
      <c r="L28" s="2">
        <v>153.01825485901605</v>
      </c>
      <c r="M28" s="2">
        <v>295.88262217579023</v>
      </c>
      <c r="N28" s="2">
        <f t="shared" si="3"/>
        <v>-142.86436731677418</v>
      </c>
      <c r="O28" s="2">
        <v>137.37252011655943</v>
      </c>
      <c r="P28" s="2">
        <v>331.66016155946068</v>
      </c>
      <c r="Q28" s="2">
        <f t="shared" si="4"/>
        <v>-194.28764144290125</v>
      </c>
      <c r="R28" s="2">
        <v>90.454140860238226</v>
      </c>
      <c r="S28" s="2">
        <v>254.46128565790673</v>
      </c>
      <c r="T28" s="2">
        <f t="shared" si="5"/>
        <v>-164.0071447976685</v>
      </c>
      <c r="U28" s="2">
        <v>63.909695500971281</v>
      </c>
      <c r="V28" s="2">
        <v>216.2879955601083</v>
      </c>
      <c r="W28" s="2">
        <f t="shared" si="6"/>
        <v>-152.37830005913702</v>
      </c>
      <c r="X28" s="2">
        <v>158</v>
      </c>
      <c r="Y28" s="2">
        <v>235</v>
      </c>
      <c r="Z28" s="2">
        <f t="shared" si="7"/>
        <v>-77</v>
      </c>
      <c r="AA28" s="2">
        <v>144</v>
      </c>
      <c r="AB28" s="2">
        <v>249</v>
      </c>
      <c r="AC28" s="2">
        <f t="shared" si="8"/>
        <v>-105</v>
      </c>
      <c r="AD28" s="2">
        <v>25.475405657795541</v>
      </c>
      <c r="AE28" s="2">
        <v>203.77787308616834</v>
      </c>
      <c r="AF28" s="2">
        <f t="shared" si="9"/>
        <v>-178.30246742837281</v>
      </c>
      <c r="AG28" s="2">
        <v>302.63106246331222</v>
      </c>
      <c r="AH28" s="2">
        <v>320.99543690616531</v>
      </c>
      <c r="AI28" s="2">
        <f t="shared" si="10"/>
        <v>-18.364374442853091</v>
      </c>
      <c r="AJ28" s="2">
        <v>440.48528020787745</v>
      </c>
      <c r="AK28" s="2">
        <v>441.00392652119729</v>
      </c>
      <c r="AL28" s="2">
        <f t="shared" si="11"/>
        <v>-0.51864631331983446</v>
      </c>
      <c r="AM28" s="2">
        <v>-44.448740760526789</v>
      </c>
      <c r="AN28" s="2">
        <v>450.37081631347792</v>
      </c>
      <c r="AO28" s="2">
        <f t="shared" si="12"/>
        <v>-494.81955707400471</v>
      </c>
      <c r="AP28" s="2">
        <v>102.31258830169897</v>
      </c>
      <c r="AQ28" s="2">
        <v>356.46455402196955</v>
      </c>
      <c r="AR28" s="2">
        <f t="shared" si="13"/>
        <v>-254.1519657202706</v>
      </c>
      <c r="AS28" s="2">
        <v>307.10042517543604</v>
      </c>
      <c r="AT28" s="2">
        <v>619.20143186672283</v>
      </c>
      <c r="AU28" s="2">
        <f t="shared" si="14"/>
        <v>-312.10100669128678</v>
      </c>
      <c r="AV28" s="2">
        <v>448.41358977104233</v>
      </c>
      <c r="AW28" s="2">
        <v>709.30547123578367</v>
      </c>
      <c r="AX28" s="2">
        <f t="shared" si="15"/>
        <v>-260.89188146474135</v>
      </c>
      <c r="AY28" s="41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>
      <c r="A29" s="2"/>
      <c r="B29" s="14"/>
      <c r="C29" s="2"/>
      <c r="D29" s="2"/>
      <c r="E29" s="17"/>
      <c r="F29" s="2"/>
      <c r="G29" s="2"/>
      <c r="H29" s="17"/>
      <c r="I29" s="2"/>
      <c r="J29" s="2"/>
      <c r="K29" s="17"/>
      <c r="L29" s="2"/>
      <c r="M29" s="2"/>
      <c r="N29" s="17"/>
      <c r="O29" s="2"/>
      <c r="P29" s="2"/>
      <c r="Q29" s="17"/>
      <c r="R29" s="2"/>
      <c r="S29" s="2"/>
      <c r="T29" s="17"/>
      <c r="U29" s="2"/>
      <c r="V29" s="2"/>
      <c r="W29" s="17"/>
      <c r="X29" s="2"/>
      <c r="Y29" s="2"/>
      <c r="Z29" s="17"/>
      <c r="AA29" s="2"/>
      <c r="AB29" s="2"/>
      <c r="AC29" s="17"/>
      <c r="AD29" s="2"/>
      <c r="AE29" s="2"/>
      <c r="AF29" s="17"/>
      <c r="AG29" s="2"/>
      <c r="AH29" s="2"/>
      <c r="AI29" s="17"/>
      <c r="AJ29" s="2"/>
      <c r="AK29" s="2"/>
      <c r="AL29" s="17"/>
      <c r="AM29" s="2"/>
      <c r="AN29" s="2"/>
      <c r="AO29" s="17"/>
      <c r="AP29" s="2"/>
      <c r="AQ29" s="2"/>
      <c r="AR29" s="17"/>
      <c r="AS29" s="2"/>
      <c r="AT29" s="2"/>
      <c r="AU29" s="17"/>
      <c r="AV29" s="2"/>
      <c r="AW29" s="2"/>
      <c r="AX29" s="17"/>
      <c r="AY29" s="40"/>
      <c r="AZ29" s="19"/>
      <c r="BA29" s="19"/>
      <c r="BB29" s="19"/>
      <c r="BC29" s="18"/>
      <c r="BD29" s="18"/>
      <c r="BE29" s="18"/>
      <c r="BF29" s="19"/>
      <c r="BG29" s="19"/>
      <c r="BH29" s="19"/>
      <c r="BI29" s="19"/>
      <c r="BJ29" s="19"/>
      <c r="BK29" s="19"/>
      <c r="BL29" s="18"/>
      <c r="BM29" s="18"/>
      <c r="BN29" s="18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>
      <c r="A30" s="15" t="s">
        <v>29</v>
      </c>
      <c r="B30" s="16" t="s">
        <v>30</v>
      </c>
      <c r="C30" s="17">
        <f>C31+C33</f>
        <v>881.30388120901603</v>
      </c>
      <c r="D30" s="17">
        <f>D31+D33</f>
        <v>122.1959463960424</v>
      </c>
      <c r="E30" s="17">
        <f t="shared" si="0"/>
        <v>759.10793481297367</v>
      </c>
      <c r="F30" s="17">
        <f>F31+F33</f>
        <v>966.94057944337237</v>
      </c>
      <c r="G30" s="17">
        <f>G31+G33</f>
        <v>134.68662075594557</v>
      </c>
      <c r="H30" s="17">
        <f t="shared" si="1"/>
        <v>832.2539586874268</v>
      </c>
      <c r="I30" s="17">
        <f>I31+I33</f>
        <v>1051.6820726107405</v>
      </c>
      <c r="J30" s="17">
        <f>J31+J33</f>
        <v>150.97086179057354</v>
      </c>
      <c r="K30" s="17">
        <f t="shared" si="2"/>
        <v>900.71121082016703</v>
      </c>
      <c r="L30" s="17">
        <f>L31+L33</f>
        <v>1081.6253144011932</v>
      </c>
      <c r="M30" s="17">
        <f>M31+M33</f>
        <v>168.81970166854245</v>
      </c>
      <c r="N30" s="17">
        <f t="shared" si="3"/>
        <v>912.80561273265084</v>
      </c>
      <c r="O30" s="17">
        <f>O31+O33</f>
        <v>1183.4948273128743</v>
      </c>
      <c r="P30" s="17">
        <f>P31+P33</f>
        <v>185.66995651090713</v>
      </c>
      <c r="Q30" s="17">
        <f t="shared" si="4"/>
        <v>997.82487080196722</v>
      </c>
      <c r="R30" s="17">
        <f>R31+R33</f>
        <v>1176.942597120805</v>
      </c>
      <c r="S30" s="17">
        <f>S31+S33</f>
        <v>171.70441358767653</v>
      </c>
      <c r="T30" s="17">
        <f t="shared" si="5"/>
        <v>1005.2381835331284</v>
      </c>
      <c r="U30" s="17">
        <f>U31+U33</f>
        <v>1318.2402886845052</v>
      </c>
      <c r="V30" s="17">
        <f>V31+V33</f>
        <v>190.22516874369569</v>
      </c>
      <c r="W30" s="17">
        <f t="shared" si="6"/>
        <v>1128.0151199408097</v>
      </c>
      <c r="X30" s="17">
        <f>X31+X33</f>
        <v>1449.8268228600491</v>
      </c>
      <c r="Y30" s="17">
        <f>Y31+Y33</f>
        <v>208.63485955294937</v>
      </c>
      <c r="Z30" s="17">
        <f t="shared" si="7"/>
        <v>1241.1919633070997</v>
      </c>
      <c r="AA30" s="17">
        <f>AA31+AA33</f>
        <v>1594</v>
      </c>
      <c r="AB30" s="17">
        <f>AB31+AB33</f>
        <v>213.71841087889322</v>
      </c>
      <c r="AC30" s="17">
        <f t="shared" si="8"/>
        <v>1380.2815891211067</v>
      </c>
      <c r="AD30" s="17">
        <f>AD31+AD33</f>
        <v>2061.029173690366</v>
      </c>
      <c r="AE30" s="17">
        <f>AE31+AE33</f>
        <v>232.91827589306294</v>
      </c>
      <c r="AF30" s="17">
        <f t="shared" si="9"/>
        <v>1828.1108977973031</v>
      </c>
      <c r="AG30" s="17">
        <f>AG31+AG33</f>
        <v>2261.5062959124871</v>
      </c>
      <c r="AH30" s="17">
        <f>AH31+AH33</f>
        <v>257.44995056699838</v>
      </c>
      <c r="AI30" s="17">
        <f t="shared" si="10"/>
        <v>2004.0563453454888</v>
      </c>
      <c r="AJ30" s="17">
        <f>AJ31+AJ33</f>
        <v>2598.3020547251567</v>
      </c>
      <c r="AK30" s="17">
        <f>AK31+AK33</f>
        <v>287.73375799039871</v>
      </c>
      <c r="AL30" s="17">
        <f t="shared" si="11"/>
        <v>2310.568296734758</v>
      </c>
      <c r="AM30" s="17">
        <f>AM31+AM33</f>
        <v>3018.922344841018</v>
      </c>
      <c r="AN30" s="17">
        <f>AN31+AN33</f>
        <v>352.79738920325167</v>
      </c>
      <c r="AO30" s="17">
        <f t="shared" si="12"/>
        <v>2666.1249556377661</v>
      </c>
      <c r="AP30" s="17">
        <f>AP31+AP33</f>
        <v>3407.6015374622157</v>
      </c>
      <c r="AQ30" s="17">
        <f>AQ31+AQ33</f>
        <v>403.07921988477312</v>
      </c>
      <c r="AR30" s="17">
        <f t="shared" si="13"/>
        <v>3004.5223175774427</v>
      </c>
      <c r="AS30" s="17">
        <f>AS31+AS33</f>
        <v>4168.4107071661383</v>
      </c>
      <c r="AT30" s="17">
        <f>AT31+AT33</f>
        <v>508.09057074993672</v>
      </c>
      <c r="AU30" s="17">
        <f t="shared" si="14"/>
        <v>3660.3201364162014</v>
      </c>
      <c r="AV30" s="17">
        <f>AV31+AV33</f>
        <v>5204.4693078126566</v>
      </c>
      <c r="AW30" s="17">
        <f>AW31+AW33</f>
        <v>561.66297233212231</v>
      </c>
      <c r="AX30" s="17">
        <f t="shared" si="15"/>
        <v>4642.8063354805345</v>
      </c>
      <c r="AY30" s="40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</row>
    <row r="31" spans="1:81">
      <c r="A31" s="2"/>
      <c r="B31" s="14" t="s">
        <v>31</v>
      </c>
      <c r="C31" s="2">
        <v>832.203881209016</v>
      </c>
      <c r="D31" s="2">
        <v>122.1959463960424</v>
      </c>
      <c r="E31" s="2">
        <f t="shared" si="0"/>
        <v>710.00793481297364</v>
      </c>
      <c r="F31" s="2">
        <v>922.45096146128651</v>
      </c>
      <c r="G31" s="2">
        <v>134.68662075594557</v>
      </c>
      <c r="H31" s="2">
        <f t="shared" si="1"/>
        <v>787.76434070534094</v>
      </c>
      <c r="I31" s="2">
        <v>999.20420570413785</v>
      </c>
      <c r="J31" s="2">
        <v>150.97086179057354</v>
      </c>
      <c r="K31" s="2">
        <f t="shared" si="2"/>
        <v>848.23334391356434</v>
      </c>
      <c r="L31" s="2">
        <v>1055.8220977816693</v>
      </c>
      <c r="M31" s="2">
        <v>168.81970166854245</v>
      </c>
      <c r="N31" s="2">
        <f t="shared" si="3"/>
        <v>887.00239611312691</v>
      </c>
      <c r="O31" s="2">
        <v>1159.7060486259134</v>
      </c>
      <c r="P31" s="2">
        <v>185.66995651090713</v>
      </c>
      <c r="Q31" s="2">
        <f t="shared" si="4"/>
        <v>974.03609211500623</v>
      </c>
      <c r="R31" s="2">
        <v>1155.3818227689237</v>
      </c>
      <c r="S31" s="2">
        <v>171.70441358767653</v>
      </c>
      <c r="T31" s="2">
        <f t="shared" si="5"/>
        <v>983.67740918124719</v>
      </c>
      <c r="U31" s="2">
        <v>1287.0638206309022</v>
      </c>
      <c r="V31" s="2">
        <v>190.22516874369569</v>
      </c>
      <c r="W31" s="2">
        <f t="shared" si="6"/>
        <v>1096.8386518872067</v>
      </c>
      <c r="X31" s="2">
        <v>1413.8268228600491</v>
      </c>
      <c r="Y31" s="2">
        <v>208.63485955294937</v>
      </c>
      <c r="Z31" s="2">
        <f t="shared" si="7"/>
        <v>1205.1919633070997</v>
      </c>
      <c r="AA31" s="2">
        <v>1564</v>
      </c>
      <c r="AB31" s="2">
        <v>213.71841087889322</v>
      </c>
      <c r="AC31" s="2">
        <f t="shared" si="8"/>
        <v>1350.2815891211067</v>
      </c>
      <c r="AD31" s="2">
        <v>1968.486791846796</v>
      </c>
      <c r="AE31" s="2">
        <v>232.91827589306294</v>
      </c>
      <c r="AF31" s="2">
        <f t="shared" si="9"/>
        <v>1735.5685159537331</v>
      </c>
      <c r="AG31" s="2">
        <v>2160.959413969274</v>
      </c>
      <c r="AH31" s="2">
        <v>257.44995056699838</v>
      </c>
      <c r="AI31" s="2">
        <f t="shared" si="10"/>
        <v>1903.5094634022757</v>
      </c>
      <c r="AJ31" s="2">
        <v>2501.5414884012253</v>
      </c>
      <c r="AK31" s="2">
        <v>287.73375799039871</v>
      </c>
      <c r="AL31" s="2">
        <f t="shared" si="11"/>
        <v>2213.8077304108265</v>
      </c>
      <c r="AM31" s="2">
        <v>2918.0457014486187</v>
      </c>
      <c r="AN31" s="2">
        <v>352.79738920325167</v>
      </c>
      <c r="AO31" s="2">
        <f t="shared" si="12"/>
        <v>2565.2483122453668</v>
      </c>
      <c r="AP31" s="2">
        <v>3330.2995265145037</v>
      </c>
      <c r="AQ31" s="2">
        <v>403.07921988477312</v>
      </c>
      <c r="AR31" s="2">
        <f t="shared" si="13"/>
        <v>2927.2203066297307</v>
      </c>
      <c r="AS31" s="2">
        <v>4115.9780556992228</v>
      </c>
      <c r="AT31" s="2">
        <v>508.09057074993672</v>
      </c>
      <c r="AU31" s="2">
        <f t="shared" si="14"/>
        <v>3607.8874849492859</v>
      </c>
      <c r="AV31" s="2">
        <v>5144.8416814435604</v>
      </c>
      <c r="AW31" s="2">
        <v>561.66297233212231</v>
      </c>
      <c r="AX31" s="2">
        <f t="shared" si="15"/>
        <v>4583.1787091114384</v>
      </c>
      <c r="AY31" s="41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 ht="15" customHeight="1">
      <c r="A32" s="2"/>
      <c r="B32" s="14" t="s">
        <v>32</v>
      </c>
      <c r="C32" s="2"/>
      <c r="D32" s="2"/>
      <c r="E32" s="2">
        <f t="shared" si="0"/>
        <v>0</v>
      </c>
      <c r="F32" s="2"/>
      <c r="G32" s="2"/>
      <c r="H32" s="2">
        <f t="shared" si="1"/>
        <v>0</v>
      </c>
      <c r="I32" s="2"/>
      <c r="J32" s="2"/>
      <c r="K32" s="2">
        <f t="shared" si="2"/>
        <v>0</v>
      </c>
      <c r="L32" s="2"/>
      <c r="M32" s="2"/>
      <c r="N32" s="2">
        <f t="shared" si="3"/>
        <v>0</v>
      </c>
      <c r="O32" s="2"/>
      <c r="P32" s="2"/>
      <c r="Q32" s="2">
        <f t="shared" si="4"/>
        <v>0</v>
      </c>
      <c r="R32" s="2"/>
      <c r="S32" s="2"/>
      <c r="T32" s="2">
        <f t="shared" si="5"/>
        <v>0</v>
      </c>
      <c r="U32" s="2"/>
      <c r="V32" s="2"/>
      <c r="W32" s="2">
        <f t="shared" si="6"/>
        <v>0</v>
      </c>
      <c r="X32" s="2"/>
      <c r="Y32" s="2"/>
      <c r="Z32" s="2">
        <f t="shared" si="7"/>
        <v>0</v>
      </c>
      <c r="AA32" s="2"/>
      <c r="AB32" s="2"/>
      <c r="AC32" s="2">
        <f t="shared" si="8"/>
        <v>0</v>
      </c>
      <c r="AD32" s="2">
        <v>50</v>
      </c>
      <c r="AE32" s="2">
        <v>0</v>
      </c>
      <c r="AF32" s="2">
        <f t="shared" si="9"/>
        <v>50</v>
      </c>
      <c r="AG32" s="2">
        <v>0</v>
      </c>
      <c r="AH32" s="2">
        <v>0</v>
      </c>
      <c r="AI32" s="2">
        <f t="shared" si="10"/>
        <v>0</v>
      </c>
      <c r="AJ32" s="2">
        <v>0</v>
      </c>
      <c r="AK32" s="2">
        <v>0</v>
      </c>
      <c r="AL32" s="2">
        <f t="shared" si="11"/>
        <v>0</v>
      </c>
      <c r="AM32" s="2">
        <v>0</v>
      </c>
      <c r="AN32" s="2">
        <v>0</v>
      </c>
      <c r="AO32" s="2">
        <f t="shared" si="12"/>
        <v>0</v>
      </c>
      <c r="AP32" s="2">
        <v>0</v>
      </c>
      <c r="AQ32" s="2">
        <v>0</v>
      </c>
      <c r="AR32" s="2">
        <f t="shared" si="13"/>
        <v>0</v>
      </c>
      <c r="AS32" s="2">
        <v>0</v>
      </c>
      <c r="AT32" s="2">
        <v>0</v>
      </c>
      <c r="AU32" s="2">
        <f t="shared" si="14"/>
        <v>0</v>
      </c>
      <c r="AV32" s="2">
        <v>0</v>
      </c>
      <c r="AW32" s="2">
        <v>0</v>
      </c>
      <c r="AX32" s="2">
        <f t="shared" si="15"/>
        <v>0</v>
      </c>
      <c r="AY32" s="41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>
      <c r="A33" s="2"/>
      <c r="B33" s="14" t="s">
        <v>33</v>
      </c>
      <c r="C33" s="2">
        <v>49.1</v>
      </c>
      <c r="D33" s="2">
        <v>0</v>
      </c>
      <c r="E33" s="2">
        <f t="shared" si="0"/>
        <v>49.1</v>
      </c>
      <c r="F33" s="2">
        <v>44.489617982085882</v>
      </c>
      <c r="G33" s="2">
        <v>0</v>
      </c>
      <c r="H33" s="2">
        <f t="shared" si="1"/>
        <v>44.489617982085882</v>
      </c>
      <c r="I33" s="2">
        <v>52.477866906602635</v>
      </c>
      <c r="J33" s="2">
        <v>0</v>
      </c>
      <c r="K33" s="2">
        <f t="shared" si="2"/>
        <v>52.477866906602635</v>
      </c>
      <c r="L33" s="2">
        <v>25.803216619523862</v>
      </c>
      <c r="M33" s="2">
        <v>0</v>
      </c>
      <c r="N33" s="2">
        <f t="shared" si="3"/>
        <v>25.803216619523862</v>
      </c>
      <c r="O33" s="2">
        <v>23.788778686960981</v>
      </c>
      <c r="P33" s="2">
        <v>0</v>
      </c>
      <c r="Q33" s="2">
        <f t="shared" si="4"/>
        <v>23.788778686960981</v>
      </c>
      <c r="R33" s="2">
        <v>21.560774351881292</v>
      </c>
      <c r="S33" s="2">
        <v>0</v>
      </c>
      <c r="T33" s="2">
        <f t="shared" si="5"/>
        <v>21.560774351881292</v>
      </c>
      <c r="U33" s="2">
        <v>31.176468053603056</v>
      </c>
      <c r="V33" s="2">
        <v>0</v>
      </c>
      <c r="W33" s="2">
        <f t="shared" si="6"/>
        <v>31.176468053603056</v>
      </c>
      <c r="X33" s="2">
        <v>36</v>
      </c>
      <c r="Y33" s="2">
        <v>0</v>
      </c>
      <c r="Z33" s="2">
        <f t="shared" si="7"/>
        <v>36</v>
      </c>
      <c r="AA33" s="2">
        <v>30</v>
      </c>
      <c r="AB33" s="2">
        <v>0</v>
      </c>
      <c r="AC33" s="2">
        <f t="shared" si="8"/>
        <v>30</v>
      </c>
      <c r="AD33" s="2">
        <v>92.542381843569842</v>
      </c>
      <c r="AE33" s="2">
        <v>0</v>
      </c>
      <c r="AF33" s="2">
        <f t="shared" si="9"/>
        <v>92.542381843569842</v>
      </c>
      <c r="AG33" s="2">
        <v>100.54688194321314</v>
      </c>
      <c r="AH33" s="2">
        <v>0</v>
      </c>
      <c r="AI33" s="2">
        <f t="shared" si="10"/>
        <v>100.54688194321314</v>
      </c>
      <c r="AJ33" s="2">
        <v>96.760566323931528</v>
      </c>
      <c r="AK33" s="2">
        <v>0</v>
      </c>
      <c r="AL33" s="2">
        <f t="shared" si="11"/>
        <v>96.760566323931528</v>
      </c>
      <c r="AM33" s="2">
        <v>100.87664339239925</v>
      </c>
      <c r="AN33" s="2">
        <v>0</v>
      </c>
      <c r="AO33" s="2">
        <f t="shared" si="12"/>
        <v>100.87664339239925</v>
      </c>
      <c r="AP33" s="2">
        <v>77.302010947711821</v>
      </c>
      <c r="AQ33" s="2">
        <v>0</v>
      </c>
      <c r="AR33" s="2">
        <f t="shared" si="13"/>
        <v>77.302010947711821</v>
      </c>
      <c r="AS33" s="2">
        <v>52.432651466915353</v>
      </c>
      <c r="AT33" s="2">
        <v>0</v>
      </c>
      <c r="AU33" s="2">
        <f t="shared" si="14"/>
        <v>52.432651466915353</v>
      </c>
      <c r="AV33" s="2">
        <v>59.627626369096248</v>
      </c>
      <c r="AW33" s="2">
        <v>0</v>
      </c>
      <c r="AX33" s="2">
        <f t="shared" si="15"/>
        <v>59.627626369096248</v>
      </c>
      <c r="AY33" s="41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>
      <c r="A34" s="2"/>
      <c r="B34" s="14"/>
      <c r="C34" s="2"/>
      <c r="D34" s="2"/>
      <c r="E34" s="17"/>
      <c r="F34" s="2"/>
      <c r="G34" s="2"/>
      <c r="H34" s="17"/>
      <c r="I34" s="2"/>
      <c r="J34" s="2"/>
      <c r="K34" s="17"/>
      <c r="L34" s="2"/>
      <c r="M34" s="2"/>
      <c r="N34" s="17"/>
      <c r="O34" s="2"/>
      <c r="P34" s="2"/>
      <c r="Q34" s="17"/>
      <c r="R34" s="2"/>
      <c r="S34" s="2"/>
      <c r="T34" s="17"/>
      <c r="U34" s="2"/>
      <c r="V34" s="2"/>
      <c r="W34" s="17"/>
      <c r="X34" s="2"/>
      <c r="Y34" s="2"/>
      <c r="Z34" s="17"/>
      <c r="AA34" s="2"/>
      <c r="AB34" s="2"/>
      <c r="AC34" s="17"/>
      <c r="AD34" s="2"/>
      <c r="AE34" s="2"/>
      <c r="AF34" s="17"/>
      <c r="AG34" s="2"/>
      <c r="AH34" s="2"/>
      <c r="AI34" s="17"/>
      <c r="AJ34" s="2"/>
      <c r="AK34" s="2"/>
      <c r="AL34" s="17"/>
      <c r="AM34" s="2"/>
      <c r="AN34" s="2"/>
      <c r="AO34" s="17"/>
      <c r="AP34" s="2"/>
      <c r="AQ34" s="2"/>
      <c r="AR34" s="17"/>
      <c r="AS34" s="2"/>
      <c r="AT34" s="2"/>
      <c r="AU34" s="17"/>
      <c r="AV34" s="2"/>
      <c r="AW34" s="2"/>
      <c r="AX34" s="17"/>
      <c r="AY34" s="40"/>
      <c r="AZ34" s="19"/>
      <c r="BA34" s="19"/>
      <c r="BB34" s="19"/>
      <c r="BC34" s="18"/>
      <c r="BD34" s="18"/>
      <c r="BE34" s="18"/>
      <c r="BF34" s="19"/>
      <c r="BG34" s="19"/>
      <c r="BH34" s="19"/>
      <c r="BI34" s="19"/>
      <c r="BJ34" s="19"/>
      <c r="BK34" s="19"/>
      <c r="BL34" s="18"/>
      <c r="BM34" s="18"/>
      <c r="BN34" s="18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>
      <c r="A35" s="2"/>
      <c r="B35" s="16" t="s">
        <v>34</v>
      </c>
      <c r="C35" s="17">
        <f>C30+C25+C11+C8</f>
        <v>5916.9549623039075</v>
      </c>
      <c r="D35" s="17">
        <f>D30+D25+D11+D8</f>
        <v>6600.2840669920533</v>
      </c>
      <c r="E35" s="17">
        <f t="shared" si="0"/>
        <v>-683.32910468814589</v>
      </c>
      <c r="F35" s="17">
        <f>F30+F25+F11+F8</f>
        <v>6715.1875859673655</v>
      </c>
      <c r="G35" s="17">
        <f>G30+G25+G11+G8</f>
        <v>7108.0260095341318</v>
      </c>
      <c r="H35" s="17">
        <f t="shared" si="1"/>
        <v>-392.83842356676632</v>
      </c>
      <c r="I35" s="17">
        <f>I30+I25+I11+I8</f>
        <v>6977.9541814632921</v>
      </c>
      <c r="J35" s="17">
        <f>J30+J25+J11+J8</f>
        <v>7203.0585203846676</v>
      </c>
      <c r="K35" s="17">
        <f t="shared" si="2"/>
        <v>-225.10433892137553</v>
      </c>
      <c r="L35" s="17">
        <f>L30+L25+L11+L8</f>
        <v>6826.50068509218</v>
      </c>
      <c r="M35" s="17">
        <f>M30+M25+M11+M8</f>
        <v>7389.782722176933</v>
      </c>
      <c r="N35" s="17">
        <f t="shared" si="3"/>
        <v>-563.28203708475303</v>
      </c>
      <c r="O35" s="17">
        <f>O30+O25+O11+O8</f>
        <v>7810.8210303056321</v>
      </c>
      <c r="P35" s="17">
        <f>P30+P25+P11+P8</f>
        <v>8877.0091549686404</v>
      </c>
      <c r="Q35" s="17">
        <f t="shared" si="4"/>
        <v>-1066.1881246630082</v>
      </c>
      <c r="R35" s="17">
        <f>R30+R25+R11+R8</f>
        <v>7457.203346393736</v>
      </c>
      <c r="S35" s="17">
        <f>S30+S25+S11+S8</f>
        <v>7700.4225633716014</v>
      </c>
      <c r="T35" s="17">
        <f t="shared" si="5"/>
        <v>-243.21921697786547</v>
      </c>
      <c r="U35" s="17">
        <f>U30+U25+U11+U8</f>
        <v>7361.029248675919</v>
      </c>
      <c r="V35" s="17">
        <f>V30+V25+V11+V8</f>
        <v>7597.3809561481557</v>
      </c>
      <c r="W35" s="17">
        <f t="shared" si="6"/>
        <v>-236.35170747223674</v>
      </c>
      <c r="X35" s="17">
        <f>X30+X25+X11+X8</f>
        <v>8163.1506906895193</v>
      </c>
      <c r="Y35" s="17">
        <f>Y30+Y25+Y11+Y8</f>
        <v>8234.3617763295224</v>
      </c>
      <c r="Z35" s="17">
        <f t="shared" si="7"/>
        <v>-71.211085640003148</v>
      </c>
      <c r="AA35" s="17">
        <f>AA30+AA25+AA11+AA8</f>
        <v>9034.5751266982697</v>
      </c>
      <c r="AB35" s="17">
        <f>AB30+AB25+AB11+AB8</f>
        <v>9681.6520316195838</v>
      </c>
      <c r="AC35" s="17">
        <f t="shared" si="8"/>
        <v>-647.07690492131405</v>
      </c>
      <c r="AD35" s="17">
        <f>AD30+AD25+AD11+AD8</f>
        <v>9982.7130948550512</v>
      </c>
      <c r="AE35" s="17">
        <f>AE30+AE25+AE11+AE8</f>
        <v>10633.207389688745</v>
      </c>
      <c r="AF35" s="17">
        <f t="shared" si="9"/>
        <v>-650.49429483369386</v>
      </c>
      <c r="AG35" s="17">
        <f>AG30+AG25+AG11+AG8</f>
        <v>11080.242415359653</v>
      </c>
      <c r="AH35" s="17">
        <f>AH30+AH25+AH11+AH8</f>
        <v>12578.789159204971</v>
      </c>
      <c r="AI35" s="17">
        <f t="shared" si="10"/>
        <v>-1498.5467438453179</v>
      </c>
      <c r="AJ35" s="17">
        <f>AJ30+AJ25+AJ11+AJ8</f>
        <v>12462.284205257054</v>
      </c>
      <c r="AK35" s="17">
        <f>AK30+AK25+AK11+AK8</f>
        <v>13862.491119819206</v>
      </c>
      <c r="AL35" s="17">
        <f t="shared" si="11"/>
        <v>-1400.2069145621517</v>
      </c>
      <c r="AM35" s="17">
        <f>AM30+AM25+AM11+AM8</f>
        <v>13101.919289427038</v>
      </c>
      <c r="AN35" s="17">
        <f>AN30+AN25+AN11+AN8</f>
        <v>16987.507039863056</v>
      </c>
      <c r="AO35" s="17">
        <f t="shared" si="12"/>
        <v>-3885.5877504360178</v>
      </c>
      <c r="AP35" s="17">
        <f>AP30+AP25+AP11+AP8</f>
        <v>12500.107454716386</v>
      </c>
      <c r="AQ35" s="17">
        <f>AQ30+AQ25+AQ11+AQ8</f>
        <v>12714.377450034426</v>
      </c>
      <c r="AR35" s="17">
        <f t="shared" si="13"/>
        <v>-214.26999531803995</v>
      </c>
      <c r="AS35" s="17">
        <f>AS30+AS25+AS11+AS8</f>
        <v>15591.700357365906</v>
      </c>
      <c r="AT35" s="17">
        <f>AT30+AT25+AT11+AT8</f>
        <v>16666.733504465657</v>
      </c>
      <c r="AU35" s="17">
        <f t="shared" si="14"/>
        <v>-1075.0331470997517</v>
      </c>
      <c r="AV35" s="17">
        <f>AV30+AV25+AV11+AV8</f>
        <v>19313.764984407695</v>
      </c>
      <c r="AW35" s="17">
        <f>AW30+AW25+AW11+AW8</f>
        <v>23929.13986251711</v>
      </c>
      <c r="AX35" s="17">
        <f t="shared" si="15"/>
        <v>-4615.3748781094146</v>
      </c>
      <c r="AY35" s="40"/>
      <c r="AZ35" s="19"/>
      <c r="BA35" s="19"/>
      <c r="BB35" s="19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9"/>
      <c r="CB35" s="19"/>
      <c r="CC35" s="19"/>
    </row>
    <row r="36" spans="1:81">
      <c r="A36" s="2"/>
      <c r="B36" s="14"/>
      <c r="C36" s="2"/>
      <c r="D36" s="2"/>
      <c r="E36" s="17"/>
      <c r="F36" s="2"/>
      <c r="G36" s="2"/>
      <c r="H36" s="17"/>
      <c r="I36" s="2"/>
      <c r="J36" s="2"/>
      <c r="K36" s="17"/>
      <c r="L36" s="2"/>
      <c r="M36" s="2"/>
      <c r="N36" s="17"/>
      <c r="O36" s="2"/>
      <c r="P36" s="2"/>
      <c r="Q36" s="17"/>
      <c r="R36" s="2"/>
      <c r="S36" s="2"/>
      <c r="T36" s="17"/>
      <c r="U36" s="2"/>
      <c r="V36" s="2"/>
      <c r="W36" s="17"/>
      <c r="X36" s="2"/>
      <c r="Y36" s="2"/>
      <c r="Z36" s="17"/>
      <c r="AA36" s="2"/>
      <c r="AB36" s="2"/>
      <c r="AC36" s="17"/>
      <c r="AD36" s="2"/>
      <c r="AE36" s="2"/>
      <c r="AF36" s="17"/>
      <c r="AG36" s="2"/>
      <c r="AH36" s="2"/>
      <c r="AI36" s="17"/>
      <c r="AJ36" s="2"/>
      <c r="AK36" s="2"/>
      <c r="AL36" s="17"/>
      <c r="AM36" s="2"/>
      <c r="AN36" s="2"/>
      <c r="AO36" s="17"/>
      <c r="AP36" s="2"/>
      <c r="AQ36" s="2"/>
      <c r="AR36" s="17"/>
      <c r="AS36" s="2"/>
      <c r="AT36" s="2"/>
      <c r="AU36" s="17"/>
      <c r="AV36" s="2"/>
      <c r="AW36" s="2"/>
      <c r="AX36" s="17"/>
      <c r="AY36" s="40"/>
      <c r="AZ36" s="19"/>
      <c r="BA36" s="19"/>
      <c r="BB36" s="19"/>
      <c r="BC36" s="18"/>
      <c r="BD36" s="18"/>
      <c r="BE36" s="18"/>
      <c r="BF36" s="19"/>
      <c r="BG36" s="19"/>
      <c r="BH36" s="19"/>
      <c r="BI36" s="19"/>
      <c r="BJ36" s="19"/>
      <c r="BK36" s="19"/>
      <c r="BL36" s="18"/>
      <c r="BM36" s="18"/>
      <c r="BN36" s="18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>
      <c r="A37" s="2"/>
      <c r="B37" s="16" t="s">
        <v>35</v>
      </c>
      <c r="C37" s="17">
        <f t="shared" ref="C37:AW37" si="16">C38+C46</f>
        <v>1851.8419587722162</v>
      </c>
      <c r="D37" s="17">
        <f t="shared" si="16"/>
        <v>1316.5766841079987</v>
      </c>
      <c r="E37" s="17">
        <f t="shared" si="0"/>
        <v>535.26527466421749</v>
      </c>
      <c r="F37" s="17">
        <f t="shared" si="16"/>
        <v>1674.217096237398</v>
      </c>
      <c r="G37" s="17">
        <f t="shared" si="16"/>
        <v>1072.2520636407376</v>
      </c>
      <c r="H37" s="17">
        <f t="shared" si="1"/>
        <v>601.96503259666042</v>
      </c>
      <c r="I37" s="17">
        <f t="shared" si="16"/>
        <v>1698.0723234343093</v>
      </c>
      <c r="J37" s="17">
        <f t="shared" si="16"/>
        <v>1284.9231736042886</v>
      </c>
      <c r="K37" s="17">
        <f t="shared" si="2"/>
        <v>413.14914983002063</v>
      </c>
      <c r="L37" s="17">
        <f t="shared" si="16"/>
        <v>1386.9032093917335</v>
      </c>
      <c r="M37" s="17">
        <f t="shared" si="16"/>
        <v>1014.0405068358464</v>
      </c>
      <c r="N37" s="17">
        <f t="shared" si="3"/>
        <v>372.86270255588715</v>
      </c>
      <c r="O37" s="17">
        <f t="shared" si="16"/>
        <v>1598.5828806085067</v>
      </c>
      <c r="P37" s="17">
        <f t="shared" si="16"/>
        <v>1155.5788628058776</v>
      </c>
      <c r="Q37" s="17">
        <f t="shared" si="4"/>
        <v>443.00401780262905</v>
      </c>
      <c r="R37" s="17">
        <f t="shared" si="16"/>
        <v>2222.7714737621563</v>
      </c>
      <c r="S37" s="17">
        <f t="shared" si="16"/>
        <v>1660.6832921506318</v>
      </c>
      <c r="T37" s="17">
        <f t="shared" si="5"/>
        <v>562.08818161152453</v>
      </c>
      <c r="U37" s="17">
        <f>U38+U46</f>
        <v>2242.964677782702</v>
      </c>
      <c r="V37" s="17">
        <f t="shared" si="16"/>
        <v>1799.2604483075404</v>
      </c>
      <c r="W37" s="17">
        <f t="shared" si="6"/>
        <v>443.70422947516158</v>
      </c>
      <c r="X37" s="17">
        <f t="shared" si="16"/>
        <v>2532.1875211037463</v>
      </c>
      <c r="Y37" s="17">
        <f t="shared" si="16"/>
        <v>1810.2652973820573</v>
      </c>
      <c r="Z37" s="17">
        <f t="shared" si="7"/>
        <v>721.92222372168908</v>
      </c>
      <c r="AA37" s="17">
        <f t="shared" si="16"/>
        <v>2787</v>
      </c>
      <c r="AB37" s="17">
        <f t="shared" si="16"/>
        <v>2156.0098477591409</v>
      </c>
      <c r="AC37" s="17">
        <f t="shared" si="8"/>
        <v>630.99015224085906</v>
      </c>
      <c r="AD37" s="17">
        <f>AD38+AD46</f>
        <v>3467.8769341538627</v>
      </c>
      <c r="AE37" s="17">
        <f t="shared" si="16"/>
        <v>2243.7288745245155</v>
      </c>
      <c r="AF37" s="17">
        <f t="shared" si="9"/>
        <v>1224.1480596293472</v>
      </c>
      <c r="AG37" s="17">
        <f t="shared" si="16"/>
        <v>4150.1573065482007</v>
      </c>
      <c r="AH37" s="17">
        <f t="shared" si="16"/>
        <v>2342.4462688894719</v>
      </c>
      <c r="AI37" s="17">
        <f t="shared" si="10"/>
        <v>1807.7110376587289</v>
      </c>
      <c r="AJ37" s="17">
        <f t="shared" si="16"/>
        <v>5235.7448865704409</v>
      </c>
      <c r="AK37" s="17">
        <f t="shared" si="16"/>
        <v>3139.667068471349</v>
      </c>
      <c r="AL37" s="17">
        <f t="shared" si="11"/>
        <v>2096.0778180990919</v>
      </c>
      <c r="AM37" s="17">
        <f t="shared" si="16"/>
        <v>6674.8983398014961</v>
      </c>
      <c r="AN37" s="17">
        <f t="shared" si="16"/>
        <v>4901.7345508927092</v>
      </c>
      <c r="AO37" s="17">
        <f t="shared" si="12"/>
        <v>1773.163788908787</v>
      </c>
      <c r="AP37" s="17">
        <f t="shared" si="16"/>
        <v>7353.0406964399745</v>
      </c>
      <c r="AQ37" s="17">
        <f t="shared" si="16"/>
        <v>4758.9211171375964</v>
      </c>
      <c r="AR37" s="17">
        <f t="shared" si="13"/>
        <v>2594.119579302378</v>
      </c>
      <c r="AS37" s="17">
        <f t="shared" si="16"/>
        <v>8712.7629937408874</v>
      </c>
      <c r="AT37" s="17">
        <f t="shared" si="16"/>
        <v>5836.115632450751</v>
      </c>
      <c r="AU37" s="17">
        <f t="shared" si="14"/>
        <v>2876.6473612901364</v>
      </c>
      <c r="AV37" s="17">
        <f t="shared" si="16"/>
        <v>10721.925057235336</v>
      </c>
      <c r="AW37" s="17">
        <f t="shared" si="16"/>
        <v>6459.8708197410151</v>
      </c>
      <c r="AX37" s="17">
        <f t="shared" si="15"/>
        <v>4262.0542374943207</v>
      </c>
      <c r="AY37" s="40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</row>
    <row r="38" spans="1:81">
      <c r="A38" s="2"/>
      <c r="B38" s="16" t="s">
        <v>36</v>
      </c>
      <c r="C38" s="17">
        <f t="shared" ref="C38" si="17">C39+C44</f>
        <v>99.7</v>
      </c>
      <c r="D38" s="17">
        <f t="shared" ref="D38" si="18">D39+D44</f>
        <v>3.7733644062245699</v>
      </c>
      <c r="E38" s="17">
        <f t="shared" si="0"/>
        <v>95.92663559377543</v>
      </c>
      <c r="F38" s="17">
        <f t="shared" ref="F38" si="19">F39+F44</f>
        <v>91.297202262654181</v>
      </c>
      <c r="G38" s="17">
        <f t="shared" ref="G38" si="20">G39+G44</f>
        <v>4.1656530134184795</v>
      </c>
      <c r="H38" s="17">
        <f t="shared" si="1"/>
        <v>87.131549249235704</v>
      </c>
      <c r="I38" s="17">
        <f t="shared" ref="I38" si="21">I39+I44</f>
        <v>84.282847509672138</v>
      </c>
      <c r="J38" s="17">
        <f t="shared" ref="J38" si="22">J39+J44</f>
        <v>4.6692019110486669</v>
      </c>
      <c r="K38" s="17">
        <f t="shared" si="2"/>
        <v>79.613645598623464</v>
      </c>
      <c r="L38" s="17">
        <f t="shared" ref="L38" si="23">L39+L44</f>
        <v>85.503969237084618</v>
      </c>
      <c r="M38" s="17">
        <f t="shared" ref="M38" si="24">M39+M44</f>
        <v>5.2212278866559529</v>
      </c>
      <c r="N38" s="17">
        <f t="shared" si="3"/>
        <v>80.282741350428665</v>
      </c>
      <c r="O38" s="17">
        <f t="shared" ref="O38" si="25">O39+O44</f>
        <v>55.893362930014689</v>
      </c>
      <c r="P38" s="17">
        <f t="shared" ref="P38" si="26">P39+P44</f>
        <v>5.7423697889971272</v>
      </c>
      <c r="Q38" s="17">
        <f t="shared" si="4"/>
        <v>50.150993141017565</v>
      </c>
      <c r="R38" s="17">
        <f t="shared" ref="R38" si="27">R39+R44</f>
        <v>202.8119615443776</v>
      </c>
      <c r="S38" s="17">
        <f t="shared" ref="S38" si="28">S39+S44</f>
        <v>5.3104457810621604</v>
      </c>
      <c r="T38" s="17">
        <f t="shared" si="5"/>
        <v>197.50151576331544</v>
      </c>
      <c r="U38" s="17">
        <f t="shared" ref="U38" si="29">U39+U44</f>
        <v>70.899799609528799</v>
      </c>
      <c r="V38" s="17">
        <f t="shared" ref="V38" si="30">V39+V44</f>
        <v>5.8832526415575987</v>
      </c>
      <c r="W38" s="17">
        <f t="shared" si="6"/>
        <v>65.016546967971195</v>
      </c>
      <c r="X38" s="17">
        <f t="shared" ref="X38" si="31">X39+X44</f>
        <v>80.281079018788375</v>
      </c>
      <c r="Y38" s="17">
        <f t="shared" ref="Y38" si="32">Y39+Y44</f>
        <v>6.4526245222561656</v>
      </c>
      <c r="Z38" s="17">
        <f t="shared" si="7"/>
        <v>73.828454496532203</v>
      </c>
      <c r="AA38" s="17">
        <f t="shared" ref="AA38" si="33">AA39+AA44</f>
        <v>71</v>
      </c>
      <c r="AB38" s="17">
        <f t="shared" ref="AB38" si="34">AB39+AB44</f>
        <v>6.6098477591410267</v>
      </c>
      <c r="AC38" s="17">
        <f t="shared" si="8"/>
        <v>64.390152240858967</v>
      </c>
      <c r="AD38" s="17">
        <f t="shared" ref="AD38" si="35">AD39+AD44</f>
        <v>257.29304176189748</v>
      </c>
      <c r="AE38" s="17">
        <f t="shared" ref="AE38" si="36">AE39+AE44</f>
        <v>7.4997433031821412</v>
      </c>
      <c r="AF38" s="17">
        <f t="shared" si="9"/>
        <v>249.79329845871536</v>
      </c>
      <c r="AG38" s="17">
        <f t="shared" ref="AG38" si="37">AG39+AG44</f>
        <v>299.05820126489022</v>
      </c>
      <c r="AH38" s="17">
        <f t="shared" ref="AH38" si="38">AH39+AH44</f>
        <v>8.4221205623694217</v>
      </c>
      <c r="AI38" s="17">
        <f t="shared" si="10"/>
        <v>290.63608070252081</v>
      </c>
      <c r="AJ38" s="17">
        <f t="shared" ref="AJ38" si="39">AJ39+AJ44</f>
        <v>278.48189066415677</v>
      </c>
      <c r="AK38" s="17">
        <f t="shared" ref="AK38" si="40">AK39+AK44</f>
        <v>9.6587437003983396</v>
      </c>
      <c r="AL38" s="17">
        <f t="shared" si="11"/>
        <v>268.8231469637584</v>
      </c>
      <c r="AM38" s="17">
        <f t="shared" ref="AM38" si="41">AM39+AM44</f>
        <v>302.71662278989152</v>
      </c>
      <c r="AN38" s="17">
        <f t="shared" ref="AN38" si="42">AN39+AN44</f>
        <v>12.087325642908764</v>
      </c>
      <c r="AO38" s="17">
        <f t="shared" si="12"/>
        <v>290.62929714698276</v>
      </c>
      <c r="AP38" s="17">
        <f t="shared" ref="AP38" si="43">AP39+AP44</f>
        <v>247.12038264574247</v>
      </c>
      <c r="AQ38" s="17">
        <f t="shared" ref="AQ38" si="44">AQ39+AQ44</f>
        <v>14.229817288099373</v>
      </c>
      <c r="AR38" s="17">
        <f t="shared" si="13"/>
        <v>232.89056535764308</v>
      </c>
      <c r="AS38" s="17">
        <f t="shared" ref="AS38" si="45">AS39+AS44</f>
        <v>182.37124162820837</v>
      </c>
      <c r="AT38" s="17">
        <f t="shared" ref="AT38" si="46">AT39+AT44</f>
        <v>18.505185190360304</v>
      </c>
      <c r="AU38" s="17">
        <f t="shared" si="14"/>
        <v>163.86605643784807</v>
      </c>
      <c r="AV38" s="17">
        <f t="shared" ref="AV38" si="47">AV39+AV44</f>
        <v>184.58477827816321</v>
      </c>
      <c r="AW38" s="17">
        <f t="shared" ref="AW38" si="48">AW39+AW44</f>
        <v>20.220041280028539</v>
      </c>
      <c r="AX38" s="17">
        <f t="shared" si="15"/>
        <v>164.36473699813467</v>
      </c>
      <c r="AY38" s="40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>
      <c r="A39" s="2"/>
      <c r="B39" s="14" t="s">
        <v>37</v>
      </c>
      <c r="C39" s="2">
        <f t="shared" ref="C39:AW39" si="49">C40+C42+C41</f>
        <v>99.7</v>
      </c>
      <c r="D39" s="2">
        <f t="shared" si="49"/>
        <v>3.7733644062245699</v>
      </c>
      <c r="E39" s="2">
        <f t="shared" si="0"/>
        <v>95.92663559377543</v>
      </c>
      <c r="F39" s="2">
        <f t="shared" si="49"/>
        <v>91.297202262654181</v>
      </c>
      <c r="G39" s="2">
        <f t="shared" si="49"/>
        <v>4.1656530134184795</v>
      </c>
      <c r="H39" s="2">
        <f t="shared" si="1"/>
        <v>87.131549249235704</v>
      </c>
      <c r="I39" s="2">
        <f t="shared" si="49"/>
        <v>84.282847509672138</v>
      </c>
      <c r="J39" s="2">
        <f t="shared" si="49"/>
        <v>4.6692019110486669</v>
      </c>
      <c r="K39" s="2">
        <f t="shared" si="2"/>
        <v>79.613645598623464</v>
      </c>
      <c r="L39" s="2">
        <f t="shared" si="49"/>
        <v>85.503969237084618</v>
      </c>
      <c r="M39" s="2">
        <f t="shared" si="49"/>
        <v>5.2212278866559529</v>
      </c>
      <c r="N39" s="2">
        <f t="shared" si="3"/>
        <v>80.282741350428665</v>
      </c>
      <c r="O39" s="2">
        <f t="shared" si="49"/>
        <v>55.893362930014689</v>
      </c>
      <c r="P39" s="2">
        <f t="shared" si="49"/>
        <v>5.7423697889971272</v>
      </c>
      <c r="Q39" s="2">
        <f t="shared" si="4"/>
        <v>50.150993141017565</v>
      </c>
      <c r="R39" s="2">
        <f t="shared" si="49"/>
        <v>55.211961544377615</v>
      </c>
      <c r="S39" s="2">
        <f t="shared" si="49"/>
        <v>5.3104457810621604</v>
      </c>
      <c r="T39" s="2">
        <f t="shared" si="5"/>
        <v>49.901515763315459</v>
      </c>
      <c r="U39" s="2">
        <f t="shared" si="49"/>
        <v>70.899799609528799</v>
      </c>
      <c r="V39" s="2">
        <f t="shared" si="49"/>
        <v>5.8832526415575987</v>
      </c>
      <c r="W39" s="2">
        <f t="shared" si="6"/>
        <v>65.016546967971195</v>
      </c>
      <c r="X39" s="2">
        <f t="shared" si="49"/>
        <v>80.281079018788375</v>
      </c>
      <c r="Y39" s="2">
        <f t="shared" si="49"/>
        <v>6.4526245222561656</v>
      </c>
      <c r="Z39" s="2">
        <f t="shared" si="7"/>
        <v>73.828454496532203</v>
      </c>
      <c r="AA39" s="2">
        <f t="shared" si="49"/>
        <v>71</v>
      </c>
      <c r="AB39" s="2">
        <f t="shared" si="49"/>
        <v>6.6098477591410267</v>
      </c>
      <c r="AC39" s="2">
        <f t="shared" si="8"/>
        <v>64.390152240858967</v>
      </c>
      <c r="AD39" s="2">
        <f t="shared" si="49"/>
        <v>257.29304176189748</v>
      </c>
      <c r="AE39" s="2">
        <f t="shared" si="49"/>
        <v>7.4997433031821412</v>
      </c>
      <c r="AF39" s="2">
        <f t="shared" si="9"/>
        <v>249.79329845871536</v>
      </c>
      <c r="AG39" s="2">
        <f t="shared" si="49"/>
        <v>299.05820126489022</v>
      </c>
      <c r="AH39" s="2">
        <f t="shared" si="49"/>
        <v>8.4221205623694217</v>
      </c>
      <c r="AI39" s="2">
        <f t="shared" si="10"/>
        <v>290.63608070252081</v>
      </c>
      <c r="AJ39" s="2">
        <f t="shared" si="49"/>
        <v>278.48189066415677</v>
      </c>
      <c r="AK39" s="2">
        <f t="shared" si="49"/>
        <v>9.6587437003983396</v>
      </c>
      <c r="AL39" s="2">
        <f t="shared" si="11"/>
        <v>268.8231469637584</v>
      </c>
      <c r="AM39" s="2">
        <f t="shared" si="49"/>
        <v>302.71662278989152</v>
      </c>
      <c r="AN39" s="2">
        <f t="shared" si="49"/>
        <v>12.087325642908764</v>
      </c>
      <c r="AO39" s="2">
        <f t="shared" si="12"/>
        <v>290.62929714698276</v>
      </c>
      <c r="AP39" s="2">
        <f t="shared" si="49"/>
        <v>247.12038264574247</v>
      </c>
      <c r="AQ39" s="2">
        <f t="shared" si="49"/>
        <v>14.229817288099373</v>
      </c>
      <c r="AR39" s="2">
        <f t="shared" si="13"/>
        <v>232.89056535764308</v>
      </c>
      <c r="AS39" s="2">
        <f t="shared" si="49"/>
        <v>182.37124162820837</v>
      </c>
      <c r="AT39" s="2">
        <f t="shared" si="49"/>
        <v>18.505185190360304</v>
      </c>
      <c r="AU39" s="2">
        <f t="shared" si="14"/>
        <v>163.86605643784807</v>
      </c>
      <c r="AV39" s="2">
        <f t="shared" si="49"/>
        <v>184.58477827816321</v>
      </c>
      <c r="AW39" s="2">
        <f t="shared" si="49"/>
        <v>20.220041280028539</v>
      </c>
      <c r="AX39" s="2">
        <f t="shared" si="15"/>
        <v>164.36473699813467</v>
      </c>
      <c r="AY39" s="41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>
      <c r="A40" s="2"/>
      <c r="B40" s="14" t="s">
        <v>38</v>
      </c>
      <c r="C40" s="2">
        <v>91.3</v>
      </c>
      <c r="D40" s="2">
        <v>0</v>
      </c>
      <c r="E40" s="2">
        <f t="shared" si="0"/>
        <v>91.3</v>
      </c>
      <c r="F40" s="2">
        <v>82.635528743385493</v>
      </c>
      <c r="G40" s="2">
        <v>0</v>
      </c>
      <c r="H40" s="2">
        <f t="shared" si="1"/>
        <v>82.635528743385493</v>
      </c>
      <c r="I40" s="2">
        <v>74.189875734882861</v>
      </c>
      <c r="J40" s="2">
        <v>0</v>
      </c>
      <c r="K40" s="2">
        <f t="shared" si="2"/>
        <v>74.189875734882861</v>
      </c>
      <c r="L40" s="2">
        <v>77.409649858571598</v>
      </c>
      <c r="M40" s="2">
        <v>0</v>
      </c>
      <c r="N40" s="2">
        <f t="shared" si="3"/>
        <v>77.409649858571598</v>
      </c>
      <c r="O40" s="2">
        <v>44.179160418641828</v>
      </c>
      <c r="P40" s="2">
        <v>0</v>
      </c>
      <c r="Q40" s="2">
        <f t="shared" si="4"/>
        <v>44.179160418641828</v>
      </c>
      <c r="R40" s="2">
        <v>40.041438082065255</v>
      </c>
      <c r="S40" s="2">
        <v>0</v>
      </c>
      <c r="T40" s="2">
        <f t="shared" si="5"/>
        <v>40.041438082065255</v>
      </c>
      <c r="U40" s="2">
        <v>57.899154956691405</v>
      </c>
      <c r="V40" s="2">
        <v>0</v>
      </c>
      <c r="W40" s="2">
        <f t="shared" si="6"/>
        <v>57.899154956691405</v>
      </c>
      <c r="X40" s="2">
        <v>66</v>
      </c>
      <c r="Y40" s="2">
        <v>0</v>
      </c>
      <c r="Z40" s="2">
        <f t="shared" si="7"/>
        <v>66</v>
      </c>
      <c r="AA40" s="2">
        <v>55</v>
      </c>
      <c r="AB40" s="2">
        <v>0</v>
      </c>
      <c r="AC40" s="2">
        <f t="shared" si="8"/>
        <v>55</v>
      </c>
      <c r="AD40" s="2">
        <v>144.24236887157517</v>
      </c>
      <c r="AE40" s="2">
        <v>0</v>
      </c>
      <c r="AF40" s="2">
        <f t="shared" si="9"/>
        <v>144.24236887157517</v>
      </c>
      <c r="AG40" s="2">
        <v>186.72992360882438</v>
      </c>
      <c r="AH40" s="2">
        <v>0</v>
      </c>
      <c r="AI40" s="2">
        <f t="shared" si="10"/>
        <v>186.72992360882438</v>
      </c>
      <c r="AJ40" s="2">
        <v>179.69819460158712</v>
      </c>
      <c r="AK40" s="2">
        <v>0</v>
      </c>
      <c r="AL40" s="2">
        <f t="shared" si="11"/>
        <v>179.69819460158712</v>
      </c>
      <c r="AM40" s="2">
        <v>187.34233772874148</v>
      </c>
      <c r="AN40" s="2">
        <v>0</v>
      </c>
      <c r="AO40" s="2">
        <f t="shared" si="12"/>
        <v>187.34233772874148</v>
      </c>
      <c r="AP40" s="2">
        <v>143.56087747432196</v>
      </c>
      <c r="AQ40" s="2">
        <v>0</v>
      </c>
      <c r="AR40" s="2">
        <f t="shared" si="13"/>
        <v>143.56087747432196</v>
      </c>
      <c r="AS40" s="2">
        <v>97.374924152842809</v>
      </c>
      <c r="AT40" s="2">
        <v>0</v>
      </c>
      <c r="AU40" s="2">
        <f t="shared" si="14"/>
        <v>97.374924152842809</v>
      </c>
      <c r="AV40" s="2">
        <v>110.73702039975018</v>
      </c>
      <c r="AW40" s="2">
        <v>0</v>
      </c>
      <c r="AX40" s="2">
        <f t="shared" si="15"/>
        <v>110.73702039975018</v>
      </c>
      <c r="AY40" s="41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 s="24" customFormat="1">
      <c r="A41" s="21"/>
      <c r="B41" s="22" t="s">
        <v>39</v>
      </c>
      <c r="C41" s="21"/>
      <c r="D41" s="21"/>
      <c r="E41" s="2">
        <f t="shared" si="0"/>
        <v>0</v>
      </c>
      <c r="F41" s="21"/>
      <c r="G41" s="21"/>
      <c r="H41" s="2">
        <f t="shared" si="1"/>
        <v>0</v>
      </c>
      <c r="I41" s="21"/>
      <c r="J41" s="21"/>
      <c r="K41" s="2">
        <f t="shared" si="2"/>
        <v>0</v>
      </c>
      <c r="L41" s="21"/>
      <c r="M41" s="21"/>
      <c r="N41" s="2">
        <f t="shared" si="3"/>
        <v>0</v>
      </c>
      <c r="O41" s="21"/>
      <c r="P41" s="21"/>
      <c r="Q41" s="2">
        <f t="shared" si="4"/>
        <v>0</v>
      </c>
      <c r="R41" s="21">
        <v>0</v>
      </c>
      <c r="S41" s="21">
        <v>0</v>
      </c>
      <c r="T41" s="2">
        <f t="shared" si="5"/>
        <v>0</v>
      </c>
      <c r="U41" s="21"/>
      <c r="V41" s="21"/>
      <c r="W41" s="2">
        <f t="shared" si="6"/>
        <v>0</v>
      </c>
      <c r="X41" s="21"/>
      <c r="Y41" s="21"/>
      <c r="Z41" s="2">
        <f t="shared" si="7"/>
        <v>0</v>
      </c>
      <c r="AA41" s="21"/>
      <c r="AB41" s="21"/>
      <c r="AC41" s="2">
        <f t="shared" si="8"/>
        <v>0</v>
      </c>
      <c r="AD41" s="21">
        <v>97.82011908717746</v>
      </c>
      <c r="AE41" s="21">
        <v>0</v>
      </c>
      <c r="AF41" s="2">
        <f t="shared" si="9"/>
        <v>97.82011908717746</v>
      </c>
      <c r="AG41" s="21">
        <v>94.243576795004699</v>
      </c>
      <c r="AH41" s="21">
        <v>0</v>
      </c>
      <c r="AI41" s="2">
        <f t="shared" si="10"/>
        <v>94.243576795004699</v>
      </c>
      <c r="AJ41" s="21">
        <v>79.447546807006674</v>
      </c>
      <c r="AK41" s="21">
        <v>0</v>
      </c>
      <c r="AL41" s="2">
        <f t="shared" si="11"/>
        <v>79.447546807006674</v>
      </c>
      <c r="AM41" s="21">
        <v>92.4748406609082</v>
      </c>
      <c r="AN41" s="21">
        <v>0</v>
      </c>
      <c r="AO41" s="2">
        <f t="shared" si="12"/>
        <v>92.4748406609082</v>
      </c>
      <c r="AP41" s="21">
        <v>77.483450499173472</v>
      </c>
      <c r="AQ41" s="21">
        <v>0</v>
      </c>
      <c r="AR41" s="2">
        <f t="shared" si="13"/>
        <v>77.483450499173472</v>
      </c>
      <c r="AS41" s="21">
        <v>53.072137197706475</v>
      </c>
      <c r="AT41" s="21">
        <v>0</v>
      </c>
      <c r="AU41" s="2">
        <f t="shared" si="14"/>
        <v>53.072137197706475</v>
      </c>
      <c r="AV41" s="21">
        <v>33.611286828874448</v>
      </c>
      <c r="AW41" s="21">
        <v>0</v>
      </c>
      <c r="AX41" s="2">
        <f t="shared" si="15"/>
        <v>33.611286828874448</v>
      </c>
      <c r="AY41" s="41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</row>
    <row r="42" spans="1:81">
      <c r="A42" s="2"/>
      <c r="B42" s="14" t="s">
        <v>40</v>
      </c>
      <c r="C42" s="2">
        <v>8.4</v>
      </c>
      <c r="D42" s="2">
        <v>3.7733644062245699</v>
      </c>
      <c r="E42" s="2">
        <f t="shared" si="0"/>
        <v>4.6266355937754309</v>
      </c>
      <c r="F42" s="2">
        <v>8.6616735192686889</v>
      </c>
      <c r="G42" s="2">
        <v>4.1656530134184795</v>
      </c>
      <c r="H42" s="2">
        <f t="shared" si="1"/>
        <v>4.4960205058502094</v>
      </c>
      <c r="I42" s="2">
        <v>10.092971774789271</v>
      </c>
      <c r="J42" s="2">
        <v>4.6692019110486669</v>
      </c>
      <c r="K42" s="2">
        <f t="shared" si="2"/>
        <v>5.4237698637406044</v>
      </c>
      <c r="L42" s="2">
        <v>8.094319378513017</v>
      </c>
      <c r="M42" s="2">
        <v>5.2212278866559529</v>
      </c>
      <c r="N42" s="2">
        <f t="shared" si="3"/>
        <v>2.873091491857064</v>
      </c>
      <c r="O42" s="2">
        <v>11.714202511372864</v>
      </c>
      <c r="P42" s="2">
        <v>5.7423697889971272</v>
      </c>
      <c r="Q42" s="2">
        <f t="shared" si="4"/>
        <v>5.971832722375737</v>
      </c>
      <c r="R42" s="2">
        <v>15.17052346231236</v>
      </c>
      <c r="S42" s="2">
        <v>5.3104457810621604</v>
      </c>
      <c r="T42" s="2">
        <f t="shared" si="5"/>
        <v>9.8600776812501998</v>
      </c>
      <c r="U42" s="2">
        <v>13.000644652837398</v>
      </c>
      <c r="V42" s="2">
        <v>5.8832526415575987</v>
      </c>
      <c r="W42" s="2">
        <f t="shared" si="6"/>
        <v>7.117392011279799</v>
      </c>
      <c r="X42" s="2">
        <v>14.281079018788375</v>
      </c>
      <c r="Y42" s="2">
        <v>6.4526245222561656</v>
      </c>
      <c r="Z42" s="2">
        <f t="shared" si="7"/>
        <v>7.8284544965322098</v>
      </c>
      <c r="AA42" s="2">
        <v>16</v>
      </c>
      <c r="AB42" s="2">
        <v>6.6098477591410267</v>
      </c>
      <c r="AC42" s="2">
        <f t="shared" si="8"/>
        <v>9.3901522408589742</v>
      </c>
      <c r="AD42" s="2">
        <v>15.230553803144863</v>
      </c>
      <c r="AE42" s="2">
        <v>7.4997433031821412</v>
      </c>
      <c r="AF42" s="2">
        <f t="shared" si="9"/>
        <v>7.7308104999627218</v>
      </c>
      <c r="AG42" s="2">
        <v>18.084700861061155</v>
      </c>
      <c r="AH42" s="2">
        <v>8.4221205623694217</v>
      </c>
      <c r="AI42" s="2">
        <f t="shared" si="10"/>
        <v>9.6625802986917328</v>
      </c>
      <c r="AJ42" s="2">
        <v>19.336149255562979</v>
      </c>
      <c r="AK42" s="2">
        <v>9.6587437003983396</v>
      </c>
      <c r="AL42" s="2">
        <f t="shared" si="11"/>
        <v>9.6774055551646398</v>
      </c>
      <c r="AM42" s="2">
        <v>22.899444400241848</v>
      </c>
      <c r="AN42" s="2">
        <v>12.087325642908764</v>
      </c>
      <c r="AO42" s="2">
        <f t="shared" si="12"/>
        <v>10.812118757333083</v>
      </c>
      <c r="AP42" s="2">
        <v>26.076054672247025</v>
      </c>
      <c r="AQ42" s="2">
        <v>14.229817288099373</v>
      </c>
      <c r="AR42" s="2">
        <f t="shared" si="13"/>
        <v>11.846237384147653</v>
      </c>
      <c r="AS42" s="2">
        <v>31.924180277659083</v>
      </c>
      <c r="AT42" s="2">
        <v>18.505185190360304</v>
      </c>
      <c r="AU42" s="2">
        <f t="shared" si="14"/>
        <v>13.418995087298779</v>
      </c>
      <c r="AV42" s="2">
        <v>40.236471049538579</v>
      </c>
      <c r="AW42" s="2">
        <v>20.220041280028539</v>
      </c>
      <c r="AX42" s="2">
        <f t="shared" si="15"/>
        <v>20.01642976951004</v>
      </c>
      <c r="AY42" s="41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 ht="15" customHeight="1">
      <c r="A43" s="2"/>
      <c r="B43" s="14" t="s">
        <v>41</v>
      </c>
      <c r="C43" s="2"/>
      <c r="D43" s="2"/>
      <c r="E43" s="2">
        <f t="shared" si="0"/>
        <v>0</v>
      </c>
      <c r="F43" s="2"/>
      <c r="G43" s="2"/>
      <c r="H43" s="2">
        <f t="shared" si="1"/>
        <v>0</v>
      </c>
      <c r="I43" s="2"/>
      <c r="J43" s="2"/>
      <c r="K43" s="2">
        <f t="shared" si="2"/>
        <v>0</v>
      </c>
      <c r="L43" s="2"/>
      <c r="M43" s="2"/>
      <c r="N43" s="2">
        <f t="shared" si="3"/>
        <v>0</v>
      </c>
      <c r="O43" s="2">
        <v>0</v>
      </c>
      <c r="P43" s="2">
        <v>0</v>
      </c>
      <c r="Q43" s="2">
        <f t="shared" si="4"/>
        <v>0</v>
      </c>
      <c r="R43" s="2">
        <v>0</v>
      </c>
      <c r="S43" s="2">
        <v>0</v>
      </c>
      <c r="T43" s="2">
        <f t="shared" si="5"/>
        <v>0</v>
      </c>
      <c r="U43" s="2">
        <v>0</v>
      </c>
      <c r="V43" s="2">
        <v>0</v>
      </c>
      <c r="W43" s="2">
        <f t="shared" si="6"/>
        <v>0</v>
      </c>
      <c r="X43" s="2">
        <v>0</v>
      </c>
      <c r="Y43" s="2">
        <v>0</v>
      </c>
      <c r="Z43" s="2">
        <f t="shared" si="7"/>
        <v>0</v>
      </c>
      <c r="AA43" s="2">
        <v>0</v>
      </c>
      <c r="AB43" s="2">
        <v>0</v>
      </c>
      <c r="AC43" s="2">
        <f t="shared" si="8"/>
        <v>0</v>
      </c>
      <c r="AD43" s="2">
        <v>0</v>
      </c>
      <c r="AE43" s="2">
        <v>0</v>
      </c>
      <c r="AF43" s="2">
        <f t="shared" si="9"/>
        <v>0</v>
      </c>
      <c r="AG43" s="2">
        <v>0</v>
      </c>
      <c r="AH43" s="2">
        <v>0</v>
      </c>
      <c r="AI43" s="2">
        <f t="shared" si="10"/>
        <v>0</v>
      </c>
      <c r="AJ43" s="2">
        <v>0</v>
      </c>
      <c r="AK43" s="2">
        <v>0</v>
      </c>
      <c r="AL43" s="2">
        <f t="shared" si="11"/>
        <v>0</v>
      </c>
      <c r="AM43" s="2">
        <v>0</v>
      </c>
      <c r="AN43" s="2">
        <v>0</v>
      </c>
      <c r="AO43" s="2">
        <f t="shared" si="12"/>
        <v>0</v>
      </c>
      <c r="AP43" s="2">
        <v>0</v>
      </c>
      <c r="AQ43" s="2">
        <v>0</v>
      </c>
      <c r="AR43" s="2">
        <f t="shared" si="13"/>
        <v>0</v>
      </c>
      <c r="AS43" s="2">
        <v>0</v>
      </c>
      <c r="AT43" s="2">
        <v>0</v>
      </c>
      <c r="AU43" s="2">
        <f t="shared" si="14"/>
        <v>0</v>
      </c>
      <c r="AV43" s="2">
        <v>0</v>
      </c>
      <c r="AW43" s="2">
        <v>0</v>
      </c>
      <c r="AX43" s="2">
        <f t="shared" si="15"/>
        <v>0</v>
      </c>
      <c r="AY43" s="41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 ht="15" customHeight="1">
      <c r="A44" s="2"/>
      <c r="B44" s="25" t="s">
        <v>42</v>
      </c>
      <c r="C44" s="26"/>
      <c r="D44" s="26"/>
      <c r="E44" s="2">
        <f t="shared" si="0"/>
        <v>0</v>
      </c>
      <c r="F44" s="26"/>
      <c r="G44" s="26"/>
      <c r="H44" s="2">
        <f t="shared" si="1"/>
        <v>0</v>
      </c>
      <c r="I44" s="26"/>
      <c r="J44" s="26"/>
      <c r="K44" s="2">
        <f t="shared" si="2"/>
        <v>0</v>
      </c>
      <c r="L44" s="26"/>
      <c r="M44" s="26"/>
      <c r="N44" s="2">
        <f t="shared" si="3"/>
        <v>0</v>
      </c>
      <c r="O44" s="26">
        <v>0</v>
      </c>
      <c r="P44" s="26">
        <v>0</v>
      </c>
      <c r="Q44" s="2">
        <f t="shared" si="4"/>
        <v>0</v>
      </c>
      <c r="R44" s="26">
        <v>147.6</v>
      </c>
      <c r="S44" s="26">
        <v>0</v>
      </c>
      <c r="T44" s="2">
        <f t="shared" si="5"/>
        <v>147.6</v>
      </c>
      <c r="U44" s="26">
        <v>0</v>
      </c>
      <c r="V44" s="26">
        <v>0</v>
      </c>
      <c r="W44" s="2">
        <f t="shared" si="6"/>
        <v>0</v>
      </c>
      <c r="X44" s="26">
        <v>0</v>
      </c>
      <c r="Y44" s="26">
        <v>0</v>
      </c>
      <c r="Z44" s="2">
        <f t="shared" si="7"/>
        <v>0</v>
      </c>
      <c r="AA44" s="26">
        <v>0</v>
      </c>
      <c r="AB44" s="26">
        <v>0</v>
      </c>
      <c r="AC44" s="2">
        <f t="shared" si="8"/>
        <v>0</v>
      </c>
      <c r="AD44" s="26">
        <v>0</v>
      </c>
      <c r="AE44" s="26">
        <v>0</v>
      </c>
      <c r="AF44" s="2">
        <f t="shared" si="9"/>
        <v>0</v>
      </c>
      <c r="AG44" s="2">
        <v>0</v>
      </c>
      <c r="AH44" s="2">
        <v>0</v>
      </c>
      <c r="AI44" s="2">
        <f t="shared" si="10"/>
        <v>0</v>
      </c>
      <c r="AJ44" s="26">
        <v>0</v>
      </c>
      <c r="AK44" s="26">
        <v>0</v>
      </c>
      <c r="AL44" s="2">
        <f t="shared" si="11"/>
        <v>0</v>
      </c>
      <c r="AM44" s="26">
        <v>0</v>
      </c>
      <c r="AN44" s="26">
        <v>0</v>
      </c>
      <c r="AO44" s="2">
        <f t="shared" si="12"/>
        <v>0</v>
      </c>
      <c r="AP44" s="26">
        <v>0</v>
      </c>
      <c r="AQ44" s="26">
        <v>0</v>
      </c>
      <c r="AR44" s="2">
        <f t="shared" si="13"/>
        <v>0</v>
      </c>
      <c r="AS44" s="26">
        <v>0</v>
      </c>
      <c r="AT44" s="26">
        <v>0</v>
      </c>
      <c r="AU44" s="2">
        <f t="shared" si="14"/>
        <v>0</v>
      </c>
      <c r="AV44" s="26">
        <v>0</v>
      </c>
      <c r="AW44" s="26">
        <v>0</v>
      </c>
      <c r="AX44" s="2">
        <f t="shared" si="15"/>
        <v>0</v>
      </c>
      <c r="AY44" s="41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>
      <c r="A45" s="2"/>
      <c r="B45" s="14"/>
      <c r="C45" s="2"/>
      <c r="D45" s="2"/>
      <c r="E45" s="17"/>
      <c r="F45" s="2"/>
      <c r="G45" s="2"/>
      <c r="H45" s="17"/>
      <c r="I45" s="2"/>
      <c r="J45" s="2"/>
      <c r="K45" s="17"/>
      <c r="L45" s="2"/>
      <c r="M45" s="2"/>
      <c r="N45" s="17"/>
      <c r="O45" s="2"/>
      <c r="P45" s="2"/>
      <c r="Q45" s="17"/>
      <c r="R45" s="2"/>
      <c r="S45" s="2"/>
      <c r="T45" s="17"/>
      <c r="U45" s="2"/>
      <c r="V45" s="2"/>
      <c r="W45" s="17"/>
      <c r="X45" s="2"/>
      <c r="Y45" s="2"/>
      <c r="Z45" s="17"/>
      <c r="AA45" s="2"/>
      <c r="AB45" s="2"/>
      <c r="AC45" s="17"/>
      <c r="AD45" s="2"/>
      <c r="AE45" s="2"/>
      <c r="AF45" s="17"/>
      <c r="AG45" s="2"/>
      <c r="AH45" s="2"/>
      <c r="AI45" s="17"/>
      <c r="AJ45" s="2"/>
      <c r="AK45" s="2"/>
      <c r="AL45" s="17"/>
      <c r="AM45" s="2"/>
      <c r="AN45" s="2"/>
      <c r="AO45" s="17"/>
      <c r="AP45" s="2"/>
      <c r="AQ45" s="2"/>
      <c r="AR45" s="17"/>
      <c r="AS45" s="2"/>
      <c r="AT45" s="2"/>
      <c r="AU45" s="17"/>
      <c r="AV45" s="2"/>
      <c r="AW45" s="2"/>
      <c r="AX45" s="17"/>
      <c r="AY45" s="40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8"/>
      <c r="BM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 s="27" customFormat="1">
      <c r="A46" s="17"/>
      <c r="B46" s="16" t="s">
        <v>43</v>
      </c>
      <c r="C46" s="17">
        <f>C47+C56+C60</f>
        <v>1752.1419587722162</v>
      </c>
      <c r="D46" s="17">
        <f>D47+D56+D60</f>
        <v>1312.8033197017742</v>
      </c>
      <c r="E46" s="17">
        <f>C46-D46</f>
        <v>439.33863907044201</v>
      </c>
      <c r="F46" s="17">
        <f>F47+F56+F60</f>
        <v>1582.9198939747439</v>
      </c>
      <c r="G46" s="17">
        <f>G47+G56+G60</f>
        <v>1068.0864106273191</v>
      </c>
      <c r="H46" s="17">
        <f>F46-G46</f>
        <v>514.83348334742482</v>
      </c>
      <c r="I46" s="17">
        <f>I47+I56+I60</f>
        <v>1613.7894759246371</v>
      </c>
      <c r="J46" s="17">
        <f>J47+J56+J60</f>
        <v>1280.2539716932399</v>
      </c>
      <c r="K46" s="17">
        <f>I46-J46</f>
        <v>333.53550423139723</v>
      </c>
      <c r="L46" s="17">
        <f>L47+L56+L60</f>
        <v>1301.3992401546489</v>
      </c>
      <c r="M46" s="17">
        <f>M47+M56+M60</f>
        <v>1008.8192789491904</v>
      </c>
      <c r="N46" s="17">
        <f>L46-M46</f>
        <v>292.5799612054584</v>
      </c>
      <c r="O46" s="17">
        <f>O47+O56+O60</f>
        <v>1542.6895176784919</v>
      </c>
      <c r="P46" s="17">
        <f>P47+P56+P60</f>
        <v>1149.8364930168805</v>
      </c>
      <c r="Q46" s="17">
        <f>O46-P46</f>
        <v>392.85302466161147</v>
      </c>
      <c r="R46" s="17">
        <f>R47+R56+R60</f>
        <v>2019.9595122177789</v>
      </c>
      <c r="S46" s="17">
        <f>S47+S56+S60</f>
        <v>1655.3728463695697</v>
      </c>
      <c r="T46" s="17">
        <f>R46-S46</f>
        <v>364.58666584820912</v>
      </c>
      <c r="U46" s="17">
        <f>U47+U56+U60</f>
        <v>2172.0648781731734</v>
      </c>
      <c r="V46" s="17">
        <f>V47+V56+V60</f>
        <v>1793.3771956659828</v>
      </c>
      <c r="W46" s="17">
        <f>U46-V46</f>
        <v>378.68768250719063</v>
      </c>
      <c r="X46" s="17">
        <f>X47+X56+X60</f>
        <v>2451.9064420849581</v>
      </c>
      <c r="Y46" s="17">
        <f>Y47+Y56+Y60</f>
        <v>1803.8126728598011</v>
      </c>
      <c r="Z46" s="17">
        <f>X46-Y46</f>
        <v>648.09376922515708</v>
      </c>
      <c r="AA46" s="17">
        <f>AA47+AA56+AA60</f>
        <v>2716</v>
      </c>
      <c r="AB46" s="17">
        <f>AB47+AB56+AB60</f>
        <v>2149.4</v>
      </c>
      <c r="AC46" s="17">
        <f>AA46-AB46</f>
        <v>566.59999999999991</v>
      </c>
      <c r="AD46" s="17">
        <f>AD47+AD56+AD60</f>
        <v>3210.583892391965</v>
      </c>
      <c r="AE46" s="17">
        <f>AE47+AE56+AE60</f>
        <v>2236.2291312213333</v>
      </c>
      <c r="AF46" s="17">
        <f>AD46-AE46</f>
        <v>974.35476117063172</v>
      </c>
      <c r="AG46" s="17">
        <f>AG47+AG56+AG60</f>
        <v>3851.0991052833106</v>
      </c>
      <c r="AH46" s="17">
        <f>AH47+AH56+AH60</f>
        <v>2334.0241483271025</v>
      </c>
      <c r="AI46" s="17">
        <f>AG46-AH46</f>
        <v>1517.0749569562081</v>
      </c>
      <c r="AJ46" s="17">
        <f>AJ47+AJ56+AJ60</f>
        <v>4957.2629959062842</v>
      </c>
      <c r="AK46" s="17">
        <f>AK47+AK56+AK60</f>
        <v>3130.0083247709508</v>
      </c>
      <c r="AL46" s="17">
        <f>AJ46-AK46</f>
        <v>1827.2546711353334</v>
      </c>
      <c r="AM46" s="17">
        <f>AM47+AM56+AM60</f>
        <v>6372.1817170116046</v>
      </c>
      <c r="AN46" s="17">
        <f>AN47+AN56+AN60</f>
        <v>4889.6472252498006</v>
      </c>
      <c r="AO46" s="17">
        <f>AM46-AN46</f>
        <v>1482.534491761804</v>
      </c>
      <c r="AP46" s="17">
        <f>AP47+AP56+AP60</f>
        <v>7105.9203137942322</v>
      </c>
      <c r="AQ46" s="17">
        <f>AQ47+AQ56+AQ60</f>
        <v>4744.6912998494972</v>
      </c>
      <c r="AR46" s="17">
        <f>AP46-AQ46</f>
        <v>2361.229013944735</v>
      </c>
      <c r="AS46" s="17">
        <f>AS47+AS56+AS60</f>
        <v>8530.3917521126787</v>
      </c>
      <c r="AT46" s="17">
        <f>AT47+AT56+AT60</f>
        <v>5817.6104472603911</v>
      </c>
      <c r="AU46" s="17">
        <f>AS46-AT46</f>
        <v>2712.7813048522876</v>
      </c>
      <c r="AV46" s="17">
        <f>AV47+AV56+AV60</f>
        <v>10537.340278957172</v>
      </c>
      <c r="AW46" s="17">
        <f>AW47+AW56+AW60</f>
        <v>6439.6507784609867</v>
      </c>
      <c r="AX46" s="17">
        <f>AV46-AW46</f>
        <v>4097.6895004961852</v>
      </c>
      <c r="AY46" s="40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</row>
    <row r="47" spans="1:81" s="27" customFormat="1">
      <c r="A47" s="17" t="s">
        <v>0</v>
      </c>
      <c r="B47" s="16" t="s">
        <v>44</v>
      </c>
      <c r="C47" s="17">
        <f>C48+C52</f>
        <v>1086.8450073957627</v>
      </c>
      <c r="D47" s="17">
        <f t="shared" ref="D47:AW47" si="50">D48+D52</f>
        <v>932.10526385328762</v>
      </c>
      <c r="E47" s="17">
        <f t="shared" si="0"/>
        <v>154.73974354247503</v>
      </c>
      <c r="F47" s="17">
        <f t="shared" si="50"/>
        <v>949.90261710128107</v>
      </c>
      <c r="G47" s="17">
        <f t="shared" si="50"/>
        <v>479.74869100041508</v>
      </c>
      <c r="H47" s="17">
        <f t="shared" si="1"/>
        <v>470.15392610086599</v>
      </c>
      <c r="I47" s="17">
        <f t="shared" si="50"/>
        <v>605.57820441582271</v>
      </c>
      <c r="J47" s="17">
        <f t="shared" si="50"/>
        <v>426.56325348062029</v>
      </c>
      <c r="K47" s="17">
        <f t="shared" si="2"/>
        <v>179.01495093520242</v>
      </c>
      <c r="L47" s="17">
        <f t="shared" si="50"/>
        <v>671.90214365832844</v>
      </c>
      <c r="M47" s="17">
        <f t="shared" si="50"/>
        <v>321.42055773359971</v>
      </c>
      <c r="N47" s="17">
        <f t="shared" si="3"/>
        <v>350.48158592472873</v>
      </c>
      <c r="O47" s="17">
        <f t="shared" si="50"/>
        <v>765.56275988709547</v>
      </c>
      <c r="P47" s="17">
        <f t="shared" si="50"/>
        <v>452.34746333981235</v>
      </c>
      <c r="Q47" s="17">
        <f t="shared" si="4"/>
        <v>313.21529654728312</v>
      </c>
      <c r="R47" s="17">
        <f t="shared" si="50"/>
        <v>878.48132501856287</v>
      </c>
      <c r="S47" s="17">
        <f t="shared" si="50"/>
        <v>1016.7891214107818</v>
      </c>
      <c r="T47" s="17">
        <f t="shared" si="5"/>
        <v>-138.30779639221896</v>
      </c>
      <c r="U47" s="17">
        <f>U48+U52</f>
        <v>1234.2414161351121</v>
      </c>
      <c r="V47" s="17">
        <f t="shared" si="50"/>
        <v>977.35501161619368</v>
      </c>
      <c r="W47" s="17">
        <f t="shared" si="6"/>
        <v>256.88640451891843</v>
      </c>
      <c r="X47" s="17">
        <f t="shared" si="50"/>
        <v>1232.6583491898286</v>
      </c>
      <c r="Y47" s="17">
        <f t="shared" si="50"/>
        <v>1043.8959885584309</v>
      </c>
      <c r="Z47" s="17">
        <f t="shared" si="7"/>
        <v>188.76236063139777</v>
      </c>
      <c r="AA47" s="17">
        <f>AA48+AA52</f>
        <v>1544</v>
      </c>
      <c r="AB47" s="17">
        <f t="shared" si="50"/>
        <v>1264</v>
      </c>
      <c r="AC47" s="17">
        <f t="shared" si="8"/>
        <v>280</v>
      </c>
      <c r="AD47" s="17">
        <f t="shared" si="50"/>
        <v>1517.2089717554713</v>
      </c>
      <c r="AE47" s="17">
        <f t="shared" si="50"/>
        <v>1195.9199197326745</v>
      </c>
      <c r="AF47" s="17">
        <f t="shared" si="9"/>
        <v>321.2890520227968</v>
      </c>
      <c r="AG47" s="17">
        <f t="shared" si="50"/>
        <v>1665.3982085689479</v>
      </c>
      <c r="AH47" s="17">
        <f t="shared" si="50"/>
        <v>1228.1573617973397</v>
      </c>
      <c r="AI47" s="17">
        <f t="shared" si="10"/>
        <v>437.24084677160818</v>
      </c>
      <c r="AJ47" s="17">
        <f t="shared" si="50"/>
        <v>2093.1173994130741</v>
      </c>
      <c r="AK47" s="17">
        <f t="shared" si="50"/>
        <v>1393.2146667132197</v>
      </c>
      <c r="AL47" s="17">
        <f t="shared" si="11"/>
        <v>699.90273269985437</v>
      </c>
      <c r="AM47" s="17">
        <f t="shared" si="50"/>
        <v>3781.0340501806913</v>
      </c>
      <c r="AN47" s="17">
        <f t="shared" si="50"/>
        <v>2362.6142849350622</v>
      </c>
      <c r="AO47" s="17">
        <f t="shared" si="12"/>
        <v>1418.4197652456292</v>
      </c>
      <c r="AP47" s="17">
        <f t="shared" si="50"/>
        <v>2931.3006493172184</v>
      </c>
      <c r="AQ47" s="17">
        <f t="shared" si="50"/>
        <v>2246.699628393515</v>
      </c>
      <c r="AR47" s="17">
        <f t="shared" si="13"/>
        <v>684.60102092370335</v>
      </c>
      <c r="AS47" s="17">
        <f t="shared" si="50"/>
        <v>3113.4468210776517</v>
      </c>
      <c r="AT47" s="17">
        <f t="shared" si="50"/>
        <v>3790.9496531089062</v>
      </c>
      <c r="AU47" s="17">
        <f t="shared" si="14"/>
        <v>-677.50283203125446</v>
      </c>
      <c r="AV47" s="17">
        <f t="shared" si="50"/>
        <v>4139.854842299751</v>
      </c>
      <c r="AW47" s="17">
        <f t="shared" si="50"/>
        <v>3483.150451678287</v>
      </c>
      <c r="AX47" s="17">
        <f t="shared" si="15"/>
        <v>656.70439062146397</v>
      </c>
      <c r="AY47" s="40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</row>
    <row r="48" spans="1:81" s="27" customFormat="1">
      <c r="A48" s="17"/>
      <c r="B48" s="16" t="s">
        <v>45</v>
      </c>
      <c r="C48" s="17">
        <f t="shared" ref="C48:AW48" si="51">C49+C50+C51</f>
        <v>313.65913288702905</v>
      </c>
      <c r="D48" s="17">
        <f t="shared" si="51"/>
        <v>190.59254109500651</v>
      </c>
      <c r="E48" s="17">
        <f t="shared" si="0"/>
        <v>123.06659179202254</v>
      </c>
      <c r="F48" s="17">
        <f t="shared" si="51"/>
        <v>584.31898971054488</v>
      </c>
      <c r="G48" s="17">
        <f t="shared" si="51"/>
        <v>107.08333448419786</v>
      </c>
      <c r="H48" s="17">
        <f t="shared" si="1"/>
        <v>477.23565522634703</v>
      </c>
      <c r="I48" s="17">
        <f t="shared" si="51"/>
        <v>352.52374282075976</v>
      </c>
      <c r="J48" s="17">
        <f t="shared" si="51"/>
        <v>157.85176153459776</v>
      </c>
      <c r="K48" s="17">
        <f t="shared" si="2"/>
        <v>194.67198128616201</v>
      </c>
      <c r="L48" s="17">
        <f t="shared" si="51"/>
        <v>562.03219299857301</v>
      </c>
      <c r="M48" s="17">
        <f t="shared" si="51"/>
        <v>189.13252013865505</v>
      </c>
      <c r="N48" s="17">
        <f t="shared" si="3"/>
        <v>372.89967285991793</v>
      </c>
      <c r="O48" s="17">
        <f t="shared" si="51"/>
        <v>475.89431666236794</v>
      </c>
      <c r="P48" s="17">
        <f t="shared" si="51"/>
        <v>218.13467105718462</v>
      </c>
      <c r="Q48" s="17">
        <f t="shared" si="4"/>
        <v>257.75964560518332</v>
      </c>
      <c r="R48" s="17">
        <f t="shared" si="51"/>
        <v>216.78769335898289</v>
      </c>
      <c r="S48" s="17">
        <f t="shared" si="51"/>
        <v>302</v>
      </c>
      <c r="T48" s="17">
        <f t="shared" si="5"/>
        <v>-85.212306641017108</v>
      </c>
      <c r="U48" s="17">
        <f t="shared" si="51"/>
        <v>311.48750000000001</v>
      </c>
      <c r="V48" s="17">
        <f t="shared" si="51"/>
        <v>147.68528907401065</v>
      </c>
      <c r="W48" s="17">
        <f t="shared" si="6"/>
        <v>163.80221092598936</v>
      </c>
      <c r="X48" s="17">
        <f t="shared" si="51"/>
        <v>329.84205699999995</v>
      </c>
      <c r="Y48" s="17">
        <f t="shared" si="51"/>
        <v>161.3079538689833</v>
      </c>
      <c r="Z48" s="17">
        <f t="shared" si="7"/>
        <v>168.53410313101665</v>
      </c>
      <c r="AA48" s="17">
        <f t="shared" si="51"/>
        <v>402</v>
      </c>
      <c r="AB48" s="17">
        <f t="shared" si="51"/>
        <v>161</v>
      </c>
      <c r="AC48" s="17">
        <f t="shared" si="8"/>
        <v>241</v>
      </c>
      <c r="AD48" s="17">
        <f t="shared" si="51"/>
        <v>469.19999999999993</v>
      </c>
      <c r="AE48" s="17">
        <f t="shared" si="51"/>
        <v>224.42359187250989</v>
      </c>
      <c r="AF48" s="17">
        <f t="shared" si="9"/>
        <v>244.77640812749004</v>
      </c>
      <c r="AG48" s="17">
        <f t="shared" si="51"/>
        <v>619.35249020765582</v>
      </c>
      <c r="AH48" s="17">
        <f t="shared" si="51"/>
        <v>203.24791064402868</v>
      </c>
      <c r="AI48" s="17">
        <f t="shared" si="10"/>
        <v>416.10457956362711</v>
      </c>
      <c r="AJ48" s="17">
        <f t="shared" si="51"/>
        <v>802.23524662165869</v>
      </c>
      <c r="AK48" s="17">
        <f t="shared" si="51"/>
        <v>223.28492488170815</v>
      </c>
      <c r="AL48" s="17">
        <f t="shared" si="11"/>
        <v>578.9503217399506</v>
      </c>
      <c r="AM48" s="17">
        <f t="shared" si="51"/>
        <v>1017.0050898987154</v>
      </c>
      <c r="AN48" s="17">
        <f t="shared" si="51"/>
        <v>252.58212124656274</v>
      </c>
      <c r="AO48" s="17">
        <f t="shared" si="12"/>
        <v>764.42296865215258</v>
      </c>
      <c r="AP48" s="17">
        <f t="shared" si="51"/>
        <v>794.23636036071582</v>
      </c>
      <c r="AQ48" s="17">
        <f t="shared" si="51"/>
        <v>330.96853470114689</v>
      </c>
      <c r="AR48" s="17">
        <f t="shared" si="13"/>
        <v>463.26782565956893</v>
      </c>
      <c r="AS48" s="17">
        <f t="shared" si="51"/>
        <v>1057.1557876182374</v>
      </c>
      <c r="AT48" s="17">
        <f t="shared" si="51"/>
        <v>473.40825794162089</v>
      </c>
      <c r="AU48" s="17">
        <f t="shared" si="14"/>
        <v>583.74752967661652</v>
      </c>
      <c r="AV48" s="17">
        <f t="shared" si="51"/>
        <v>1265.912</v>
      </c>
      <c r="AW48" s="17">
        <f t="shared" si="51"/>
        <v>195</v>
      </c>
      <c r="AX48" s="17">
        <f t="shared" si="15"/>
        <v>1070.912</v>
      </c>
      <c r="AY48" s="40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</row>
    <row r="49" spans="1:81">
      <c r="A49" s="2"/>
      <c r="B49" s="14" t="s">
        <v>46</v>
      </c>
      <c r="C49" s="2">
        <v>99.797716408914212</v>
      </c>
      <c r="D49" s="2">
        <v>13.33854326663343</v>
      </c>
      <c r="E49" s="2">
        <f t="shared" si="0"/>
        <v>86.459173142280775</v>
      </c>
      <c r="F49" s="2">
        <v>133.47649634832899</v>
      </c>
      <c r="G49" s="2">
        <v>4.7833344841978604</v>
      </c>
      <c r="H49" s="2">
        <f t="shared" si="1"/>
        <v>128.69316186413113</v>
      </c>
      <c r="I49" s="2">
        <v>150</v>
      </c>
      <c r="J49" s="2">
        <v>13.086376457703119</v>
      </c>
      <c r="K49" s="2">
        <f t="shared" si="2"/>
        <v>136.91362354229688</v>
      </c>
      <c r="L49" s="2">
        <v>201.32513024568533</v>
      </c>
      <c r="M49" s="2">
        <v>24.413039000000001</v>
      </c>
      <c r="N49" s="2">
        <f t="shared" si="3"/>
        <v>176.91209124568533</v>
      </c>
      <c r="O49" s="2">
        <v>175.13</v>
      </c>
      <c r="P49" s="2">
        <v>2</v>
      </c>
      <c r="Q49" s="2">
        <f t="shared" si="4"/>
        <v>173.13</v>
      </c>
      <c r="R49" s="2">
        <v>81.887798236310658</v>
      </c>
      <c r="S49" s="2">
        <v>0</v>
      </c>
      <c r="T49" s="2">
        <f t="shared" si="5"/>
        <v>81.887798236310658</v>
      </c>
      <c r="U49" s="2">
        <v>192</v>
      </c>
      <c r="V49" s="2">
        <v>11.438412591637928</v>
      </c>
      <c r="W49" s="2">
        <f t="shared" si="6"/>
        <v>180.56158740836207</v>
      </c>
      <c r="X49" s="2">
        <v>198.7</v>
      </c>
      <c r="Y49" s="2">
        <v>27.307953868983297</v>
      </c>
      <c r="Z49" s="2">
        <f t="shared" si="7"/>
        <v>171.39204613101668</v>
      </c>
      <c r="AA49" s="2">
        <v>223</v>
      </c>
      <c r="AB49" s="2">
        <v>6</v>
      </c>
      <c r="AC49" s="2">
        <f t="shared" si="8"/>
        <v>217</v>
      </c>
      <c r="AD49" s="2">
        <v>272.19999999999993</v>
      </c>
      <c r="AE49" s="2">
        <v>38.423591872509888</v>
      </c>
      <c r="AF49" s="2">
        <f t="shared" si="9"/>
        <v>233.77640812749004</v>
      </c>
      <c r="AG49" s="2">
        <v>480.43315687432244</v>
      </c>
      <c r="AH49" s="2">
        <v>29.373000000000001</v>
      </c>
      <c r="AI49" s="2">
        <f t="shared" si="10"/>
        <v>451.06015687432244</v>
      </c>
      <c r="AJ49" s="2">
        <v>603.32690000000002</v>
      </c>
      <c r="AK49" s="2">
        <v>55</v>
      </c>
      <c r="AL49" s="2">
        <f t="shared" si="11"/>
        <v>548.32690000000002</v>
      </c>
      <c r="AM49" s="2">
        <v>752.2</v>
      </c>
      <c r="AN49" s="2">
        <v>61.666666666666671</v>
      </c>
      <c r="AO49" s="2">
        <f t="shared" si="12"/>
        <v>690.53333333333342</v>
      </c>
      <c r="AP49" s="2">
        <v>403.96000000000004</v>
      </c>
      <c r="AQ49" s="2">
        <v>20</v>
      </c>
      <c r="AR49" s="2">
        <f t="shared" si="13"/>
        <v>383.96000000000004</v>
      </c>
      <c r="AS49" s="2">
        <v>477.55899999999997</v>
      </c>
      <c r="AT49" s="2">
        <v>42.5</v>
      </c>
      <c r="AU49" s="2">
        <f t="shared" si="14"/>
        <v>435.05899999999997</v>
      </c>
      <c r="AV49" s="2">
        <v>955.91200000000003</v>
      </c>
      <c r="AW49" s="2">
        <v>60</v>
      </c>
      <c r="AX49" s="2">
        <f t="shared" si="15"/>
        <v>895.91200000000003</v>
      </c>
      <c r="AY49" s="41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>
      <c r="A50" s="2"/>
      <c r="B50" s="14" t="s">
        <v>47</v>
      </c>
      <c r="C50" s="2">
        <v>33.452342784469238</v>
      </c>
      <c r="D50" s="2">
        <v>0</v>
      </c>
      <c r="E50" s="2">
        <f t="shared" si="0"/>
        <v>33.452342784469238</v>
      </c>
      <c r="F50" s="2">
        <v>301.14249336221587</v>
      </c>
      <c r="G50" s="2">
        <v>0</v>
      </c>
      <c r="H50" s="2">
        <f t="shared" si="1"/>
        <v>301.14249336221587</v>
      </c>
      <c r="I50" s="2">
        <v>56.053949889146644</v>
      </c>
      <c r="J50" s="2">
        <v>0</v>
      </c>
      <c r="K50" s="2">
        <f t="shared" si="2"/>
        <v>56.053949889146644</v>
      </c>
      <c r="L50" s="2">
        <v>0</v>
      </c>
      <c r="M50" s="2">
        <v>0</v>
      </c>
      <c r="N50" s="2">
        <f t="shared" si="3"/>
        <v>0</v>
      </c>
      <c r="O50" s="2">
        <v>2.5793139025019345</v>
      </c>
      <c r="P50" s="2">
        <v>0</v>
      </c>
      <c r="Q50" s="2">
        <f t="shared" si="4"/>
        <v>2.5793139025019345</v>
      </c>
      <c r="R50" s="2">
        <v>89.89989512267222</v>
      </c>
      <c r="S50" s="2">
        <v>0</v>
      </c>
      <c r="T50" s="2">
        <f t="shared" si="5"/>
        <v>89.89989512267222</v>
      </c>
      <c r="U50" s="2">
        <v>4.5</v>
      </c>
      <c r="V50" s="2">
        <v>0</v>
      </c>
      <c r="W50" s="2">
        <f t="shared" si="6"/>
        <v>4.5</v>
      </c>
      <c r="X50" s="2">
        <v>30</v>
      </c>
      <c r="Y50" s="2">
        <v>0</v>
      </c>
      <c r="Z50" s="2">
        <f t="shared" si="7"/>
        <v>30</v>
      </c>
      <c r="AA50" s="2">
        <v>10</v>
      </c>
      <c r="AB50" s="2">
        <v>0</v>
      </c>
      <c r="AC50" s="2">
        <f t="shared" si="8"/>
        <v>10</v>
      </c>
      <c r="AD50" s="2">
        <v>0</v>
      </c>
      <c r="AE50" s="2">
        <v>0</v>
      </c>
      <c r="AF50" s="2">
        <f t="shared" si="9"/>
        <v>0</v>
      </c>
      <c r="AG50" s="2">
        <v>0</v>
      </c>
      <c r="AH50" s="2">
        <v>0</v>
      </c>
      <c r="AI50" s="2">
        <f t="shared" si="10"/>
        <v>0</v>
      </c>
      <c r="AJ50" s="2">
        <v>0</v>
      </c>
      <c r="AK50" s="2">
        <v>0</v>
      </c>
      <c r="AL50" s="2">
        <f t="shared" si="11"/>
        <v>0</v>
      </c>
      <c r="AM50" s="2">
        <v>0</v>
      </c>
      <c r="AN50" s="2">
        <v>0</v>
      </c>
      <c r="AO50" s="2">
        <f t="shared" si="12"/>
        <v>0</v>
      </c>
      <c r="AP50" s="2">
        <v>0</v>
      </c>
      <c r="AQ50" s="2">
        <v>0</v>
      </c>
      <c r="AR50" s="2">
        <f t="shared" si="13"/>
        <v>0</v>
      </c>
      <c r="AS50" s="2">
        <v>0</v>
      </c>
      <c r="AT50" s="2">
        <v>0</v>
      </c>
      <c r="AU50" s="2">
        <f t="shared" si="14"/>
        <v>0</v>
      </c>
      <c r="AV50" s="2">
        <v>0</v>
      </c>
      <c r="AW50" s="2">
        <v>0</v>
      </c>
      <c r="AX50" s="2">
        <f t="shared" si="15"/>
        <v>0</v>
      </c>
      <c r="AY50" s="41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>
      <c r="A51" s="28"/>
      <c r="B51" s="29" t="s">
        <v>48</v>
      </c>
      <c r="C51" s="30">
        <v>180.40907369364561</v>
      </c>
      <c r="D51" s="30">
        <v>177.25399782837309</v>
      </c>
      <c r="E51" s="2">
        <f t="shared" si="0"/>
        <v>3.1550758652725222</v>
      </c>
      <c r="F51" s="30">
        <v>149.69999999999999</v>
      </c>
      <c r="G51" s="30">
        <v>102.3</v>
      </c>
      <c r="H51" s="2">
        <f t="shared" si="1"/>
        <v>47.399999999999991</v>
      </c>
      <c r="I51" s="30">
        <v>146.46979293161311</v>
      </c>
      <c r="J51" s="30">
        <v>144.76538507689463</v>
      </c>
      <c r="K51" s="2">
        <f t="shared" si="2"/>
        <v>1.7044078547184824</v>
      </c>
      <c r="L51" s="30">
        <v>360.70706275288768</v>
      </c>
      <c r="M51" s="30">
        <v>164.71948113865506</v>
      </c>
      <c r="N51" s="2">
        <f t="shared" si="3"/>
        <v>195.98758161423262</v>
      </c>
      <c r="O51" s="30">
        <v>298.18500275986599</v>
      </c>
      <c r="P51" s="30">
        <v>216.13467105718462</v>
      </c>
      <c r="Q51" s="2">
        <f t="shared" si="4"/>
        <v>82.050331702681376</v>
      </c>
      <c r="R51" s="30">
        <v>45</v>
      </c>
      <c r="S51" s="30">
        <v>302</v>
      </c>
      <c r="T51" s="2">
        <f t="shared" si="5"/>
        <v>-257</v>
      </c>
      <c r="U51" s="30">
        <v>114.98750000000001</v>
      </c>
      <c r="V51" s="30">
        <v>136.24687648237273</v>
      </c>
      <c r="W51" s="2">
        <f t="shared" si="6"/>
        <v>-21.259376482372716</v>
      </c>
      <c r="X51" s="30">
        <v>101.14205699999999</v>
      </c>
      <c r="Y51" s="30">
        <v>134</v>
      </c>
      <c r="Z51" s="2">
        <f t="shared" si="7"/>
        <v>-32.857943000000006</v>
      </c>
      <c r="AA51" s="30">
        <v>169</v>
      </c>
      <c r="AB51" s="30">
        <v>155</v>
      </c>
      <c r="AC51" s="2">
        <f t="shared" si="8"/>
        <v>14</v>
      </c>
      <c r="AD51" s="30">
        <v>197</v>
      </c>
      <c r="AE51" s="30">
        <v>186</v>
      </c>
      <c r="AF51" s="2">
        <f t="shared" si="9"/>
        <v>11</v>
      </c>
      <c r="AG51" s="30">
        <v>138.91933333333333</v>
      </c>
      <c r="AH51" s="30">
        <v>173.87491064402869</v>
      </c>
      <c r="AI51" s="2">
        <f t="shared" si="10"/>
        <v>-34.955577310695361</v>
      </c>
      <c r="AJ51" s="30">
        <v>198.90834662165872</v>
      </c>
      <c r="AK51" s="30">
        <v>168.28492488170815</v>
      </c>
      <c r="AL51" s="2">
        <f t="shared" si="11"/>
        <v>30.623421739950572</v>
      </c>
      <c r="AM51" s="30">
        <v>264.80508989871538</v>
      </c>
      <c r="AN51" s="30">
        <v>190.91545457989605</v>
      </c>
      <c r="AO51" s="2">
        <f t="shared" si="12"/>
        <v>73.88963531881933</v>
      </c>
      <c r="AP51" s="30">
        <v>390.27636036071578</v>
      </c>
      <c r="AQ51" s="30">
        <v>310.96853470114689</v>
      </c>
      <c r="AR51" s="2">
        <f t="shared" si="13"/>
        <v>79.307825659568891</v>
      </c>
      <c r="AS51" s="30">
        <v>579.59678761823739</v>
      </c>
      <c r="AT51" s="30">
        <v>430.90825794162089</v>
      </c>
      <c r="AU51" s="2">
        <f t="shared" si="14"/>
        <v>148.6885296766165</v>
      </c>
      <c r="AV51" s="30">
        <v>310</v>
      </c>
      <c r="AW51" s="30">
        <v>135</v>
      </c>
      <c r="AX51" s="2">
        <f t="shared" si="15"/>
        <v>175</v>
      </c>
      <c r="AY51" s="41"/>
      <c r="AZ51" s="42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 s="27" customFormat="1">
      <c r="A52" s="17"/>
      <c r="B52" s="16" t="s">
        <v>49</v>
      </c>
      <c r="C52" s="17">
        <f>C53+C54</f>
        <v>773.1858745087336</v>
      </c>
      <c r="D52" s="17">
        <f t="shared" ref="D52:AW52" si="52">D53+D54</f>
        <v>741.51272275828114</v>
      </c>
      <c r="E52" s="17">
        <f t="shared" si="0"/>
        <v>31.673151750452462</v>
      </c>
      <c r="F52" s="17">
        <f t="shared" si="52"/>
        <v>365.58362739073618</v>
      </c>
      <c r="G52" s="17">
        <f t="shared" si="52"/>
        <v>372.66535651621723</v>
      </c>
      <c r="H52" s="17">
        <f t="shared" si="1"/>
        <v>-7.081729125481047</v>
      </c>
      <c r="I52" s="17">
        <f t="shared" si="52"/>
        <v>253.05446159506289</v>
      </c>
      <c r="J52" s="17">
        <f t="shared" si="52"/>
        <v>268.71149194602253</v>
      </c>
      <c r="K52" s="17">
        <f t="shared" si="2"/>
        <v>-15.657030350959644</v>
      </c>
      <c r="L52" s="17">
        <f t="shared" si="52"/>
        <v>109.86995065975546</v>
      </c>
      <c r="M52" s="17">
        <f t="shared" si="52"/>
        <v>132.28803759494463</v>
      </c>
      <c r="N52" s="17">
        <f t="shared" si="3"/>
        <v>-22.418086935189166</v>
      </c>
      <c r="O52" s="17">
        <f t="shared" si="52"/>
        <v>289.66844322472753</v>
      </c>
      <c r="P52" s="17">
        <f t="shared" si="52"/>
        <v>234.21279228262773</v>
      </c>
      <c r="Q52" s="17">
        <f t="shared" si="4"/>
        <v>55.455650942099794</v>
      </c>
      <c r="R52" s="17">
        <f t="shared" si="52"/>
        <v>661.69363165957998</v>
      </c>
      <c r="S52" s="17">
        <f t="shared" si="52"/>
        <v>714.78912141078183</v>
      </c>
      <c r="T52" s="17">
        <f t="shared" si="5"/>
        <v>-53.095489751201853</v>
      </c>
      <c r="U52" s="17">
        <f t="shared" si="52"/>
        <v>922.75391613511204</v>
      </c>
      <c r="V52" s="17">
        <f t="shared" si="52"/>
        <v>829.66972254218297</v>
      </c>
      <c r="W52" s="17">
        <f t="shared" si="6"/>
        <v>93.084193592929068</v>
      </c>
      <c r="X52" s="17">
        <f t="shared" si="52"/>
        <v>902.81629218982869</v>
      </c>
      <c r="Y52" s="17">
        <f t="shared" si="52"/>
        <v>882.58803468944757</v>
      </c>
      <c r="Z52" s="17">
        <f t="shared" si="7"/>
        <v>20.228257500381119</v>
      </c>
      <c r="AA52" s="17">
        <f t="shared" si="52"/>
        <v>1142</v>
      </c>
      <c r="AB52" s="17">
        <f t="shared" si="52"/>
        <v>1103</v>
      </c>
      <c r="AC52" s="17">
        <f t="shared" si="8"/>
        <v>39</v>
      </c>
      <c r="AD52" s="17">
        <f t="shared" si="52"/>
        <v>1048.0089717554715</v>
      </c>
      <c r="AE52" s="17">
        <f t="shared" si="52"/>
        <v>971.49632786016468</v>
      </c>
      <c r="AF52" s="17">
        <f t="shared" si="9"/>
        <v>76.512643895306837</v>
      </c>
      <c r="AG52" s="17">
        <f t="shared" si="52"/>
        <v>1046.0457183612921</v>
      </c>
      <c r="AH52" s="17">
        <f t="shared" si="52"/>
        <v>1024.909451153311</v>
      </c>
      <c r="AI52" s="17">
        <f t="shared" si="10"/>
        <v>21.136267207981064</v>
      </c>
      <c r="AJ52" s="17">
        <f t="shared" si="52"/>
        <v>1290.8821527914151</v>
      </c>
      <c r="AK52" s="17">
        <f t="shared" si="52"/>
        <v>1169.9297418315116</v>
      </c>
      <c r="AL52" s="17">
        <f t="shared" si="11"/>
        <v>120.95241095990355</v>
      </c>
      <c r="AM52" s="17">
        <f t="shared" si="52"/>
        <v>2764.0289602819762</v>
      </c>
      <c r="AN52" s="17">
        <f t="shared" si="52"/>
        <v>2110.0321636884996</v>
      </c>
      <c r="AO52" s="17">
        <f t="shared" si="12"/>
        <v>653.99679659347657</v>
      </c>
      <c r="AP52" s="17">
        <f t="shared" si="52"/>
        <v>2137.0642889565024</v>
      </c>
      <c r="AQ52" s="17">
        <f t="shared" si="52"/>
        <v>1915.7310936923679</v>
      </c>
      <c r="AR52" s="17">
        <f t="shared" si="13"/>
        <v>221.33319526413447</v>
      </c>
      <c r="AS52" s="17">
        <f t="shared" si="52"/>
        <v>2056.2910334594144</v>
      </c>
      <c r="AT52" s="17">
        <f t="shared" si="52"/>
        <v>3317.5413951672854</v>
      </c>
      <c r="AU52" s="17">
        <f t="shared" si="14"/>
        <v>-1261.250361707871</v>
      </c>
      <c r="AV52" s="17">
        <f t="shared" si="52"/>
        <v>2873.9428422997507</v>
      </c>
      <c r="AW52" s="17">
        <f t="shared" si="52"/>
        <v>3288.150451678287</v>
      </c>
      <c r="AX52" s="17">
        <f t="shared" si="15"/>
        <v>-414.20760937853629</v>
      </c>
      <c r="AY52" s="40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</row>
    <row r="53" spans="1:81">
      <c r="A53" s="2"/>
      <c r="B53" s="14" t="s">
        <v>50</v>
      </c>
      <c r="C53" s="2">
        <v>76.781218593367868</v>
      </c>
      <c r="D53" s="2">
        <v>70.147227083633481</v>
      </c>
      <c r="E53" s="2">
        <f t="shared" si="0"/>
        <v>6.6339915097343862</v>
      </c>
      <c r="F53" s="2">
        <v>139.94285110310508</v>
      </c>
      <c r="G53" s="2">
        <v>126.84987986126924</v>
      </c>
      <c r="H53" s="2">
        <f t="shared" si="1"/>
        <v>13.092971241835841</v>
      </c>
      <c r="I53" s="2">
        <v>69.805082447557155</v>
      </c>
      <c r="J53" s="2">
        <v>93.482732607447474</v>
      </c>
      <c r="K53" s="2">
        <f t="shared" si="2"/>
        <v>-23.67765015989032</v>
      </c>
      <c r="L53" s="2">
        <v>72.015321837128653</v>
      </c>
      <c r="M53" s="2">
        <v>84.83529797267191</v>
      </c>
      <c r="N53" s="2">
        <f t="shared" si="3"/>
        <v>-12.819976135543257</v>
      </c>
      <c r="O53" s="2">
        <v>19.333359891394224</v>
      </c>
      <c r="P53" s="2">
        <v>64.067792282627721</v>
      </c>
      <c r="Q53" s="2">
        <f t="shared" si="4"/>
        <v>-44.734432391233497</v>
      </c>
      <c r="R53" s="2">
        <v>23.633881659580027</v>
      </c>
      <c r="S53" s="2">
        <v>34.675371410781764</v>
      </c>
      <c r="T53" s="2">
        <f t="shared" si="5"/>
        <v>-11.041489751201738</v>
      </c>
      <c r="U53" s="2">
        <v>77.984666135111993</v>
      </c>
      <c r="V53" s="2">
        <v>52.632097542182947</v>
      </c>
      <c r="W53" s="2">
        <f t="shared" si="6"/>
        <v>25.352568592929046</v>
      </c>
      <c r="X53" s="2">
        <v>144.81629218982869</v>
      </c>
      <c r="Y53" s="2">
        <v>143.21420968944759</v>
      </c>
      <c r="Z53" s="2">
        <f t="shared" si="7"/>
        <v>1.6020825003811012</v>
      </c>
      <c r="AA53" s="2">
        <v>111</v>
      </c>
      <c r="AB53" s="2">
        <v>100</v>
      </c>
      <c r="AC53" s="2">
        <f t="shared" si="8"/>
        <v>11</v>
      </c>
      <c r="AD53" s="2">
        <v>275.87124675547153</v>
      </c>
      <c r="AE53" s="2">
        <v>215.45592786016473</v>
      </c>
      <c r="AF53" s="2">
        <f t="shared" si="9"/>
        <v>60.415318895306797</v>
      </c>
      <c r="AG53" s="2">
        <v>354.51521836129206</v>
      </c>
      <c r="AH53" s="2">
        <v>303.84795115331104</v>
      </c>
      <c r="AI53" s="2">
        <f t="shared" si="10"/>
        <v>50.667267207981013</v>
      </c>
      <c r="AJ53" s="2">
        <v>422.92990279141509</v>
      </c>
      <c r="AK53" s="2">
        <v>322.0092418315117</v>
      </c>
      <c r="AL53" s="2">
        <f t="shared" si="11"/>
        <v>100.92066095990339</v>
      </c>
      <c r="AM53" s="2">
        <v>547.98646028197606</v>
      </c>
      <c r="AN53" s="2">
        <v>487.97466368849967</v>
      </c>
      <c r="AO53" s="2">
        <f t="shared" si="12"/>
        <v>60.01179659347639</v>
      </c>
      <c r="AP53" s="2">
        <v>375.06428895650242</v>
      </c>
      <c r="AQ53" s="2">
        <v>381.49942702570138</v>
      </c>
      <c r="AR53" s="2">
        <f t="shared" si="13"/>
        <v>-6.4351380691989561</v>
      </c>
      <c r="AS53" s="2">
        <v>818.80853345941455</v>
      </c>
      <c r="AT53" s="2">
        <v>1048.5413951672856</v>
      </c>
      <c r="AU53" s="2">
        <f t="shared" si="14"/>
        <v>-229.73286170787105</v>
      </c>
      <c r="AV53" s="2">
        <v>451.7418422997506</v>
      </c>
      <c r="AW53" s="2">
        <v>623.15045167828714</v>
      </c>
      <c r="AX53" s="2">
        <f t="shared" si="15"/>
        <v>-171.40860937853654</v>
      </c>
      <c r="AY53" s="41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>
      <c r="A54" s="28"/>
      <c r="B54" s="29" t="s">
        <v>51</v>
      </c>
      <c r="C54" s="30">
        <v>696.40465591536577</v>
      </c>
      <c r="D54" s="30">
        <v>671.36549567464772</v>
      </c>
      <c r="E54" s="2">
        <f t="shared" si="0"/>
        <v>25.039160240718047</v>
      </c>
      <c r="F54" s="30">
        <v>225.64077628763113</v>
      </c>
      <c r="G54" s="30">
        <v>245.81547665494799</v>
      </c>
      <c r="H54" s="2">
        <f t="shared" si="1"/>
        <v>-20.174700367316859</v>
      </c>
      <c r="I54" s="30">
        <v>183.24937914750572</v>
      </c>
      <c r="J54" s="30">
        <v>175.22875933857506</v>
      </c>
      <c r="K54" s="2">
        <f t="shared" si="2"/>
        <v>8.0206198089306611</v>
      </c>
      <c r="L54" s="30">
        <v>37.854628822626808</v>
      </c>
      <c r="M54" s="30">
        <v>47.452739622272716</v>
      </c>
      <c r="N54" s="2">
        <f t="shared" si="3"/>
        <v>-9.5981107996459087</v>
      </c>
      <c r="O54" s="30">
        <v>270.33508333333333</v>
      </c>
      <c r="P54" s="30">
        <v>170.14500000000001</v>
      </c>
      <c r="Q54" s="2">
        <f t="shared" si="4"/>
        <v>100.19008333333332</v>
      </c>
      <c r="R54" s="30">
        <v>638.05975000000001</v>
      </c>
      <c r="S54" s="30">
        <v>680.1137500000001</v>
      </c>
      <c r="T54" s="2">
        <f t="shared" si="5"/>
        <v>-42.054000000000087</v>
      </c>
      <c r="U54" s="30">
        <v>844.76925000000006</v>
      </c>
      <c r="V54" s="30">
        <v>777.03762500000005</v>
      </c>
      <c r="W54" s="2">
        <f t="shared" si="6"/>
        <v>67.731625000000008</v>
      </c>
      <c r="X54" s="30">
        <v>758</v>
      </c>
      <c r="Y54" s="30">
        <v>739.37382500000001</v>
      </c>
      <c r="Z54" s="2">
        <f t="shared" si="7"/>
        <v>18.626174999999989</v>
      </c>
      <c r="AA54" s="30">
        <v>1031</v>
      </c>
      <c r="AB54" s="30">
        <v>1003</v>
      </c>
      <c r="AC54" s="2">
        <f t="shared" si="8"/>
        <v>28</v>
      </c>
      <c r="AD54" s="30">
        <v>772.13772500000005</v>
      </c>
      <c r="AE54" s="30">
        <v>756.04039999999998</v>
      </c>
      <c r="AF54" s="2">
        <f t="shared" si="9"/>
        <v>16.097325000000069</v>
      </c>
      <c r="AG54" s="30">
        <v>691.53050000000007</v>
      </c>
      <c r="AH54" s="30">
        <v>721.06150000000002</v>
      </c>
      <c r="AI54" s="2">
        <f t="shared" si="10"/>
        <v>-29.530999999999949</v>
      </c>
      <c r="AJ54" s="30">
        <v>867.95225000000005</v>
      </c>
      <c r="AK54" s="30">
        <v>847.92049999999995</v>
      </c>
      <c r="AL54" s="2">
        <f t="shared" si="11"/>
        <v>20.031750000000102</v>
      </c>
      <c r="AM54" s="30">
        <v>2216.0425</v>
      </c>
      <c r="AN54" s="30">
        <v>1622.0574999999999</v>
      </c>
      <c r="AO54" s="2">
        <f t="shared" si="12"/>
        <v>593.98500000000013</v>
      </c>
      <c r="AP54" s="30">
        <v>1762</v>
      </c>
      <c r="AQ54" s="30">
        <v>1534.2316666666666</v>
      </c>
      <c r="AR54" s="2">
        <f t="shared" si="13"/>
        <v>227.76833333333343</v>
      </c>
      <c r="AS54" s="30">
        <v>1237.4825000000001</v>
      </c>
      <c r="AT54" s="30">
        <v>2269</v>
      </c>
      <c r="AU54" s="2">
        <f t="shared" si="14"/>
        <v>-1031.5174999999999</v>
      </c>
      <c r="AV54" s="30">
        <v>2422.201</v>
      </c>
      <c r="AW54" s="30">
        <v>2665</v>
      </c>
      <c r="AX54" s="2">
        <f t="shared" si="15"/>
        <v>-242.79899999999998</v>
      </c>
      <c r="AY54" s="41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31"/>
      <c r="BV54" s="31"/>
      <c r="BW54" s="19"/>
      <c r="BX54" s="19"/>
      <c r="BY54" s="19"/>
      <c r="BZ54" s="19"/>
      <c r="CA54" s="19"/>
      <c r="CB54" s="19"/>
      <c r="CC54" s="19"/>
    </row>
    <row r="55" spans="1:81">
      <c r="A55" s="28"/>
      <c r="B55" s="29"/>
      <c r="C55" s="30"/>
      <c r="D55" s="30"/>
      <c r="E55" s="17"/>
      <c r="F55" s="30"/>
      <c r="G55" s="30"/>
      <c r="H55" s="17"/>
      <c r="I55" s="30"/>
      <c r="J55" s="30"/>
      <c r="K55" s="17"/>
      <c r="L55" s="30"/>
      <c r="M55" s="30"/>
      <c r="N55" s="17"/>
      <c r="O55" s="30"/>
      <c r="P55" s="30"/>
      <c r="Q55" s="17"/>
      <c r="R55" s="30"/>
      <c r="S55" s="30"/>
      <c r="T55" s="17"/>
      <c r="U55" s="30"/>
      <c r="V55" s="30"/>
      <c r="W55" s="17"/>
      <c r="X55" s="30"/>
      <c r="Y55" s="30"/>
      <c r="Z55" s="17"/>
      <c r="AA55" s="30"/>
      <c r="AB55" s="30"/>
      <c r="AC55" s="17"/>
      <c r="AD55" s="30"/>
      <c r="AE55" s="30"/>
      <c r="AF55" s="17"/>
      <c r="AG55" s="30"/>
      <c r="AH55" s="30"/>
      <c r="AI55" s="17"/>
      <c r="AJ55" s="30"/>
      <c r="AK55" s="30"/>
      <c r="AL55" s="17"/>
      <c r="AM55" s="30"/>
      <c r="AN55" s="30"/>
      <c r="AO55" s="17"/>
      <c r="AP55" s="30"/>
      <c r="AQ55" s="30"/>
      <c r="AR55" s="17"/>
      <c r="AS55" s="30"/>
      <c r="AT55" s="30"/>
      <c r="AU55" s="17"/>
      <c r="AV55" s="30"/>
      <c r="AW55" s="30"/>
      <c r="AX55" s="17"/>
      <c r="AY55" s="40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31"/>
      <c r="BV55" s="31"/>
      <c r="BW55" s="19"/>
      <c r="BX55" s="19"/>
      <c r="BY55" s="19"/>
      <c r="BZ55" s="19"/>
      <c r="CA55" s="19"/>
      <c r="CB55" s="19"/>
      <c r="CC55" s="19"/>
    </row>
    <row r="56" spans="1:81" s="27" customFormat="1">
      <c r="A56" s="32"/>
      <c r="B56" s="33" t="s">
        <v>52</v>
      </c>
      <c r="C56" s="34">
        <f t="shared" ref="C56:AW56" si="53">C57+C58</f>
        <v>208.2</v>
      </c>
      <c r="D56" s="34">
        <f t="shared" si="53"/>
        <v>141.6</v>
      </c>
      <c r="E56" s="17">
        <f t="shared" si="0"/>
        <v>66.599999999999994</v>
      </c>
      <c r="F56" s="34">
        <f t="shared" si="53"/>
        <v>132.69999999999999</v>
      </c>
      <c r="G56" s="34">
        <f t="shared" si="53"/>
        <v>326.59999999999997</v>
      </c>
      <c r="H56" s="17">
        <f t="shared" si="1"/>
        <v>-193.89999999999998</v>
      </c>
      <c r="I56" s="34">
        <f t="shared" si="53"/>
        <v>515.29999999999995</v>
      </c>
      <c r="J56" s="34">
        <f t="shared" si="53"/>
        <v>563.6</v>
      </c>
      <c r="K56" s="17">
        <f t="shared" si="2"/>
        <v>-48.300000000000068</v>
      </c>
      <c r="L56" s="34">
        <f t="shared" si="53"/>
        <v>248.5</v>
      </c>
      <c r="M56" s="34">
        <f t="shared" si="53"/>
        <v>368.5</v>
      </c>
      <c r="N56" s="17">
        <f t="shared" si="3"/>
        <v>-120</v>
      </c>
      <c r="O56" s="34">
        <f t="shared" si="53"/>
        <v>422.6</v>
      </c>
      <c r="P56" s="34">
        <f t="shared" si="53"/>
        <v>389.6</v>
      </c>
      <c r="Q56" s="17">
        <f t="shared" si="4"/>
        <v>33</v>
      </c>
      <c r="R56" s="34">
        <f t="shared" si="53"/>
        <v>566.1</v>
      </c>
      <c r="S56" s="34">
        <f t="shared" si="53"/>
        <v>312.10000000000002</v>
      </c>
      <c r="T56" s="17">
        <f t="shared" si="5"/>
        <v>254</v>
      </c>
      <c r="U56" s="34">
        <f t="shared" si="53"/>
        <v>396.20000000000005</v>
      </c>
      <c r="V56" s="34">
        <f t="shared" si="53"/>
        <v>436.29999999999995</v>
      </c>
      <c r="W56" s="17">
        <f t="shared" si="6"/>
        <v>-40.099999999999909</v>
      </c>
      <c r="X56" s="34">
        <f t="shared" si="53"/>
        <v>305.49999999999989</v>
      </c>
      <c r="Y56" s="34">
        <f t="shared" si="53"/>
        <v>401.30000000000007</v>
      </c>
      <c r="Z56" s="17">
        <f t="shared" si="7"/>
        <v>-95.800000000000182</v>
      </c>
      <c r="AA56" s="34">
        <f t="shared" si="53"/>
        <v>402</v>
      </c>
      <c r="AB56" s="34">
        <f t="shared" si="53"/>
        <v>554</v>
      </c>
      <c r="AC56" s="17">
        <f t="shared" si="8"/>
        <v>-152</v>
      </c>
      <c r="AD56" s="34">
        <f t="shared" si="53"/>
        <v>946.01000000000022</v>
      </c>
      <c r="AE56" s="34">
        <f t="shared" si="53"/>
        <v>846.45000000000027</v>
      </c>
      <c r="AF56" s="17">
        <f t="shared" si="9"/>
        <v>99.559999999999945</v>
      </c>
      <c r="AG56" s="34">
        <f t="shared" si="53"/>
        <v>1253.8999999999999</v>
      </c>
      <c r="AH56" s="34">
        <f t="shared" si="53"/>
        <v>664.59999999999991</v>
      </c>
      <c r="AI56" s="17">
        <f t="shared" si="10"/>
        <v>589.29999999999995</v>
      </c>
      <c r="AJ56" s="34">
        <f t="shared" si="53"/>
        <v>1104.8000000000002</v>
      </c>
      <c r="AK56" s="34">
        <f t="shared" si="53"/>
        <v>1021.547</v>
      </c>
      <c r="AL56" s="17">
        <f t="shared" si="11"/>
        <v>83.253000000000156</v>
      </c>
      <c r="AM56" s="34">
        <f t="shared" si="53"/>
        <v>1023.1</v>
      </c>
      <c r="AN56" s="34">
        <f t="shared" si="53"/>
        <v>997.6</v>
      </c>
      <c r="AO56" s="17">
        <f t="shared" si="12"/>
        <v>25.5</v>
      </c>
      <c r="AP56" s="34">
        <f t="shared" si="53"/>
        <v>602.98999999999978</v>
      </c>
      <c r="AQ56" s="34">
        <f t="shared" si="53"/>
        <v>1135.6899999999996</v>
      </c>
      <c r="AR56" s="17">
        <f t="shared" si="13"/>
        <v>-532.69999999999982</v>
      </c>
      <c r="AS56" s="34">
        <f t="shared" si="53"/>
        <v>1778.7600000000004</v>
      </c>
      <c r="AT56" s="34">
        <f t="shared" si="53"/>
        <v>715.16000000000031</v>
      </c>
      <c r="AU56" s="17">
        <f t="shared" si="14"/>
        <v>1063.6000000000001</v>
      </c>
      <c r="AV56" s="34">
        <f t="shared" si="53"/>
        <v>2218.0299999999997</v>
      </c>
      <c r="AW56" s="34">
        <f t="shared" si="53"/>
        <v>1246.92</v>
      </c>
      <c r="AX56" s="17">
        <f t="shared" si="15"/>
        <v>971.10999999999967</v>
      </c>
      <c r="AY56" s="40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35"/>
      <c r="BV56" s="35"/>
      <c r="BW56" s="18"/>
      <c r="BX56" s="18"/>
      <c r="BY56" s="18"/>
      <c r="BZ56" s="18"/>
      <c r="CA56" s="18"/>
      <c r="CB56" s="18"/>
      <c r="CC56" s="18"/>
    </row>
    <row r="57" spans="1:81">
      <c r="A57" s="26"/>
      <c r="B57" s="25" t="s">
        <v>53</v>
      </c>
      <c r="C57" s="26">
        <v>117.9</v>
      </c>
      <c r="D57" s="26">
        <v>113.6</v>
      </c>
      <c r="E57" s="2">
        <f t="shared" si="0"/>
        <v>4.3000000000000114</v>
      </c>
      <c r="F57" s="26">
        <v>0</v>
      </c>
      <c r="G57" s="26">
        <v>323.3</v>
      </c>
      <c r="H57" s="2">
        <f t="shared" si="1"/>
        <v>-323.3</v>
      </c>
      <c r="I57" s="26">
        <v>385.6</v>
      </c>
      <c r="J57" s="26">
        <v>205.6</v>
      </c>
      <c r="K57" s="2">
        <f t="shared" si="2"/>
        <v>180.00000000000003</v>
      </c>
      <c r="L57" s="26">
        <v>167.6</v>
      </c>
      <c r="M57" s="26">
        <v>186.8</v>
      </c>
      <c r="N57" s="2">
        <f t="shared" si="3"/>
        <v>-19.200000000000017</v>
      </c>
      <c r="O57" s="26">
        <v>126.5</v>
      </c>
      <c r="P57" s="26">
        <v>267</v>
      </c>
      <c r="Q57" s="2">
        <f t="shared" si="4"/>
        <v>-140.5</v>
      </c>
      <c r="R57" s="26">
        <v>317.60000000000002</v>
      </c>
      <c r="S57" s="26">
        <v>134.6</v>
      </c>
      <c r="T57" s="2">
        <f t="shared" si="5"/>
        <v>183.00000000000003</v>
      </c>
      <c r="U57" s="26">
        <v>253.60000000000002</v>
      </c>
      <c r="V57" s="26">
        <v>149.19999999999993</v>
      </c>
      <c r="W57" s="2">
        <f t="shared" si="6"/>
        <v>104.40000000000009</v>
      </c>
      <c r="X57" s="26">
        <v>167.10000000000002</v>
      </c>
      <c r="Y57" s="26">
        <v>260.90000000000009</v>
      </c>
      <c r="Z57" s="2">
        <f t="shared" si="7"/>
        <v>-93.800000000000068</v>
      </c>
      <c r="AA57" s="26">
        <v>143</v>
      </c>
      <c r="AB57" s="26">
        <v>497</v>
      </c>
      <c r="AC57" s="2">
        <f t="shared" si="8"/>
        <v>-354</v>
      </c>
      <c r="AD57" s="26">
        <v>353.5</v>
      </c>
      <c r="AE57" s="26">
        <v>576.45000000000005</v>
      </c>
      <c r="AF57" s="2">
        <f t="shared" si="9"/>
        <v>-222.95000000000005</v>
      </c>
      <c r="AG57" s="2">
        <v>707.59999999999991</v>
      </c>
      <c r="AH57" s="2">
        <v>411</v>
      </c>
      <c r="AI57" s="2">
        <f t="shared" si="10"/>
        <v>296.59999999999991</v>
      </c>
      <c r="AJ57" s="26">
        <v>468.70000000000005</v>
      </c>
      <c r="AK57" s="26">
        <v>749.24699999999996</v>
      </c>
      <c r="AL57" s="2">
        <f t="shared" si="11"/>
        <v>-280.54699999999991</v>
      </c>
      <c r="AM57" s="26">
        <v>513.1</v>
      </c>
      <c r="AN57" s="26">
        <v>302.89999999999998</v>
      </c>
      <c r="AO57" s="2">
        <f t="shared" si="12"/>
        <v>210.20000000000005</v>
      </c>
      <c r="AP57" s="26">
        <v>365.05999999999995</v>
      </c>
      <c r="AQ57" s="26">
        <v>800.13999999999987</v>
      </c>
      <c r="AR57" s="2">
        <f t="shared" si="13"/>
        <v>-435.07999999999993</v>
      </c>
      <c r="AS57" s="26">
        <v>712.00000000000023</v>
      </c>
      <c r="AT57" s="26">
        <v>463.23000000000025</v>
      </c>
      <c r="AU57" s="2">
        <f t="shared" si="14"/>
        <v>248.76999999999998</v>
      </c>
      <c r="AV57" s="26">
        <v>1218.78</v>
      </c>
      <c r="AW57" s="26">
        <v>1035.8499999999999</v>
      </c>
      <c r="AX57" s="2">
        <f t="shared" si="15"/>
        <v>182.93000000000006</v>
      </c>
      <c r="AY57" s="41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>
      <c r="A58" s="26"/>
      <c r="B58" s="25" t="s">
        <v>54</v>
      </c>
      <c r="C58" s="26">
        <v>90.3</v>
      </c>
      <c r="D58" s="26">
        <v>28</v>
      </c>
      <c r="E58" s="2">
        <f t="shared" si="0"/>
        <v>62.3</v>
      </c>
      <c r="F58" s="26">
        <v>132.69999999999999</v>
      </c>
      <c r="G58" s="26">
        <v>3.2999999999999545</v>
      </c>
      <c r="H58" s="2">
        <f t="shared" si="1"/>
        <v>129.40000000000003</v>
      </c>
      <c r="I58" s="26">
        <v>129.69999999999999</v>
      </c>
      <c r="J58" s="26">
        <v>358</v>
      </c>
      <c r="K58" s="2">
        <f t="shared" si="2"/>
        <v>-228.3</v>
      </c>
      <c r="L58" s="26">
        <v>80.900000000000006</v>
      </c>
      <c r="M58" s="26">
        <v>181.7</v>
      </c>
      <c r="N58" s="2">
        <f t="shared" si="3"/>
        <v>-100.79999999999998</v>
      </c>
      <c r="O58" s="26">
        <v>296.10000000000002</v>
      </c>
      <c r="P58" s="26">
        <v>122.6</v>
      </c>
      <c r="Q58" s="2">
        <f t="shared" si="4"/>
        <v>173.50000000000003</v>
      </c>
      <c r="R58" s="26">
        <v>248.5</v>
      </c>
      <c r="S58" s="26">
        <v>177.5</v>
      </c>
      <c r="T58" s="2">
        <f t="shared" si="5"/>
        <v>71</v>
      </c>
      <c r="U58" s="26">
        <v>142.60000000000002</v>
      </c>
      <c r="V58" s="26">
        <v>287.10000000000002</v>
      </c>
      <c r="W58" s="2">
        <f t="shared" si="6"/>
        <v>-144.5</v>
      </c>
      <c r="X58" s="26">
        <v>138.39999999999986</v>
      </c>
      <c r="Y58" s="26">
        <v>140.4</v>
      </c>
      <c r="Z58" s="2">
        <f t="shared" si="7"/>
        <v>-2.0000000000001421</v>
      </c>
      <c r="AA58" s="26">
        <v>259</v>
      </c>
      <c r="AB58" s="26">
        <v>57</v>
      </c>
      <c r="AC58" s="2">
        <f t="shared" si="8"/>
        <v>202</v>
      </c>
      <c r="AD58" s="26">
        <v>592.51000000000022</v>
      </c>
      <c r="AE58" s="26">
        <v>270.00000000000023</v>
      </c>
      <c r="AF58" s="2">
        <f t="shared" si="9"/>
        <v>322.51</v>
      </c>
      <c r="AG58" s="2">
        <v>546.29999999999995</v>
      </c>
      <c r="AH58" s="2">
        <v>253.59999999999991</v>
      </c>
      <c r="AI58" s="2">
        <f t="shared" si="10"/>
        <v>292.70000000000005</v>
      </c>
      <c r="AJ58" s="26">
        <v>636.10000000000014</v>
      </c>
      <c r="AK58" s="26">
        <v>272.3</v>
      </c>
      <c r="AL58" s="2">
        <f t="shared" si="11"/>
        <v>363.80000000000013</v>
      </c>
      <c r="AM58" s="26">
        <v>510</v>
      </c>
      <c r="AN58" s="26">
        <v>694.7</v>
      </c>
      <c r="AO58" s="2">
        <f t="shared" si="12"/>
        <v>-184.70000000000005</v>
      </c>
      <c r="AP58" s="26">
        <v>237.92999999999984</v>
      </c>
      <c r="AQ58" s="26">
        <v>335.54999999999973</v>
      </c>
      <c r="AR58" s="2">
        <f t="shared" si="13"/>
        <v>-97.619999999999891</v>
      </c>
      <c r="AS58" s="26">
        <v>1066.7600000000002</v>
      </c>
      <c r="AT58" s="26">
        <v>251.93000000000006</v>
      </c>
      <c r="AU58" s="2">
        <f t="shared" si="14"/>
        <v>814.83000000000015</v>
      </c>
      <c r="AV58" s="26">
        <v>999.25</v>
      </c>
      <c r="AW58" s="26">
        <v>211.07000000000016</v>
      </c>
      <c r="AX58" s="2">
        <f t="shared" si="15"/>
        <v>788.17999999999984</v>
      </c>
      <c r="AY58" s="41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>
      <c r="A59" s="26"/>
      <c r="B59" s="25"/>
      <c r="C59" s="26"/>
      <c r="D59" s="26"/>
      <c r="E59" s="17"/>
      <c r="F59" s="26"/>
      <c r="G59" s="26"/>
      <c r="H59" s="17"/>
      <c r="I59" s="26"/>
      <c r="J59" s="26"/>
      <c r="K59" s="17"/>
      <c r="L59" s="26"/>
      <c r="M59" s="26"/>
      <c r="N59" s="17"/>
      <c r="O59" s="26"/>
      <c r="P59" s="26"/>
      <c r="Q59" s="17"/>
      <c r="R59" s="26"/>
      <c r="S59" s="26"/>
      <c r="T59" s="17"/>
      <c r="U59" s="26"/>
      <c r="V59" s="26"/>
      <c r="W59" s="17"/>
      <c r="X59" s="26"/>
      <c r="Y59" s="26"/>
      <c r="Z59" s="17"/>
      <c r="AA59" s="26"/>
      <c r="AB59" s="26"/>
      <c r="AC59" s="17"/>
      <c r="AD59" s="26"/>
      <c r="AE59" s="26"/>
      <c r="AF59" s="17"/>
      <c r="AG59" s="2"/>
      <c r="AH59" s="2"/>
      <c r="AI59" s="17"/>
      <c r="AJ59" s="26"/>
      <c r="AK59" s="26"/>
      <c r="AL59" s="17"/>
      <c r="AM59" s="26"/>
      <c r="AN59" s="26"/>
      <c r="AO59" s="17"/>
      <c r="AP59" s="26"/>
      <c r="AQ59" s="26"/>
      <c r="AR59" s="17"/>
      <c r="AS59" s="26"/>
      <c r="AT59" s="26"/>
      <c r="AU59" s="17"/>
      <c r="AV59" s="26"/>
      <c r="AW59" s="26"/>
      <c r="AX59" s="17"/>
      <c r="AY59" s="40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 s="27" customFormat="1">
      <c r="A60" s="36" t="s">
        <v>0</v>
      </c>
      <c r="B60" s="37" t="s">
        <v>55</v>
      </c>
      <c r="C60" s="36">
        <f t="shared" ref="C60:AW60" si="54">C61+C62+C63</f>
        <v>457.09695137645343</v>
      </c>
      <c r="D60" s="36">
        <f t="shared" si="54"/>
        <v>239.09805584848658</v>
      </c>
      <c r="E60" s="17">
        <f t="shared" si="0"/>
        <v>217.99889552796685</v>
      </c>
      <c r="F60" s="36">
        <f t="shared" si="54"/>
        <v>500.3172768734629</v>
      </c>
      <c r="G60" s="36">
        <f t="shared" si="54"/>
        <v>261.73771962690392</v>
      </c>
      <c r="H60" s="17">
        <f t="shared" si="1"/>
        <v>238.57955724655898</v>
      </c>
      <c r="I60" s="36">
        <f t="shared" si="54"/>
        <v>492.91127150881442</v>
      </c>
      <c r="J60" s="36">
        <f t="shared" si="54"/>
        <v>290.09071821261961</v>
      </c>
      <c r="K60" s="17">
        <f t="shared" si="2"/>
        <v>202.82055329619482</v>
      </c>
      <c r="L60" s="36">
        <f t="shared" si="54"/>
        <v>380.99709649632041</v>
      </c>
      <c r="M60" s="36">
        <f t="shared" si="54"/>
        <v>318.89872121559074</v>
      </c>
      <c r="N60" s="17">
        <f t="shared" si="3"/>
        <v>62.09837528072967</v>
      </c>
      <c r="O60" s="36">
        <f t="shared" si="54"/>
        <v>354.52675779139656</v>
      </c>
      <c r="P60" s="36">
        <f t="shared" si="54"/>
        <v>307.88902967706815</v>
      </c>
      <c r="Q60" s="17">
        <f t="shared" si="4"/>
        <v>46.637728114328411</v>
      </c>
      <c r="R60" s="36">
        <f t="shared" si="54"/>
        <v>575.37818719921597</v>
      </c>
      <c r="S60" s="36">
        <f t="shared" si="54"/>
        <v>326.48372495878795</v>
      </c>
      <c r="T60" s="17">
        <f t="shared" si="5"/>
        <v>248.89446224042803</v>
      </c>
      <c r="U60" s="36">
        <f t="shared" si="54"/>
        <v>541.62346203806123</v>
      </c>
      <c r="V60" s="36">
        <f t="shared" si="54"/>
        <v>379.72218404978906</v>
      </c>
      <c r="W60" s="17">
        <f t="shared" si="6"/>
        <v>161.90127798827217</v>
      </c>
      <c r="X60" s="36">
        <f t="shared" si="54"/>
        <v>913.74809289512928</v>
      </c>
      <c r="Y60" s="36">
        <f t="shared" si="54"/>
        <v>358.61668430137001</v>
      </c>
      <c r="Z60" s="17">
        <f t="shared" si="7"/>
        <v>555.13140859375926</v>
      </c>
      <c r="AA60" s="36">
        <f t="shared" si="54"/>
        <v>770</v>
      </c>
      <c r="AB60" s="36">
        <f t="shared" si="54"/>
        <v>331.4</v>
      </c>
      <c r="AC60" s="17">
        <f t="shared" si="8"/>
        <v>438.6</v>
      </c>
      <c r="AD60" s="36">
        <f t="shared" si="54"/>
        <v>747.36492063649348</v>
      </c>
      <c r="AE60" s="36">
        <f t="shared" si="54"/>
        <v>193.85921148865842</v>
      </c>
      <c r="AF60" s="17">
        <f t="shared" si="9"/>
        <v>553.50570914783509</v>
      </c>
      <c r="AG60" s="36">
        <f t="shared" si="54"/>
        <v>931.80089671436281</v>
      </c>
      <c r="AH60" s="36">
        <f t="shared" si="54"/>
        <v>441.2667865297629</v>
      </c>
      <c r="AI60" s="17">
        <f t="shared" si="10"/>
        <v>490.53411018459991</v>
      </c>
      <c r="AJ60" s="36">
        <f t="shared" si="54"/>
        <v>1759.34559649321</v>
      </c>
      <c r="AK60" s="36">
        <f t="shared" si="54"/>
        <v>715.246658057731</v>
      </c>
      <c r="AL60" s="17">
        <f t="shared" si="11"/>
        <v>1044.0989384354789</v>
      </c>
      <c r="AM60" s="36">
        <f t="shared" si="54"/>
        <v>1568.0476668309129</v>
      </c>
      <c r="AN60" s="36">
        <f t="shared" si="54"/>
        <v>1529.432940314739</v>
      </c>
      <c r="AO60" s="17">
        <f t="shared" si="12"/>
        <v>38.61472651617396</v>
      </c>
      <c r="AP60" s="36">
        <f t="shared" si="54"/>
        <v>3571.6296644770141</v>
      </c>
      <c r="AQ60" s="36">
        <f t="shared" si="54"/>
        <v>1362.3016714559822</v>
      </c>
      <c r="AR60" s="17">
        <f t="shared" si="13"/>
        <v>2209.3279930210319</v>
      </c>
      <c r="AS60" s="36">
        <f t="shared" si="54"/>
        <v>3638.1849310350258</v>
      </c>
      <c r="AT60" s="36">
        <f t="shared" si="54"/>
        <v>1311.5007941514846</v>
      </c>
      <c r="AU60" s="17">
        <f t="shared" si="14"/>
        <v>2326.6841368835412</v>
      </c>
      <c r="AV60" s="36">
        <f t="shared" si="54"/>
        <v>4179.4554366574212</v>
      </c>
      <c r="AW60" s="36">
        <f t="shared" si="54"/>
        <v>1709.5803267826993</v>
      </c>
      <c r="AX60" s="17">
        <f t="shared" si="15"/>
        <v>2469.8751098747216</v>
      </c>
      <c r="AY60" s="40"/>
      <c r="AZ60" s="40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</row>
    <row r="61" spans="1:81">
      <c r="A61" s="26"/>
      <c r="B61" s="25" t="s">
        <v>56</v>
      </c>
      <c r="C61" s="26">
        <v>424.29695137645342</v>
      </c>
      <c r="D61" s="26">
        <v>140.2980558484866</v>
      </c>
      <c r="E61" s="2">
        <f t="shared" si="0"/>
        <v>283.99889552796685</v>
      </c>
      <c r="F61" s="26">
        <v>332.51727687346289</v>
      </c>
      <c r="G61" s="26">
        <v>148.93771962690391</v>
      </c>
      <c r="H61" s="2">
        <f t="shared" si="1"/>
        <v>183.57955724655898</v>
      </c>
      <c r="I61" s="26">
        <v>471.1539671725763</v>
      </c>
      <c r="J61" s="26">
        <v>157.872591927109</v>
      </c>
      <c r="K61" s="2">
        <f t="shared" si="2"/>
        <v>313.2813752454673</v>
      </c>
      <c r="L61" s="26">
        <v>350.79482806101072</v>
      </c>
      <c r="M61" s="26">
        <v>173.52992596805632</v>
      </c>
      <c r="N61" s="2">
        <f t="shared" si="3"/>
        <v>177.2649020929544</v>
      </c>
      <c r="O61" s="26">
        <v>352.96357574336656</v>
      </c>
      <c r="P61" s="26">
        <v>199.22037702395974</v>
      </c>
      <c r="Q61" s="2">
        <f t="shared" si="4"/>
        <v>153.74319871940682</v>
      </c>
      <c r="R61" s="26">
        <v>423.27127687855011</v>
      </c>
      <c r="S61" s="26">
        <v>207.94796313201266</v>
      </c>
      <c r="T61" s="2">
        <f t="shared" si="5"/>
        <v>215.32331374653745</v>
      </c>
      <c r="U61" s="26">
        <v>486.3687059791763</v>
      </c>
      <c r="V61" s="26">
        <v>213.2575529045248</v>
      </c>
      <c r="W61" s="2">
        <f t="shared" si="6"/>
        <v>273.1111530746515</v>
      </c>
      <c r="X61" s="26">
        <v>806</v>
      </c>
      <c r="Y61" s="26">
        <v>246</v>
      </c>
      <c r="Z61" s="2">
        <f t="shared" si="7"/>
        <v>560</v>
      </c>
      <c r="AA61" s="26">
        <v>714</v>
      </c>
      <c r="AB61" s="26">
        <v>284.39999999999998</v>
      </c>
      <c r="AC61" s="2">
        <f t="shared" si="8"/>
        <v>429.6</v>
      </c>
      <c r="AD61" s="26">
        <v>747.36492063649348</v>
      </c>
      <c r="AE61" s="26">
        <v>193.85921148865842</v>
      </c>
      <c r="AF61" s="2">
        <f t="shared" si="9"/>
        <v>553.50570914783509</v>
      </c>
      <c r="AG61" s="2">
        <v>931.80089671436281</v>
      </c>
      <c r="AH61" s="2">
        <v>441.2667865297629</v>
      </c>
      <c r="AI61" s="2">
        <f t="shared" si="10"/>
        <v>490.53411018459991</v>
      </c>
      <c r="AJ61" s="26">
        <v>1289.87559649321</v>
      </c>
      <c r="AK61" s="26">
        <v>617.84665805773102</v>
      </c>
      <c r="AL61" s="2">
        <f t="shared" si="11"/>
        <v>672.02893843547895</v>
      </c>
      <c r="AM61" s="26">
        <v>1059.0676668309129</v>
      </c>
      <c r="AN61" s="26">
        <v>807.11294031473881</v>
      </c>
      <c r="AO61" s="2">
        <f t="shared" si="12"/>
        <v>251.95472651617411</v>
      </c>
      <c r="AP61" s="26">
        <v>1780.1496644770141</v>
      </c>
      <c r="AQ61" s="26">
        <v>939.82334198885462</v>
      </c>
      <c r="AR61" s="2">
        <f t="shared" si="13"/>
        <v>840.32632248815946</v>
      </c>
      <c r="AS61" s="26">
        <v>2460.1049310350259</v>
      </c>
      <c r="AT61" s="26">
        <v>664.59063115175923</v>
      </c>
      <c r="AU61" s="2">
        <f t="shared" si="14"/>
        <v>1795.5142998832666</v>
      </c>
      <c r="AV61" s="26">
        <v>3025.9754366574216</v>
      </c>
      <c r="AW61" s="26">
        <v>789.24032678269919</v>
      </c>
      <c r="AX61" s="2">
        <f t="shared" si="15"/>
        <v>2236.7351098747222</v>
      </c>
      <c r="AY61" s="41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>
      <c r="A62" s="26"/>
      <c r="B62" s="25" t="s">
        <v>57</v>
      </c>
      <c r="C62" s="26">
        <v>32.799999999999997</v>
      </c>
      <c r="D62" s="26">
        <v>98.8</v>
      </c>
      <c r="E62" s="2">
        <f t="shared" si="0"/>
        <v>-66</v>
      </c>
      <c r="F62" s="26">
        <v>167.8</v>
      </c>
      <c r="G62" s="26">
        <v>112.8</v>
      </c>
      <c r="H62" s="2">
        <f t="shared" si="1"/>
        <v>55.000000000000014</v>
      </c>
      <c r="I62" s="26">
        <v>21.757304336238143</v>
      </c>
      <c r="J62" s="26">
        <v>132.21812628551061</v>
      </c>
      <c r="K62" s="2">
        <f t="shared" si="2"/>
        <v>-110.46082194927246</v>
      </c>
      <c r="L62" s="26">
        <v>30.202268435309705</v>
      </c>
      <c r="M62" s="26">
        <v>145.36879524753445</v>
      </c>
      <c r="N62" s="2">
        <f t="shared" si="3"/>
        <v>-115.16652681222475</v>
      </c>
      <c r="O62" s="26">
        <v>1.5631820480299872</v>
      </c>
      <c r="P62" s="26">
        <v>108.66865265310842</v>
      </c>
      <c r="Q62" s="2">
        <f t="shared" si="4"/>
        <v>-107.10547060507844</v>
      </c>
      <c r="R62" s="26">
        <v>152.10691032066586</v>
      </c>
      <c r="S62" s="26">
        <v>118.53576182677529</v>
      </c>
      <c r="T62" s="2">
        <f t="shared" si="5"/>
        <v>33.571148493890576</v>
      </c>
      <c r="U62" s="26">
        <v>5.2547560588849178</v>
      </c>
      <c r="V62" s="26">
        <v>166.46463114526426</v>
      </c>
      <c r="W62" s="2">
        <f t="shared" si="6"/>
        <v>-161.20987508637936</v>
      </c>
      <c r="X62" s="26">
        <v>107.74809289512929</v>
      </c>
      <c r="Y62" s="26">
        <v>112.61668430137</v>
      </c>
      <c r="Z62" s="2">
        <f t="shared" si="7"/>
        <v>-4.8685914062407107</v>
      </c>
      <c r="AA62" s="26">
        <v>56</v>
      </c>
      <c r="AB62" s="26">
        <v>47</v>
      </c>
      <c r="AC62" s="2">
        <f t="shared" si="8"/>
        <v>9</v>
      </c>
      <c r="AD62" s="26"/>
      <c r="AE62" s="26"/>
      <c r="AF62" s="2">
        <f t="shared" si="9"/>
        <v>0</v>
      </c>
      <c r="AG62" s="2"/>
      <c r="AH62" s="2"/>
      <c r="AI62" s="2">
        <f t="shared" si="10"/>
        <v>0</v>
      </c>
      <c r="AJ62" s="26"/>
      <c r="AK62" s="26"/>
      <c r="AL62" s="2">
        <f t="shared" si="11"/>
        <v>0</v>
      </c>
      <c r="AM62" s="26"/>
      <c r="AN62" s="26"/>
      <c r="AO62" s="2">
        <f t="shared" si="12"/>
        <v>0</v>
      </c>
      <c r="AP62" s="26"/>
      <c r="AQ62" s="26"/>
      <c r="AR62" s="2">
        <f t="shared" si="13"/>
        <v>0</v>
      </c>
      <c r="AS62" s="26"/>
      <c r="AT62" s="26"/>
      <c r="AU62" s="2">
        <f t="shared" si="14"/>
        <v>0</v>
      </c>
      <c r="AV62" s="26"/>
      <c r="AW62" s="26"/>
      <c r="AX62" s="2">
        <f t="shared" si="15"/>
        <v>0</v>
      </c>
      <c r="AY62" s="41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>
      <c r="A63" s="26"/>
      <c r="B63" s="25" t="s">
        <v>58</v>
      </c>
      <c r="C63" s="26">
        <v>0</v>
      </c>
      <c r="D63" s="26">
        <v>0</v>
      </c>
      <c r="E63" s="2">
        <f t="shared" si="0"/>
        <v>0</v>
      </c>
      <c r="F63" s="26">
        <v>0</v>
      </c>
      <c r="G63" s="26">
        <v>0</v>
      </c>
      <c r="H63" s="2">
        <f t="shared" si="1"/>
        <v>0</v>
      </c>
      <c r="I63" s="26">
        <v>0</v>
      </c>
      <c r="J63" s="26">
        <v>0</v>
      </c>
      <c r="K63" s="2">
        <f t="shared" si="2"/>
        <v>0</v>
      </c>
      <c r="L63" s="26">
        <v>0</v>
      </c>
      <c r="M63" s="26">
        <v>0</v>
      </c>
      <c r="N63" s="2">
        <f t="shared" si="3"/>
        <v>0</v>
      </c>
      <c r="O63" s="26">
        <v>0</v>
      </c>
      <c r="P63" s="26">
        <v>0</v>
      </c>
      <c r="Q63" s="2">
        <f t="shared" si="4"/>
        <v>0</v>
      </c>
      <c r="R63" s="26">
        <v>0</v>
      </c>
      <c r="S63" s="26">
        <v>0</v>
      </c>
      <c r="T63" s="2">
        <f t="shared" si="5"/>
        <v>0</v>
      </c>
      <c r="U63" s="26">
        <v>50</v>
      </c>
      <c r="V63" s="26">
        <v>0</v>
      </c>
      <c r="W63" s="2">
        <f t="shared" si="6"/>
        <v>50</v>
      </c>
      <c r="X63" s="26">
        <v>0</v>
      </c>
      <c r="Y63" s="26">
        <v>0</v>
      </c>
      <c r="Z63" s="2">
        <f t="shared" si="7"/>
        <v>0</v>
      </c>
      <c r="AA63" s="26">
        <v>0</v>
      </c>
      <c r="AB63" s="26">
        <v>0</v>
      </c>
      <c r="AC63" s="2">
        <f t="shared" si="8"/>
        <v>0</v>
      </c>
      <c r="AD63" s="26">
        <v>0</v>
      </c>
      <c r="AE63" s="26">
        <v>0</v>
      </c>
      <c r="AF63" s="2">
        <f t="shared" si="9"/>
        <v>0</v>
      </c>
      <c r="AG63" s="2">
        <v>0</v>
      </c>
      <c r="AH63" s="2">
        <v>0</v>
      </c>
      <c r="AI63" s="2">
        <f t="shared" si="10"/>
        <v>0</v>
      </c>
      <c r="AJ63" s="26">
        <v>469.46999999999997</v>
      </c>
      <c r="AK63" s="26">
        <v>97.4</v>
      </c>
      <c r="AL63" s="2">
        <f t="shared" si="11"/>
        <v>372.06999999999994</v>
      </c>
      <c r="AM63" s="26">
        <v>508.98</v>
      </c>
      <c r="AN63" s="26">
        <v>722.32</v>
      </c>
      <c r="AO63" s="2">
        <f t="shared" si="12"/>
        <v>-213.34000000000003</v>
      </c>
      <c r="AP63" s="26">
        <v>1791.48</v>
      </c>
      <c r="AQ63" s="26">
        <v>422.47832946712765</v>
      </c>
      <c r="AR63" s="2">
        <f t="shared" si="13"/>
        <v>1369.0016705328724</v>
      </c>
      <c r="AS63" s="26">
        <v>1178.08</v>
      </c>
      <c r="AT63" s="26">
        <v>646.91016299972546</v>
      </c>
      <c r="AU63" s="2">
        <f t="shared" si="14"/>
        <v>531.16983700027447</v>
      </c>
      <c r="AV63" s="26">
        <v>1153.48</v>
      </c>
      <c r="AW63" s="26">
        <v>920.34000000000015</v>
      </c>
      <c r="AX63" s="2">
        <f t="shared" si="15"/>
        <v>233.13999999999987</v>
      </c>
      <c r="AY63" s="41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  <row r="64" spans="1:81">
      <c r="A64" s="26"/>
      <c r="B64" s="25" t="s">
        <v>59</v>
      </c>
      <c r="C64" s="38"/>
      <c r="D64" s="38"/>
      <c r="E64" s="2">
        <f t="shared" si="0"/>
        <v>0</v>
      </c>
      <c r="F64" s="38"/>
      <c r="G64" s="38"/>
      <c r="H64" s="2">
        <f t="shared" si="1"/>
        <v>0</v>
      </c>
      <c r="I64" s="38"/>
      <c r="J64" s="38"/>
      <c r="K64" s="2">
        <f t="shared" si="2"/>
        <v>0</v>
      </c>
      <c r="L64" s="38"/>
      <c r="M64" s="38"/>
      <c r="N64" s="2">
        <f t="shared" si="3"/>
        <v>0</v>
      </c>
      <c r="O64" s="38"/>
      <c r="P64" s="38"/>
      <c r="Q64" s="2">
        <f t="shared" si="4"/>
        <v>0</v>
      </c>
      <c r="R64" s="38"/>
      <c r="S64" s="38"/>
      <c r="T64" s="2">
        <f t="shared" si="5"/>
        <v>0</v>
      </c>
      <c r="U64" s="38"/>
      <c r="V64" s="38"/>
      <c r="W64" s="2">
        <f t="shared" si="6"/>
        <v>0</v>
      </c>
      <c r="X64" s="38"/>
      <c r="Y64" s="38"/>
      <c r="Z64" s="2">
        <f t="shared" si="7"/>
        <v>0</v>
      </c>
      <c r="AA64" s="38"/>
      <c r="AB64" s="38"/>
      <c r="AC64" s="2">
        <f t="shared" si="8"/>
        <v>0</v>
      </c>
      <c r="AD64" s="38"/>
      <c r="AE64" s="38"/>
      <c r="AF64" s="2">
        <f t="shared" si="9"/>
        <v>0</v>
      </c>
      <c r="AG64" s="38"/>
      <c r="AH64" s="38"/>
      <c r="AI64" s="2">
        <f t="shared" si="10"/>
        <v>0</v>
      </c>
      <c r="AJ64" s="26">
        <v>469.46999999999997</v>
      </c>
      <c r="AK64" s="26">
        <v>97.4</v>
      </c>
      <c r="AL64" s="2">
        <f t="shared" ref="AL64" si="55">AJ64-AK64</f>
        <v>372.06999999999994</v>
      </c>
      <c r="AM64" s="26">
        <v>508.98</v>
      </c>
      <c r="AN64" s="38">
        <v>722</v>
      </c>
      <c r="AO64" s="2">
        <f>AM64-AN64</f>
        <v>-213.01999999999998</v>
      </c>
      <c r="AP64" s="38">
        <v>555.62</v>
      </c>
      <c r="AQ64" s="38">
        <v>262.43674925212997</v>
      </c>
      <c r="AR64" s="2">
        <f t="shared" si="13"/>
        <v>293.18325074787003</v>
      </c>
      <c r="AS64" s="38">
        <v>743.06000000000006</v>
      </c>
      <c r="AT64" s="38">
        <v>579.99557911633565</v>
      </c>
      <c r="AU64" s="2">
        <f t="shared" si="14"/>
        <v>163.06442088366441</v>
      </c>
      <c r="AV64" s="38">
        <v>738.91</v>
      </c>
      <c r="AW64" s="38">
        <v>648.04</v>
      </c>
      <c r="AX64" s="2">
        <f t="shared" si="15"/>
        <v>90.87</v>
      </c>
      <c r="AY64" s="41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</row>
    <row r="65" spans="1:81">
      <c r="A65" s="26"/>
      <c r="B65" s="25" t="s">
        <v>60</v>
      </c>
      <c r="C65" s="26"/>
      <c r="D65" s="26"/>
      <c r="E65" s="2">
        <f t="shared" si="0"/>
        <v>0</v>
      </c>
      <c r="F65" s="26"/>
      <c r="G65" s="26"/>
      <c r="H65" s="2">
        <f t="shared" si="1"/>
        <v>0</v>
      </c>
      <c r="I65" s="26"/>
      <c r="J65" s="26"/>
      <c r="K65" s="2">
        <f t="shared" si="2"/>
        <v>0</v>
      </c>
      <c r="L65" s="26"/>
      <c r="M65" s="26"/>
      <c r="N65" s="2">
        <f t="shared" si="3"/>
        <v>0</v>
      </c>
      <c r="O65" s="26"/>
      <c r="P65" s="26"/>
      <c r="Q65" s="2">
        <f t="shared" si="4"/>
        <v>0</v>
      </c>
      <c r="R65" s="26"/>
      <c r="S65" s="26"/>
      <c r="T65" s="2">
        <f t="shared" si="5"/>
        <v>0</v>
      </c>
      <c r="U65" s="26"/>
      <c r="V65" s="26"/>
      <c r="W65" s="2">
        <f t="shared" si="6"/>
        <v>0</v>
      </c>
      <c r="X65" s="26"/>
      <c r="Y65" s="26"/>
      <c r="Z65" s="2">
        <f t="shared" si="7"/>
        <v>0</v>
      </c>
      <c r="AA65" s="26"/>
      <c r="AB65" s="26"/>
      <c r="AC65" s="2">
        <f t="shared" si="8"/>
        <v>0</v>
      </c>
      <c r="AD65" s="26"/>
      <c r="AE65" s="26"/>
      <c r="AF65" s="2">
        <f t="shared" si="9"/>
        <v>0</v>
      </c>
      <c r="AG65" s="2"/>
      <c r="AH65" s="2"/>
      <c r="AI65" s="2">
        <f t="shared" si="10"/>
        <v>0</v>
      </c>
      <c r="AJ65" s="26"/>
      <c r="AK65" s="26"/>
      <c r="AL65" s="2"/>
      <c r="AM65" s="26"/>
      <c r="AN65" s="26"/>
      <c r="AO65" s="2"/>
      <c r="AP65" s="26">
        <v>1235.8600000000001</v>
      </c>
      <c r="AQ65" s="26">
        <v>160.04158021499762</v>
      </c>
      <c r="AR65" s="2">
        <f t="shared" si="13"/>
        <v>1075.8184197850026</v>
      </c>
      <c r="AS65" s="26">
        <v>435.02</v>
      </c>
      <c r="AT65" s="26">
        <v>66.914583883389682</v>
      </c>
      <c r="AU65" s="2">
        <f t="shared" si="14"/>
        <v>368.10541611661029</v>
      </c>
      <c r="AV65" s="26">
        <v>414.57000000000005</v>
      </c>
      <c r="AW65" s="26">
        <v>272.29999999999995</v>
      </c>
      <c r="AX65" s="2">
        <f t="shared" si="15"/>
        <v>142.2700000000001</v>
      </c>
      <c r="AY65" s="41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</row>
    <row r="66" spans="1:81">
      <c r="A66" s="26"/>
      <c r="B66" s="25"/>
      <c r="C66" s="26"/>
      <c r="D66" s="26"/>
      <c r="E66" s="17"/>
      <c r="F66" s="26"/>
      <c r="G66" s="26"/>
      <c r="H66" s="17"/>
      <c r="I66" s="26"/>
      <c r="J66" s="26"/>
      <c r="K66" s="17"/>
      <c r="L66" s="26"/>
      <c r="M66" s="26"/>
      <c r="N66" s="17"/>
      <c r="O66" s="26"/>
      <c r="P66" s="26"/>
      <c r="Q66" s="17"/>
      <c r="R66" s="26"/>
      <c r="S66" s="26"/>
      <c r="T66" s="17"/>
      <c r="U66" s="26"/>
      <c r="V66" s="26"/>
      <c r="W66" s="17"/>
      <c r="X66" s="26"/>
      <c r="Y66" s="26"/>
      <c r="Z66" s="17"/>
      <c r="AA66" s="26"/>
      <c r="AB66" s="26"/>
      <c r="AC66" s="17"/>
      <c r="AD66" s="26"/>
      <c r="AE66" s="26"/>
      <c r="AF66" s="17"/>
      <c r="AG66" s="2"/>
      <c r="AH66" s="2"/>
      <c r="AI66" s="17"/>
      <c r="AJ66" s="26"/>
      <c r="AK66" s="26"/>
      <c r="AL66" s="17"/>
      <c r="AM66" s="26"/>
      <c r="AN66" s="26"/>
      <c r="AO66" s="17"/>
      <c r="AP66" s="26"/>
      <c r="AQ66" s="26"/>
      <c r="AR66" s="17"/>
      <c r="AS66" s="26"/>
      <c r="AT66" s="26"/>
      <c r="AU66" s="17"/>
      <c r="AV66" s="26"/>
      <c r="AW66" s="26"/>
      <c r="AX66" s="17"/>
      <c r="AY66" s="40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</row>
    <row r="67" spans="1:81">
      <c r="A67" s="26"/>
      <c r="B67" s="25"/>
      <c r="C67" s="26"/>
      <c r="D67" s="26"/>
      <c r="E67" s="17"/>
      <c r="F67" s="26"/>
      <c r="G67" s="26"/>
      <c r="H67" s="17"/>
      <c r="I67" s="26"/>
      <c r="J67" s="26"/>
      <c r="K67" s="17"/>
      <c r="L67" s="26"/>
      <c r="M67" s="26"/>
      <c r="N67" s="17"/>
      <c r="O67" s="26"/>
      <c r="P67" s="26"/>
      <c r="Q67" s="17"/>
      <c r="R67" s="26"/>
      <c r="S67" s="26"/>
      <c r="T67" s="17"/>
      <c r="U67" s="26"/>
      <c r="V67" s="26"/>
      <c r="W67" s="17"/>
      <c r="X67" s="26"/>
      <c r="Y67" s="26"/>
      <c r="Z67" s="17"/>
      <c r="AA67" s="26"/>
      <c r="AB67" s="26"/>
      <c r="AC67" s="17"/>
      <c r="AD67" s="26"/>
      <c r="AE67" s="26"/>
      <c r="AF67" s="17"/>
      <c r="AG67" s="2"/>
      <c r="AH67" s="2"/>
      <c r="AI67" s="17"/>
      <c r="AJ67" s="26"/>
      <c r="AK67" s="26"/>
      <c r="AL67" s="17"/>
      <c r="AM67" s="26"/>
      <c r="AN67" s="26"/>
      <c r="AO67" s="17"/>
      <c r="AP67" s="26"/>
      <c r="AQ67" s="26"/>
      <c r="AR67" s="17"/>
      <c r="AS67" s="26"/>
      <c r="AT67" s="26"/>
      <c r="AU67" s="17"/>
      <c r="AV67" s="26"/>
      <c r="AW67" s="26"/>
      <c r="AX67" s="17"/>
      <c r="AY67" s="40"/>
      <c r="AZ67" s="19"/>
      <c r="BA67" s="19"/>
      <c r="BB67" s="19"/>
      <c r="BC67" s="18"/>
      <c r="BD67" s="18"/>
      <c r="BE67" s="18"/>
      <c r="BF67" s="19"/>
      <c r="BG67" s="19"/>
      <c r="BH67" s="19"/>
      <c r="BI67" s="19"/>
      <c r="BJ67" s="19"/>
      <c r="BK67" s="19"/>
      <c r="BL67" s="18"/>
      <c r="BM67" s="18"/>
      <c r="BN67" s="18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</row>
    <row r="68" spans="1:81" s="27" customFormat="1">
      <c r="A68" s="36"/>
      <c r="B68" s="37" t="s">
        <v>61</v>
      </c>
      <c r="C68" s="36">
        <f t="shared" ref="C68:AW68" si="56">C69+C70+C71+C72+C73+C74+C75+C76</f>
        <v>283.7</v>
      </c>
      <c r="D68" s="36">
        <f t="shared" si="56"/>
        <v>215.90937535320737</v>
      </c>
      <c r="E68" s="17">
        <f t="shared" si="0"/>
        <v>67.790624646792622</v>
      </c>
      <c r="F68" s="36">
        <f t="shared" si="56"/>
        <v>644.83842719999996</v>
      </c>
      <c r="G68" s="36">
        <f t="shared" si="56"/>
        <v>807.69042719999993</v>
      </c>
      <c r="H68" s="17">
        <f t="shared" si="1"/>
        <v>-162.85199999999998</v>
      </c>
      <c r="I68" s="36">
        <f t="shared" si="56"/>
        <v>607.02965866393185</v>
      </c>
      <c r="J68" s="36">
        <f t="shared" si="56"/>
        <v>643.82965866393204</v>
      </c>
      <c r="K68" s="17">
        <f t="shared" si="2"/>
        <v>-36.800000000000182</v>
      </c>
      <c r="L68" s="36">
        <f t="shared" si="56"/>
        <v>682.73799624301478</v>
      </c>
      <c r="M68" s="36">
        <f t="shared" si="56"/>
        <v>419.53799624301496</v>
      </c>
      <c r="N68" s="17">
        <f t="shared" si="3"/>
        <v>263.19999999999982</v>
      </c>
      <c r="O68" s="36">
        <f t="shared" si="56"/>
        <v>1102.8999999999999</v>
      </c>
      <c r="P68" s="36">
        <f t="shared" si="56"/>
        <v>581</v>
      </c>
      <c r="Q68" s="17">
        <f t="shared" si="4"/>
        <v>521.89999999999986</v>
      </c>
      <c r="R68" s="36">
        <f t="shared" si="56"/>
        <v>853.5</v>
      </c>
      <c r="S68" s="36">
        <f t="shared" si="56"/>
        <v>1073</v>
      </c>
      <c r="T68" s="17">
        <f t="shared" si="5"/>
        <v>-219.5</v>
      </c>
      <c r="U68" s="36">
        <f t="shared" si="56"/>
        <v>988.49999999999977</v>
      </c>
      <c r="V68" s="36">
        <f t="shared" si="56"/>
        <v>1233.4999999999998</v>
      </c>
      <c r="W68" s="17">
        <f t="shared" si="6"/>
        <v>-245</v>
      </c>
      <c r="X68" s="36">
        <f t="shared" si="56"/>
        <v>818.99999999999977</v>
      </c>
      <c r="Y68" s="36">
        <f t="shared" si="56"/>
        <v>1321.3999999999999</v>
      </c>
      <c r="Z68" s="17">
        <f t="shared" si="7"/>
        <v>-502.40000000000009</v>
      </c>
      <c r="AA68" s="36">
        <f t="shared" si="56"/>
        <v>1496.4</v>
      </c>
      <c r="AB68" s="36">
        <f t="shared" si="56"/>
        <v>1291.2</v>
      </c>
      <c r="AC68" s="17">
        <f t="shared" si="8"/>
        <v>205.20000000000005</v>
      </c>
      <c r="AD68" s="36">
        <f t="shared" si="56"/>
        <v>1396.1</v>
      </c>
      <c r="AE68" s="36">
        <f t="shared" si="56"/>
        <v>1897.5822284861647</v>
      </c>
      <c r="AF68" s="17">
        <f t="shared" si="9"/>
        <v>-501.48222848616479</v>
      </c>
      <c r="AG68" s="36">
        <f t="shared" si="56"/>
        <v>2279.3999999999996</v>
      </c>
      <c r="AH68" s="36">
        <f t="shared" si="56"/>
        <v>2482.9999999999995</v>
      </c>
      <c r="AI68" s="17">
        <f t="shared" si="10"/>
        <v>-203.59999999999991</v>
      </c>
      <c r="AJ68" s="36">
        <f t="shared" si="56"/>
        <v>2614.6000000000004</v>
      </c>
      <c r="AK68" s="36">
        <f t="shared" si="56"/>
        <v>3144.9999999999995</v>
      </c>
      <c r="AL68" s="17">
        <f t="shared" si="11"/>
        <v>-530.39999999999918</v>
      </c>
      <c r="AM68" s="36">
        <f t="shared" si="56"/>
        <v>3587.4300000000003</v>
      </c>
      <c r="AN68" s="36">
        <f t="shared" si="56"/>
        <v>2202.66</v>
      </c>
      <c r="AO68" s="17">
        <f t="shared" si="12"/>
        <v>1384.7700000000004</v>
      </c>
      <c r="AP68" s="36">
        <f t="shared" si="56"/>
        <v>3716.2099999999991</v>
      </c>
      <c r="AQ68" s="36">
        <f t="shared" si="56"/>
        <v>6441.81</v>
      </c>
      <c r="AR68" s="17">
        <f t="shared" si="13"/>
        <v>-2725.6000000000013</v>
      </c>
      <c r="AS68" s="36">
        <f t="shared" si="56"/>
        <v>2816.2450000000008</v>
      </c>
      <c r="AT68" s="36">
        <f t="shared" si="56"/>
        <v>3737.2129999999997</v>
      </c>
      <c r="AU68" s="17">
        <f t="shared" si="14"/>
        <v>-920.96799999999894</v>
      </c>
      <c r="AV68" s="36">
        <f t="shared" si="56"/>
        <v>5964.3399999999983</v>
      </c>
      <c r="AW68" s="36">
        <f t="shared" si="56"/>
        <v>4903.3599999999988</v>
      </c>
      <c r="AX68" s="17">
        <f t="shared" si="15"/>
        <v>1060.9799999999996</v>
      </c>
      <c r="AY68" s="40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</row>
    <row r="69" spans="1:81">
      <c r="A69" s="26"/>
      <c r="B69" s="25" t="s">
        <v>62</v>
      </c>
      <c r="C69" s="26">
        <v>0</v>
      </c>
      <c r="D69" s="26">
        <v>5.4</v>
      </c>
      <c r="E69" s="2">
        <f t="shared" si="0"/>
        <v>-5.4</v>
      </c>
      <c r="F69" s="26">
        <v>16.2</v>
      </c>
      <c r="G69" s="26">
        <v>12.5</v>
      </c>
      <c r="H69" s="2">
        <f t="shared" si="1"/>
        <v>3.6999999999999993</v>
      </c>
      <c r="I69" s="26">
        <v>12.2</v>
      </c>
      <c r="J69" s="26">
        <v>13.1</v>
      </c>
      <c r="K69" s="2">
        <f t="shared" si="2"/>
        <v>-0.90000000000000036</v>
      </c>
      <c r="L69" s="26">
        <v>11.6</v>
      </c>
      <c r="M69" s="26">
        <v>11.6</v>
      </c>
      <c r="N69" s="2">
        <f t="shared" si="3"/>
        <v>0</v>
      </c>
      <c r="O69" s="26">
        <v>27.9</v>
      </c>
      <c r="P69" s="26">
        <v>18.899999999999999</v>
      </c>
      <c r="Q69" s="2">
        <f t="shared" si="4"/>
        <v>9</v>
      </c>
      <c r="R69" s="26">
        <v>19</v>
      </c>
      <c r="S69" s="26">
        <v>74.7</v>
      </c>
      <c r="T69" s="2">
        <f t="shared" si="5"/>
        <v>-55.7</v>
      </c>
      <c r="U69" s="26">
        <v>75.399999999999991</v>
      </c>
      <c r="V69" s="26">
        <v>42.699999999999996</v>
      </c>
      <c r="W69" s="2">
        <f t="shared" si="6"/>
        <v>32.699999999999996</v>
      </c>
      <c r="X69" s="26">
        <v>9.1</v>
      </c>
      <c r="Y69" s="26">
        <v>18.399999999999999</v>
      </c>
      <c r="Z69" s="2">
        <f t="shared" si="7"/>
        <v>-9.2999999999999989</v>
      </c>
      <c r="AA69" s="26">
        <v>34.4</v>
      </c>
      <c r="AB69" s="26">
        <v>74.400000000000006</v>
      </c>
      <c r="AC69" s="2">
        <f t="shared" si="8"/>
        <v>-40.000000000000007</v>
      </c>
      <c r="AD69" s="26">
        <v>49.099999999999966</v>
      </c>
      <c r="AE69" s="26">
        <v>85.899999999999977</v>
      </c>
      <c r="AF69" s="2">
        <f t="shared" si="9"/>
        <v>-36.800000000000011</v>
      </c>
      <c r="AG69" s="2">
        <v>39.899999999999991</v>
      </c>
      <c r="AH69" s="2">
        <v>36.700000000000003</v>
      </c>
      <c r="AI69" s="2">
        <f t="shared" si="10"/>
        <v>3.1999999999999886</v>
      </c>
      <c r="AJ69" s="26">
        <v>66.3</v>
      </c>
      <c r="AK69" s="26">
        <v>37.200000000000003</v>
      </c>
      <c r="AL69" s="2">
        <f t="shared" si="11"/>
        <v>29.099999999999994</v>
      </c>
      <c r="AM69" s="26">
        <v>39.299999999999997</v>
      </c>
      <c r="AN69" s="26">
        <v>41.16</v>
      </c>
      <c r="AO69" s="2">
        <f t="shared" si="12"/>
        <v>-1.8599999999999994</v>
      </c>
      <c r="AP69" s="26">
        <v>40.090000000000003</v>
      </c>
      <c r="AQ69" s="26">
        <v>52.599999999999973</v>
      </c>
      <c r="AR69" s="2">
        <f t="shared" si="13"/>
        <v>-12.50999999999997</v>
      </c>
      <c r="AS69" s="26">
        <v>63.22</v>
      </c>
      <c r="AT69" s="26">
        <v>38.09999999999998</v>
      </c>
      <c r="AU69" s="2">
        <f t="shared" si="14"/>
        <v>25.120000000000019</v>
      </c>
      <c r="AV69" s="26">
        <v>552.86000000000013</v>
      </c>
      <c r="AW69" s="26">
        <v>1080.3500000000001</v>
      </c>
      <c r="AX69" s="2">
        <f t="shared" si="15"/>
        <v>-527.49</v>
      </c>
      <c r="AY69" s="41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</row>
    <row r="70" spans="1:81">
      <c r="A70" s="26"/>
      <c r="B70" s="25" t="s">
        <v>63</v>
      </c>
      <c r="C70" s="26">
        <v>0</v>
      </c>
      <c r="D70" s="26">
        <v>0</v>
      </c>
      <c r="E70" s="2">
        <f t="shared" si="0"/>
        <v>0</v>
      </c>
      <c r="F70" s="26">
        <v>0</v>
      </c>
      <c r="G70" s="26">
        <v>0</v>
      </c>
      <c r="H70" s="2">
        <f t="shared" si="1"/>
        <v>0</v>
      </c>
      <c r="I70" s="26">
        <v>0</v>
      </c>
      <c r="J70" s="26">
        <v>0</v>
      </c>
      <c r="K70" s="2">
        <f t="shared" si="2"/>
        <v>0</v>
      </c>
      <c r="L70" s="26">
        <v>0</v>
      </c>
      <c r="M70" s="26">
        <v>0</v>
      </c>
      <c r="N70" s="2">
        <f t="shared" si="3"/>
        <v>0</v>
      </c>
      <c r="O70" s="26">
        <v>0</v>
      </c>
      <c r="P70" s="26">
        <v>0</v>
      </c>
      <c r="Q70" s="2">
        <f t="shared" si="4"/>
        <v>0</v>
      </c>
      <c r="R70" s="26">
        <v>50</v>
      </c>
      <c r="S70" s="26">
        <v>0</v>
      </c>
      <c r="T70" s="2">
        <f t="shared" si="5"/>
        <v>50</v>
      </c>
      <c r="U70" s="26">
        <v>0</v>
      </c>
      <c r="V70" s="26">
        <v>50</v>
      </c>
      <c r="W70" s="2">
        <f t="shared" si="6"/>
        <v>-50</v>
      </c>
      <c r="X70" s="26">
        <v>0</v>
      </c>
      <c r="Y70" s="26">
        <v>0</v>
      </c>
      <c r="Z70" s="2">
        <f t="shared" si="7"/>
        <v>0</v>
      </c>
      <c r="AA70" s="26">
        <v>0</v>
      </c>
      <c r="AB70" s="26">
        <v>0</v>
      </c>
      <c r="AC70" s="2">
        <f t="shared" si="8"/>
        <v>0</v>
      </c>
      <c r="AD70" s="26">
        <v>0</v>
      </c>
      <c r="AE70" s="26">
        <v>0</v>
      </c>
      <c r="AF70" s="2">
        <f t="shared" si="9"/>
        <v>0</v>
      </c>
      <c r="AG70" s="2">
        <v>0</v>
      </c>
      <c r="AH70" s="2">
        <v>0</v>
      </c>
      <c r="AI70" s="2">
        <f t="shared" si="10"/>
        <v>0</v>
      </c>
      <c r="AJ70" s="26">
        <v>0</v>
      </c>
      <c r="AK70" s="26">
        <v>0</v>
      </c>
      <c r="AL70" s="2">
        <f t="shared" si="11"/>
        <v>0</v>
      </c>
      <c r="AM70" s="26">
        <v>0</v>
      </c>
      <c r="AN70" s="26">
        <v>0</v>
      </c>
      <c r="AO70" s="2">
        <f t="shared" si="12"/>
        <v>0</v>
      </c>
      <c r="AP70" s="26">
        <v>0</v>
      </c>
      <c r="AQ70" s="26">
        <v>0</v>
      </c>
      <c r="AR70" s="2">
        <f t="shared" si="13"/>
        <v>0</v>
      </c>
      <c r="AS70" s="26">
        <v>0</v>
      </c>
      <c r="AT70" s="26">
        <v>0</v>
      </c>
      <c r="AU70" s="2">
        <f t="shared" si="14"/>
        <v>0</v>
      </c>
      <c r="AV70" s="26">
        <v>0</v>
      </c>
      <c r="AW70" s="26">
        <v>0</v>
      </c>
      <c r="AX70" s="2">
        <f t="shared" si="15"/>
        <v>0</v>
      </c>
      <c r="AY70" s="41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</row>
    <row r="71" spans="1:81">
      <c r="A71" s="26"/>
      <c r="B71" s="25" t="s">
        <v>64</v>
      </c>
      <c r="C71" s="26">
        <v>224</v>
      </c>
      <c r="D71" s="26">
        <v>92.9</v>
      </c>
      <c r="E71" s="2">
        <f t="shared" si="0"/>
        <v>131.1</v>
      </c>
      <c r="F71" s="26">
        <v>386.4</v>
      </c>
      <c r="G71" s="26">
        <v>481.2</v>
      </c>
      <c r="H71" s="2">
        <f t="shared" si="1"/>
        <v>-94.800000000000011</v>
      </c>
      <c r="I71" s="26">
        <v>302.2</v>
      </c>
      <c r="J71" s="26">
        <v>256.7</v>
      </c>
      <c r="K71" s="2">
        <f t="shared" si="2"/>
        <v>45.5</v>
      </c>
      <c r="L71" s="26">
        <v>415</v>
      </c>
      <c r="M71" s="26">
        <v>70.500000000000227</v>
      </c>
      <c r="N71" s="2">
        <f t="shared" si="3"/>
        <v>344.49999999999977</v>
      </c>
      <c r="O71" s="26">
        <v>717.8</v>
      </c>
      <c r="P71" s="26">
        <v>124.7</v>
      </c>
      <c r="Q71" s="2">
        <f t="shared" si="4"/>
        <v>593.09999999999991</v>
      </c>
      <c r="R71" s="26">
        <v>363.8</v>
      </c>
      <c r="S71" s="26">
        <v>597.4</v>
      </c>
      <c r="T71" s="2">
        <f t="shared" si="5"/>
        <v>-233.59999999999997</v>
      </c>
      <c r="U71" s="26">
        <v>323.99999999999977</v>
      </c>
      <c r="V71" s="26">
        <v>749.89999999999986</v>
      </c>
      <c r="W71" s="2">
        <f t="shared" si="6"/>
        <v>-425.90000000000009</v>
      </c>
      <c r="X71" s="26">
        <v>256.59999999999991</v>
      </c>
      <c r="Y71" s="26">
        <v>876.19999999999982</v>
      </c>
      <c r="Z71" s="2">
        <f t="shared" si="7"/>
        <v>-619.59999999999991</v>
      </c>
      <c r="AA71" s="26">
        <v>734</v>
      </c>
      <c r="AB71" s="26">
        <v>561</v>
      </c>
      <c r="AC71" s="2">
        <f t="shared" si="8"/>
        <v>173</v>
      </c>
      <c r="AD71" s="26">
        <v>672</v>
      </c>
      <c r="AE71" s="26">
        <v>1173.5</v>
      </c>
      <c r="AF71" s="2">
        <f t="shared" si="9"/>
        <v>-501.5</v>
      </c>
      <c r="AG71" s="2">
        <v>1141.4999999999995</v>
      </c>
      <c r="AH71" s="2">
        <v>1216.6999999999996</v>
      </c>
      <c r="AI71" s="2">
        <f t="shared" si="10"/>
        <v>-75.200000000000045</v>
      </c>
      <c r="AJ71" s="26">
        <v>1230.4000000000001</v>
      </c>
      <c r="AK71" s="26">
        <v>1930.6999999999994</v>
      </c>
      <c r="AL71" s="2">
        <f t="shared" si="11"/>
        <v>-700.29999999999927</v>
      </c>
      <c r="AM71" s="26">
        <v>2127.23</v>
      </c>
      <c r="AN71" s="26">
        <v>1018.7</v>
      </c>
      <c r="AO71" s="2">
        <f t="shared" si="12"/>
        <v>1108.53</v>
      </c>
      <c r="AP71" s="26">
        <v>1318.61</v>
      </c>
      <c r="AQ71" s="26">
        <v>5091.79</v>
      </c>
      <c r="AR71" s="2">
        <f t="shared" si="13"/>
        <v>-3773.1800000000003</v>
      </c>
      <c r="AS71" s="26">
        <v>787.48500000000058</v>
      </c>
      <c r="AT71" s="26">
        <v>2898.6929999999998</v>
      </c>
      <c r="AU71" s="2">
        <f t="shared" si="14"/>
        <v>-2111.2079999999992</v>
      </c>
      <c r="AV71" s="26">
        <v>3104.49</v>
      </c>
      <c r="AW71" s="26">
        <v>2128.2299999999987</v>
      </c>
      <c r="AX71" s="2">
        <f t="shared" si="15"/>
        <v>976.26000000000113</v>
      </c>
      <c r="AY71" s="41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>
      <c r="A72" s="26"/>
      <c r="B72" s="25" t="s">
        <v>65</v>
      </c>
      <c r="C72" s="26">
        <v>59.7</v>
      </c>
      <c r="D72" s="26">
        <v>70.8</v>
      </c>
      <c r="E72" s="2">
        <f t="shared" si="0"/>
        <v>-11.099999999999994</v>
      </c>
      <c r="F72" s="26">
        <v>242.23842719999999</v>
      </c>
      <c r="G72" s="26">
        <v>247.93109999999999</v>
      </c>
      <c r="H72" s="2">
        <f t="shared" si="1"/>
        <v>-5.6926727999999969</v>
      </c>
      <c r="I72" s="26">
        <v>292.62965866393188</v>
      </c>
      <c r="J72" s="26">
        <v>291.3412344843897</v>
      </c>
      <c r="K72" s="2">
        <f t="shared" si="2"/>
        <v>1.2884241795421758</v>
      </c>
      <c r="L72" s="26">
        <v>256.1379962430147</v>
      </c>
      <c r="M72" s="26">
        <v>237.79638266942408</v>
      </c>
      <c r="N72" s="2">
        <f t="shared" si="3"/>
        <v>18.341613573590621</v>
      </c>
      <c r="O72" s="26">
        <v>357.2</v>
      </c>
      <c r="P72" s="26">
        <v>340</v>
      </c>
      <c r="Q72" s="2">
        <f t="shared" si="4"/>
        <v>17.199999999999989</v>
      </c>
      <c r="R72" s="26">
        <v>289.89999999999998</v>
      </c>
      <c r="S72" s="26">
        <v>322.8</v>
      </c>
      <c r="T72" s="2">
        <f t="shared" si="5"/>
        <v>-32.900000000000034</v>
      </c>
      <c r="U72" s="26">
        <v>323.09999999999997</v>
      </c>
      <c r="V72" s="26">
        <v>296.3</v>
      </c>
      <c r="W72" s="2">
        <f t="shared" si="6"/>
        <v>26.799999999999955</v>
      </c>
      <c r="X72" s="26">
        <v>434.69999999999987</v>
      </c>
      <c r="Y72" s="26">
        <v>394.39999999999992</v>
      </c>
      <c r="Z72" s="2">
        <f t="shared" si="7"/>
        <v>40.299999999999955</v>
      </c>
      <c r="AA72" s="26">
        <v>728</v>
      </c>
      <c r="AB72" s="26">
        <v>548.4</v>
      </c>
      <c r="AC72" s="2">
        <f t="shared" si="8"/>
        <v>179.60000000000002</v>
      </c>
      <c r="AD72" s="26">
        <v>526</v>
      </c>
      <c r="AE72" s="26">
        <v>599.03414858363215</v>
      </c>
      <c r="AF72" s="2">
        <f t="shared" si="9"/>
        <v>-73.034148583632145</v>
      </c>
      <c r="AG72" s="2">
        <v>1098</v>
      </c>
      <c r="AH72" s="2">
        <v>1085.9000000000001</v>
      </c>
      <c r="AI72" s="2">
        <f t="shared" si="10"/>
        <v>12.099999999999909</v>
      </c>
      <c r="AJ72" s="26">
        <v>1317.9</v>
      </c>
      <c r="AK72" s="26">
        <v>1173.5</v>
      </c>
      <c r="AL72" s="2">
        <f t="shared" si="11"/>
        <v>144.40000000000009</v>
      </c>
      <c r="AM72" s="26">
        <v>1420.9</v>
      </c>
      <c r="AN72" s="26">
        <v>1066.0999999999999</v>
      </c>
      <c r="AO72" s="2">
        <f t="shared" si="12"/>
        <v>354.80000000000018</v>
      </c>
      <c r="AP72" s="26">
        <v>1191.1099999999999</v>
      </c>
      <c r="AQ72" s="26">
        <v>1202.48</v>
      </c>
      <c r="AR72" s="2">
        <f t="shared" si="13"/>
        <v>-11.370000000000118</v>
      </c>
      <c r="AS72" s="26">
        <v>1307.3400000000001</v>
      </c>
      <c r="AT72" s="26">
        <v>754.36</v>
      </c>
      <c r="AU72" s="2">
        <f t="shared" si="14"/>
        <v>552.98000000000013</v>
      </c>
      <c r="AV72" s="26">
        <v>1823.4699999999991</v>
      </c>
      <c r="AW72" s="26">
        <v>1683.5199999999995</v>
      </c>
      <c r="AX72" s="2">
        <f t="shared" si="15"/>
        <v>139.94999999999959</v>
      </c>
      <c r="AY72" s="41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</row>
    <row r="73" spans="1:81">
      <c r="A73" s="26"/>
      <c r="B73" s="25" t="s">
        <v>66</v>
      </c>
      <c r="C73" s="26">
        <v>0</v>
      </c>
      <c r="D73" s="26">
        <v>46.809375353207351</v>
      </c>
      <c r="E73" s="2">
        <f t="shared" ref="E73:E76" si="57">C73-D73</f>
        <v>-46.809375353207351</v>
      </c>
      <c r="F73" s="26">
        <v>0</v>
      </c>
      <c r="G73" s="26">
        <v>66.059327199999998</v>
      </c>
      <c r="H73" s="2">
        <f t="shared" ref="H73:H76" si="58">F73-G73</f>
        <v>-66.059327199999998</v>
      </c>
      <c r="I73" s="26">
        <v>0</v>
      </c>
      <c r="J73" s="26">
        <v>82.688424179542267</v>
      </c>
      <c r="K73" s="2">
        <f t="shared" ref="K73:K76" si="59">I73-J73</f>
        <v>-82.688424179542267</v>
      </c>
      <c r="L73" s="26">
        <v>0</v>
      </c>
      <c r="M73" s="26">
        <v>99.641613573590661</v>
      </c>
      <c r="N73" s="2">
        <f t="shared" ref="N73:N76" si="60">L73-M73</f>
        <v>-99.641613573590661</v>
      </c>
      <c r="O73" s="26">
        <v>0</v>
      </c>
      <c r="P73" s="26">
        <v>97.4</v>
      </c>
      <c r="Q73" s="2">
        <f t="shared" ref="Q73:Q76" si="61">O73-P73</f>
        <v>-97.4</v>
      </c>
      <c r="R73" s="26">
        <v>130.80000000000001</v>
      </c>
      <c r="S73" s="26">
        <v>78.099999999999994</v>
      </c>
      <c r="T73" s="2">
        <f t="shared" ref="T73:T76" si="62">R73-S73</f>
        <v>52.700000000000017</v>
      </c>
      <c r="U73" s="26">
        <v>134.4</v>
      </c>
      <c r="V73" s="26">
        <v>55.999999999999979</v>
      </c>
      <c r="W73" s="2">
        <f t="shared" ref="W73:W76" si="63">U73-V73</f>
        <v>78.400000000000034</v>
      </c>
      <c r="X73" s="26">
        <v>118.59999999999997</v>
      </c>
      <c r="Y73" s="26">
        <v>32.400000000000013</v>
      </c>
      <c r="Z73" s="2">
        <f t="shared" ref="Z73:Z76" si="64">X73-Y73</f>
        <v>86.19999999999996</v>
      </c>
      <c r="AA73" s="26">
        <v>0</v>
      </c>
      <c r="AB73" s="26">
        <v>107.4</v>
      </c>
      <c r="AC73" s="2">
        <f t="shared" ref="AC73:AC76" si="65">AA73-AB73</f>
        <v>-107.4</v>
      </c>
      <c r="AD73" s="26">
        <v>149</v>
      </c>
      <c r="AE73" s="26">
        <v>39.148079902532572</v>
      </c>
      <c r="AF73" s="2">
        <f t="shared" ref="AF73:AF76" si="66">AD73-AE73</f>
        <v>109.85192009746743</v>
      </c>
      <c r="AG73" s="2">
        <v>0</v>
      </c>
      <c r="AH73" s="2">
        <v>143.69999999999996</v>
      </c>
      <c r="AI73" s="2">
        <f t="shared" ref="AI73:AI76" si="67">AG73-AH73</f>
        <v>-143.69999999999996</v>
      </c>
      <c r="AJ73" s="26">
        <v>0</v>
      </c>
      <c r="AK73" s="26">
        <v>3.5999999999999943</v>
      </c>
      <c r="AL73" s="2">
        <f t="shared" ref="AL73:AL76" si="68">AJ73-AK73</f>
        <v>-3.5999999999999943</v>
      </c>
      <c r="AM73" s="26">
        <v>0</v>
      </c>
      <c r="AN73" s="26">
        <v>76.7</v>
      </c>
      <c r="AO73" s="2">
        <f t="shared" ref="AO73:AO76" si="69">AM73-AN73</f>
        <v>-76.7</v>
      </c>
      <c r="AP73" s="26">
        <v>658.12</v>
      </c>
      <c r="AQ73" s="26">
        <v>94.940000000000012</v>
      </c>
      <c r="AR73" s="2">
        <f t="shared" ref="AR73:AR76" si="70">AP73-AQ73</f>
        <v>563.17999999999995</v>
      </c>
      <c r="AS73" s="26">
        <v>658.2</v>
      </c>
      <c r="AT73" s="26">
        <v>46.059999999999995</v>
      </c>
      <c r="AU73" s="2">
        <f t="shared" ref="AU73:AU76" si="71">AS73-AT73</f>
        <v>612.1400000000001</v>
      </c>
      <c r="AV73" s="26">
        <v>483.52</v>
      </c>
      <c r="AW73" s="26">
        <v>11.259999999999998</v>
      </c>
      <c r="AX73" s="2">
        <f t="shared" ref="AX73:AX76" si="72">AV73-AW73</f>
        <v>472.26</v>
      </c>
      <c r="AY73" s="41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</row>
    <row r="74" spans="1:81">
      <c r="A74" s="26"/>
      <c r="B74" s="25" t="s">
        <v>67</v>
      </c>
      <c r="C74" s="26"/>
      <c r="D74" s="26"/>
      <c r="E74" s="2">
        <f t="shared" si="57"/>
        <v>0</v>
      </c>
      <c r="F74" s="26">
        <v>0</v>
      </c>
      <c r="G74" s="26"/>
      <c r="H74" s="2">
        <f t="shared" si="58"/>
        <v>0</v>
      </c>
      <c r="I74" s="26"/>
      <c r="J74" s="26"/>
      <c r="K74" s="2">
        <f t="shared" si="59"/>
        <v>0</v>
      </c>
      <c r="L74" s="26"/>
      <c r="M74" s="26"/>
      <c r="N74" s="2">
        <f t="shared" si="60"/>
        <v>0</v>
      </c>
      <c r="O74" s="26"/>
      <c r="P74" s="26"/>
      <c r="Q74" s="2">
        <f t="shared" si="61"/>
        <v>0</v>
      </c>
      <c r="R74" s="26">
        <v>0</v>
      </c>
      <c r="S74" s="26">
        <v>0</v>
      </c>
      <c r="T74" s="2">
        <f t="shared" si="62"/>
        <v>0</v>
      </c>
      <c r="U74" s="26">
        <v>0</v>
      </c>
      <c r="V74" s="26">
        <v>0</v>
      </c>
      <c r="W74" s="2">
        <f t="shared" si="63"/>
        <v>0</v>
      </c>
      <c r="X74" s="26">
        <v>0</v>
      </c>
      <c r="Y74" s="26">
        <v>0</v>
      </c>
      <c r="Z74" s="2">
        <f t="shared" si="64"/>
        <v>0</v>
      </c>
      <c r="AA74" s="26">
        <v>0</v>
      </c>
      <c r="AB74" s="26">
        <v>0</v>
      </c>
      <c r="AC74" s="2">
        <f t="shared" si="65"/>
        <v>0</v>
      </c>
      <c r="AD74" s="26">
        <v>0</v>
      </c>
      <c r="AE74" s="26">
        <v>0</v>
      </c>
      <c r="AF74" s="2">
        <f t="shared" si="66"/>
        <v>0</v>
      </c>
      <c r="AG74" s="2">
        <v>0</v>
      </c>
      <c r="AH74" s="2">
        <v>0</v>
      </c>
      <c r="AI74" s="2">
        <f t="shared" si="67"/>
        <v>0</v>
      </c>
      <c r="AJ74" s="26">
        <v>0</v>
      </c>
      <c r="AK74" s="26">
        <v>0</v>
      </c>
      <c r="AL74" s="2">
        <f t="shared" si="68"/>
        <v>0</v>
      </c>
      <c r="AM74" s="26">
        <v>0</v>
      </c>
      <c r="AN74" s="26">
        <v>0</v>
      </c>
      <c r="AO74" s="2">
        <f t="shared" si="69"/>
        <v>0</v>
      </c>
      <c r="AP74" s="26">
        <v>508.28</v>
      </c>
      <c r="AQ74" s="26">
        <v>0</v>
      </c>
      <c r="AR74" s="2">
        <f t="shared" si="70"/>
        <v>508.28</v>
      </c>
      <c r="AS74" s="26">
        <v>0</v>
      </c>
      <c r="AT74" s="26">
        <v>0</v>
      </c>
      <c r="AU74" s="2">
        <f t="shared" si="71"/>
        <v>0</v>
      </c>
      <c r="AV74" s="26">
        <v>0</v>
      </c>
      <c r="AW74" s="26">
        <v>0</v>
      </c>
      <c r="AX74" s="2">
        <f t="shared" si="72"/>
        <v>0</v>
      </c>
      <c r="AY74" s="41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</row>
    <row r="75" spans="1:81">
      <c r="A75" s="26"/>
      <c r="B75" s="25" t="s">
        <v>68</v>
      </c>
      <c r="C75" s="26"/>
      <c r="D75" s="26"/>
      <c r="E75" s="2">
        <f t="shared" si="57"/>
        <v>0</v>
      </c>
      <c r="F75" s="26">
        <v>0</v>
      </c>
      <c r="G75" s="26"/>
      <c r="H75" s="2">
        <f t="shared" si="58"/>
        <v>0</v>
      </c>
      <c r="I75" s="26"/>
      <c r="J75" s="26"/>
      <c r="K75" s="2">
        <f t="shared" si="59"/>
        <v>0</v>
      </c>
      <c r="L75" s="26"/>
      <c r="M75" s="26"/>
      <c r="N75" s="2">
        <f t="shared" si="60"/>
        <v>0</v>
      </c>
      <c r="O75" s="26"/>
      <c r="P75" s="26"/>
      <c r="Q75" s="2">
        <f t="shared" si="61"/>
        <v>0</v>
      </c>
      <c r="R75" s="26">
        <v>0</v>
      </c>
      <c r="S75" s="26">
        <v>0</v>
      </c>
      <c r="T75" s="2">
        <f t="shared" si="62"/>
        <v>0</v>
      </c>
      <c r="U75" s="26">
        <v>131.6</v>
      </c>
      <c r="V75" s="26">
        <v>38.6</v>
      </c>
      <c r="W75" s="2">
        <f t="shared" si="63"/>
        <v>93</v>
      </c>
      <c r="X75" s="26">
        <v>0</v>
      </c>
      <c r="Y75" s="26">
        <v>0</v>
      </c>
      <c r="Z75" s="2">
        <f t="shared" si="64"/>
        <v>0</v>
      </c>
      <c r="AA75" s="26">
        <v>0</v>
      </c>
      <c r="AB75" s="26">
        <v>0</v>
      </c>
      <c r="AC75" s="2">
        <f t="shared" si="65"/>
        <v>0</v>
      </c>
      <c r="AD75" s="26">
        <v>0</v>
      </c>
      <c r="AE75" s="26">
        <v>0</v>
      </c>
      <c r="AF75" s="2">
        <f t="shared" si="66"/>
        <v>0</v>
      </c>
      <c r="AG75" s="2">
        <v>0</v>
      </c>
      <c r="AH75" s="2">
        <v>0</v>
      </c>
      <c r="AI75" s="2">
        <f t="shared" si="67"/>
        <v>0</v>
      </c>
      <c r="AJ75" s="26">
        <v>0</v>
      </c>
      <c r="AK75" s="26">
        <v>0</v>
      </c>
      <c r="AL75" s="2">
        <f t="shared" si="68"/>
        <v>0</v>
      </c>
      <c r="AM75" s="26">
        <v>0</v>
      </c>
      <c r="AN75" s="26">
        <v>0</v>
      </c>
      <c r="AO75" s="2">
        <f t="shared" si="69"/>
        <v>0</v>
      </c>
      <c r="AP75" s="26">
        <v>0</v>
      </c>
      <c r="AQ75" s="26">
        <v>0</v>
      </c>
      <c r="AR75" s="2">
        <f t="shared" si="70"/>
        <v>0</v>
      </c>
      <c r="AS75" s="26">
        <v>0</v>
      </c>
      <c r="AT75" s="26">
        <v>0</v>
      </c>
      <c r="AU75" s="2">
        <f t="shared" si="71"/>
        <v>0</v>
      </c>
      <c r="AV75" s="26">
        <v>0</v>
      </c>
      <c r="AW75" s="26">
        <v>0</v>
      </c>
      <c r="AX75" s="2">
        <f t="shared" si="72"/>
        <v>0</v>
      </c>
      <c r="AY75" s="41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</row>
    <row r="76" spans="1:81">
      <c r="A76" s="26"/>
      <c r="B76" s="25" t="s">
        <v>69</v>
      </c>
      <c r="C76" s="26"/>
      <c r="D76" s="26"/>
      <c r="E76" s="2">
        <f t="shared" si="57"/>
        <v>0</v>
      </c>
      <c r="F76" s="26">
        <v>0</v>
      </c>
      <c r="G76" s="26"/>
      <c r="H76" s="2">
        <f t="shared" si="58"/>
        <v>0</v>
      </c>
      <c r="I76" s="26"/>
      <c r="J76" s="26"/>
      <c r="K76" s="2">
        <f t="shared" si="59"/>
        <v>0</v>
      </c>
      <c r="L76" s="26"/>
      <c r="M76" s="26"/>
      <c r="N76" s="2">
        <f t="shared" si="60"/>
        <v>0</v>
      </c>
      <c r="O76" s="26"/>
      <c r="P76" s="26"/>
      <c r="Q76" s="2">
        <f t="shared" si="61"/>
        <v>0</v>
      </c>
      <c r="R76" s="26">
        <v>0</v>
      </c>
      <c r="S76" s="26">
        <v>0</v>
      </c>
      <c r="T76" s="2">
        <f t="shared" si="62"/>
        <v>0</v>
      </c>
      <c r="U76" s="26">
        <v>0</v>
      </c>
      <c r="V76" s="26">
        <v>0</v>
      </c>
      <c r="W76" s="2">
        <f t="shared" si="63"/>
        <v>0</v>
      </c>
      <c r="X76" s="26">
        <v>0</v>
      </c>
      <c r="Y76" s="26">
        <v>0</v>
      </c>
      <c r="Z76" s="2">
        <f t="shared" si="64"/>
        <v>0</v>
      </c>
      <c r="AA76" s="26">
        <v>0</v>
      </c>
      <c r="AB76" s="26">
        <v>0</v>
      </c>
      <c r="AC76" s="2">
        <f t="shared" si="65"/>
        <v>0</v>
      </c>
      <c r="AD76" s="26">
        <v>0</v>
      </c>
      <c r="AE76" s="26">
        <v>0</v>
      </c>
      <c r="AF76" s="2">
        <f t="shared" si="66"/>
        <v>0</v>
      </c>
      <c r="AG76" s="2">
        <v>0</v>
      </c>
      <c r="AH76" s="2">
        <v>0</v>
      </c>
      <c r="AI76" s="2">
        <f t="shared" si="67"/>
        <v>0</v>
      </c>
      <c r="AJ76" s="26">
        <v>0</v>
      </c>
      <c r="AK76" s="26">
        <v>0</v>
      </c>
      <c r="AL76" s="2">
        <f t="shared" si="68"/>
        <v>0</v>
      </c>
      <c r="AM76" s="26">
        <v>0</v>
      </c>
      <c r="AN76" s="26">
        <v>0</v>
      </c>
      <c r="AO76" s="2">
        <f t="shared" si="69"/>
        <v>0</v>
      </c>
      <c r="AP76" s="26">
        <v>0</v>
      </c>
      <c r="AQ76" s="26">
        <v>0</v>
      </c>
      <c r="AR76" s="2">
        <f t="shared" si="70"/>
        <v>0</v>
      </c>
      <c r="AS76" s="26">
        <v>0</v>
      </c>
      <c r="AT76" s="26">
        <v>0</v>
      </c>
      <c r="AU76" s="2">
        <f t="shared" si="71"/>
        <v>0</v>
      </c>
      <c r="AV76" s="26">
        <v>0</v>
      </c>
      <c r="AW76" s="26">
        <v>0</v>
      </c>
      <c r="AX76" s="2">
        <f t="shared" si="72"/>
        <v>0</v>
      </c>
      <c r="AY76" s="41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</row>
    <row r="77" spans="1:81" s="27" customFormat="1">
      <c r="A77" s="36"/>
      <c r="B77" s="37" t="s">
        <v>70</v>
      </c>
      <c r="C77" s="36"/>
      <c r="D77" s="36"/>
      <c r="E77" s="36">
        <f>-1*(E68+E60+E56+E47+E38+E35)</f>
        <v>80.273205377135923</v>
      </c>
      <c r="F77" s="36"/>
      <c r="G77" s="36"/>
      <c r="H77" s="36">
        <f>-1*(H68+H60+H56+H47+H38+H35)</f>
        <v>-46.274609029894407</v>
      </c>
      <c r="I77" s="36"/>
      <c r="J77" s="36"/>
      <c r="K77" s="36">
        <f>-1*(K68+K60+K56+K47+K38+K35)</f>
        <v>-151.24481090864492</v>
      </c>
      <c r="L77" s="36"/>
      <c r="M77" s="36"/>
      <c r="N77" s="36">
        <f>-1*(N68+N60+N56+N47+N38+N35)</f>
        <v>-72.78066547113383</v>
      </c>
      <c r="O77" s="36"/>
      <c r="P77" s="36"/>
      <c r="Q77" s="36">
        <f>-1*(Q68+Q60+Q56+Q47+Q38+Q35)</f>
        <v>101.28410686037932</v>
      </c>
      <c r="R77" s="36"/>
      <c r="S77" s="36"/>
      <c r="T77" s="36">
        <f>-1*(T68+T60+T56+T47+T38+T35)</f>
        <v>-99.368964633659061</v>
      </c>
      <c r="U77" s="36"/>
      <c r="V77" s="36"/>
      <c r="W77" s="36">
        <f>-1*(W68+W60+W56+W47+W38+W35)</f>
        <v>37.647477997074873</v>
      </c>
      <c r="X77" s="36"/>
      <c r="Y77" s="36"/>
      <c r="Z77" s="36">
        <f>-1*(Z68+Z60+Z56+Z47+Z38+Z35)</f>
        <v>-148.31113808168581</v>
      </c>
      <c r="AA77" s="36"/>
      <c r="AB77" s="36"/>
      <c r="AC77" s="36">
        <f>-1*(AC68+AC60+AC56+AC47+AC38+AC35)</f>
        <v>-189.11324731954494</v>
      </c>
      <c r="AD77" s="36"/>
      <c r="AE77" s="36"/>
      <c r="AF77" s="36">
        <f>-1*(AF68+AF60+AF56+AF47+AF38+AF35)</f>
        <v>-72.171536309488602</v>
      </c>
      <c r="AG77" s="17"/>
      <c r="AH77" s="17"/>
      <c r="AI77" s="36">
        <f>-1*(AI68+AI60+AI56+AI47+AI38+AI35)</f>
        <v>-105.56429381341104</v>
      </c>
      <c r="AJ77" s="36"/>
      <c r="AK77" s="36"/>
      <c r="AL77" s="36">
        <f>-1*(AL68+AL60+AL56+AL47+AL38+AL35)</f>
        <v>-165.47090353694102</v>
      </c>
      <c r="AM77" s="36"/>
      <c r="AN77" s="36"/>
      <c r="AO77" s="36">
        <f>-1*(AO68+AO60+AO56+AO47+AO38+AO35)</f>
        <v>727.65396152723133</v>
      </c>
      <c r="AP77" s="36"/>
      <c r="AQ77" s="36"/>
      <c r="AR77" s="36">
        <f>-1*(AR68+AR60+AR56+AR47+AR38+AR35)</f>
        <v>345.75041601566267</v>
      </c>
      <c r="AS77" s="36"/>
      <c r="AT77" s="36"/>
      <c r="AU77" s="36">
        <f>-1*(AU68+AU60+AU56+AU47+AU38+AU35)</f>
        <v>-880.64621419038463</v>
      </c>
      <c r="AV77" s="36"/>
      <c r="AW77" s="36"/>
      <c r="AX77" s="36">
        <f>-1*(AX68+AX60+AX56+AX47+AX38+AX35)</f>
        <v>-707.65935938490475</v>
      </c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</row>
    <row r="78" spans="1:81">
      <c r="A78" s="26"/>
      <c r="B78" s="37"/>
      <c r="C78" s="37"/>
      <c r="D78" s="37"/>
      <c r="E78" s="36"/>
      <c r="F78" s="37"/>
      <c r="G78" s="37"/>
      <c r="H78" s="36"/>
      <c r="I78" s="37"/>
      <c r="J78" s="37"/>
      <c r="K78" s="36"/>
      <c r="L78" s="37"/>
      <c r="M78" s="37"/>
      <c r="N78" s="36"/>
      <c r="O78" s="37"/>
      <c r="P78" s="37"/>
      <c r="Q78" s="36"/>
      <c r="R78" s="37"/>
      <c r="S78" s="37"/>
      <c r="T78" s="36"/>
      <c r="U78" s="37"/>
      <c r="V78" s="37"/>
      <c r="W78" s="36"/>
      <c r="X78" s="37"/>
      <c r="Y78" s="37"/>
      <c r="Z78" s="36"/>
      <c r="AA78" s="37"/>
      <c r="AB78" s="37"/>
      <c r="AC78" s="36"/>
      <c r="AD78" s="37"/>
      <c r="AE78" s="37"/>
      <c r="AF78" s="36"/>
      <c r="AG78" s="37"/>
      <c r="AH78" s="37"/>
      <c r="AI78" s="36"/>
      <c r="AJ78" s="37"/>
      <c r="AK78" s="37"/>
      <c r="AL78" s="36"/>
      <c r="AM78" s="37"/>
      <c r="AN78" s="37"/>
      <c r="AO78" s="36"/>
      <c r="AP78" s="37"/>
      <c r="AQ78" s="37"/>
      <c r="AR78" s="36"/>
      <c r="AS78" s="37"/>
      <c r="AT78" s="37"/>
      <c r="AU78" s="36"/>
      <c r="AV78" s="37"/>
      <c r="AW78" s="37"/>
      <c r="AX78" s="36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</row>
    <row r="79" spans="1:81">
      <c r="B79" s="39" t="s">
        <v>71</v>
      </c>
      <c r="C79" s="36"/>
      <c r="D79" s="36"/>
      <c r="E79" s="36">
        <f>-E68</f>
        <v>-67.790624646792622</v>
      </c>
      <c r="F79" s="36"/>
      <c r="G79" s="36"/>
      <c r="H79" s="36">
        <f>-H68</f>
        <v>162.85199999999998</v>
      </c>
      <c r="I79" s="36" t="s">
        <v>0</v>
      </c>
      <c r="J79" s="36" t="s">
        <v>0</v>
      </c>
      <c r="K79" s="36">
        <f>-K68</f>
        <v>36.800000000000182</v>
      </c>
      <c r="L79" s="36"/>
      <c r="M79" s="36"/>
      <c r="N79" s="36">
        <f>-N68</f>
        <v>-263.19999999999982</v>
      </c>
      <c r="O79" s="36"/>
      <c r="P79" s="36"/>
      <c r="Q79" s="36">
        <f>-Q68</f>
        <v>-521.89999999999986</v>
      </c>
      <c r="R79" s="36"/>
      <c r="S79" s="36"/>
      <c r="T79" s="36">
        <v>220.1</v>
      </c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>
        <v>501.39999999999986</v>
      </c>
      <c r="AG79" s="36"/>
      <c r="AH79" s="36"/>
      <c r="AI79" s="36">
        <v>203.59999999999991</v>
      </c>
      <c r="AJ79" s="36"/>
      <c r="AK79" s="36"/>
      <c r="AL79" s="36">
        <v>530.50000000000045</v>
      </c>
      <c r="AM79" s="36"/>
      <c r="AN79" s="36"/>
      <c r="AO79" s="36">
        <v>-1384.77</v>
      </c>
      <c r="AP79" s="36"/>
      <c r="AQ79" s="36"/>
      <c r="AR79" s="36">
        <v>2725.3</v>
      </c>
      <c r="AS79" s="36"/>
      <c r="AT79" s="36"/>
      <c r="AU79" s="36">
        <v>920.96799999999917</v>
      </c>
      <c r="AV79" s="36"/>
      <c r="AW79" s="36"/>
      <c r="AX79" s="36">
        <v>-1060.5799999999997</v>
      </c>
      <c r="AY79" s="19"/>
      <c r="AZ79" s="19"/>
      <c r="BA79" s="19"/>
      <c r="BB79" s="19"/>
      <c r="BC79" s="18"/>
      <c r="BD79" s="18"/>
      <c r="BE79" s="18"/>
      <c r="BF79" s="19"/>
      <c r="BG79" s="19"/>
      <c r="BH79" s="19"/>
      <c r="BI79" s="19"/>
      <c r="BJ79" s="19"/>
      <c r="BK79" s="19"/>
      <c r="BL79" s="19"/>
      <c r="BM79" s="19"/>
      <c r="BN79" s="18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</row>
    <row r="80" spans="1:81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BC80" s="18"/>
      <c r="BD80" s="18"/>
      <c r="BE80" s="18"/>
      <c r="BL80" s="19"/>
      <c r="BM80" s="19"/>
      <c r="BN80" s="18"/>
    </row>
    <row r="81" spans="2:66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BC81" s="18"/>
      <c r="BD81" s="18"/>
      <c r="BE81" s="18"/>
      <c r="BL81" s="19"/>
      <c r="BM81" s="19"/>
      <c r="BN81" s="18"/>
    </row>
    <row r="82" spans="2:66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BC82" s="18"/>
      <c r="BD82" s="18"/>
      <c r="BE82" s="18"/>
      <c r="BL82" s="19"/>
      <c r="BM82" s="19"/>
      <c r="BN82" s="18"/>
    </row>
  </sheetData>
  <mergeCells count="52">
    <mergeCell ref="AP4:AR4"/>
    <mergeCell ref="AS4:AU4"/>
    <mergeCell ref="AV4:AX4"/>
    <mergeCell ref="O4:Q4"/>
    <mergeCell ref="CA4:CC4"/>
    <mergeCell ref="BL4:BN4"/>
    <mergeCell ref="BO4:BQ4"/>
    <mergeCell ref="X4:Z4"/>
    <mergeCell ref="AA4:AC4"/>
    <mergeCell ref="AD4:AF4"/>
    <mergeCell ref="BR4:BT4"/>
    <mergeCell ref="BU4:BW4"/>
    <mergeCell ref="BX4:BZ4"/>
    <mergeCell ref="AZ4:BB4"/>
    <mergeCell ref="BC4:BE4"/>
    <mergeCell ref="BF4:BH4"/>
    <mergeCell ref="BI4:BK4"/>
    <mergeCell ref="AJ4:AL4"/>
    <mergeCell ref="AM4:AO4"/>
    <mergeCell ref="AG4:AI4"/>
    <mergeCell ref="R5:T5"/>
    <mergeCell ref="U5:W5"/>
    <mergeCell ref="X5:Z5"/>
    <mergeCell ref="AA5:AC5"/>
    <mergeCell ref="AD5:AF5"/>
    <mergeCell ref="AG5:AI5"/>
    <mergeCell ref="R4:T4"/>
    <mergeCell ref="U4:W4"/>
    <mergeCell ref="AM5:AO5"/>
    <mergeCell ref="AP5:AR5"/>
    <mergeCell ref="AS5:AU5"/>
    <mergeCell ref="AV5:AX5"/>
    <mergeCell ref="C4:E4"/>
    <mergeCell ref="F4:H4"/>
    <mergeCell ref="I4:K4"/>
    <mergeCell ref="L4:N4"/>
    <mergeCell ref="AJ5:AL5"/>
    <mergeCell ref="C5:E5"/>
    <mergeCell ref="F5:H5"/>
    <mergeCell ref="I5:K5"/>
    <mergeCell ref="L5:N5"/>
    <mergeCell ref="O5:Q5"/>
    <mergeCell ref="CA5:CC5"/>
    <mergeCell ref="AZ5:BB5"/>
    <mergeCell ref="BC5:BE5"/>
    <mergeCell ref="BF5:BH5"/>
    <mergeCell ref="BI5:BK5"/>
    <mergeCell ref="BL5:BN5"/>
    <mergeCell ref="BO5:BQ5"/>
    <mergeCell ref="BR5:BT5"/>
    <mergeCell ref="BU5:BW5"/>
    <mergeCell ref="BX5:BZ5"/>
  </mergeCells>
  <printOptions horizontalCentered="1"/>
  <pageMargins left="0.17" right="0.16" top="0.23" bottom="0.19" header="0.17" footer="0.17"/>
  <pageSetup paperSize="9" scale="32" orientation="portrait" r:id="rId1"/>
  <headerFooter>
    <oddFooter>&amp;R&amp;T   &amp;D</oddFooter>
  </headerFooter>
  <ignoredErrors>
    <ignoredError sqref="I11:J11 I8:AX8 C11:D11 C30:D30 C25:D25 C8:G8 C35:D35 F11:G11 F30:G30 F25:G25 F35:G35 I30:J30 I25:J25 I35:J35 L11:M11 L30:M30 L25:M25 L35:M35 O11:P11 O30:P30 O25:P25 O35:P35 R11:S11 R30:S30 R25:S25 R35:S35 U11:V11 U30:V30 U25:V25 U35:V35 X11:Y11 X30:Y30 X25:Y25 X35:Y35 AA11:AB11 AA30:AB30 AA25:AB25 AA35:AB35 AD11:AE11 AD30:AE30 AD25:AE25 AD35:AE35 AG11:AH11 AG30:AH30 AG25:AH25 AG35:AH35 AJ11:AK11 AJ30:AK30 AJ25:AK25 AJ35:AK35 AM11:AO11 AM30:AN30 AM25:AO25 AM35:AN35 AP11:AQ11 AP30:AQ30 AP25:AQ25 AP35:AQ35 AS11:AU11 AS30:AT30 AS25:AT25 AS35:AT35 AV30:AW30 AV25:AW25 AV35:AW35 AU68 AU60 AU46:AU56 AU25:AU39 AR11:AR38 AO30:AO68 AL11:AL74 AI11:AI38 AF11:AF72 AC11:AC38 Z11:Z45 W11:W76 T11:T76 Q11:Q78 N11:N72 K11 H8:H78 E25:E71 K12:K54 K55:K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Anual BOP (1995-2011)</vt:lpstr>
      <vt:lpstr>'Anual BOP (1995-2011)'!Print_Area</vt:lpstr>
    </vt:vector>
  </TitlesOfParts>
  <Company>Central Bank of Sri Lanka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2014-12-24T09:38:09Z</dcterms:created>
  <dcterms:modified xsi:type="dcterms:W3CDTF">2015-01-06T08:40:14Z</dcterms:modified>
</cp:coreProperties>
</file>